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三亚市农业产业化重点龙头企业贷款财政贴息扶持资金" sheetId="1" r:id="rId1"/>
  </sheets>
  <definedNames>
    <definedName name="aa" hidden="1">{#N/A,#N/A,FALSE,"负债表"}</definedName>
    <definedName name="_xlnm.Print_Titles" localSheetId="0">三亚市农业产业化重点龙头企业贷款财政贴息扶持资金!$2:$4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<sst xmlns="http://schemas.openxmlformats.org/spreadsheetml/2006/main" count="50" uniqueCount="39">
  <si>
    <t>附件</t>
  </si>
  <si>
    <t>2025年上半年三亚市农业产业化重点龙头企业贷款财政贴息扶持资金（第一批）</t>
  </si>
  <si>
    <t xml:space="preserve">                                                         金额单位：人民币、元</t>
  </si>
  <si>
    <t>序号</t>
  </si>
  <si>
    <t>借款人名称</t>
  </si>
  <si>
    <t>龙头企业证书取得日期</t>
  </si>
  <si>
    <t>贷款银行</t>
  </si>
  <si>
    <t>合同贷款金额</t>
  </si>
  <si>
    <t>贷款发放金额</t>
  </si>
  <si>
    <t>申报贴息贷款金额</t>
  </si>
  <si>
    <t>核定贴息贷款金额</t>
  </si>
  <si>
    <t>贷款发放日期</t>
  </si>
  <si>
    <t>贴息起息日</t>
  </si>
  <si>
    <t>贷款到期日</t>
  </si>
  <si>
    <t>贷款结清日期</t>
  </si>
  <si>
    <t>市场报价利率(LPR)</t>
  </si>
  <si>
    <t>贷款贴息比例</t>
  </si>
  <si>
    <t>申报计息天数(天)</t>
  </si>
  <si>
    <t>核定计息天数(天)</t>
  </si>
  <si>
    <t>申报贴息金额</t>
  </si>
  <si>
    <t>核定贴息金额</t>
  </si>
  <si>
    <t>备注</t>
  </si>
  <si>
    <t>万保农牧集团有限公司</t>
  </si>
  <si>
    <t>2024年2月省级农业龙头企业监测通过</t>
  </si>
  <si>
    <t>工商银行海南分行</t>
  </si>
  <si>
    <t>三亚南果实业有限公司</t>
  </si>
  <si>
    <t>2019年12月、2021年12月、2024年2月省级农业龙头企业监测通过</t>
  </si>
  <si>
    <t>渤海银行股份有限公司海口分行</t>
  </si>
  <si>
    <t>分批提前还款</t>
  </si>
  <si>
    <t>小计</t>
  </si>
  <si>
    <t>海南晨海水产有限公司</t>
  </si>
  <si>
    <t>2023年5月、2025年5月国家级农业龙头企业监测通过</t>
  </si>
  <si>
    <t>建设银行三亚分行</t>
  </si>
  <si>
    <t>贷款总额550万元2025/3/13归还最后一笔贷款500万元</t>
  </si>
  <si>
    <t>贷款总额550万元2024/9/25归还50万元</t>
  </si>
  <si>
    <t>海南希源生态农业股份有限公司</t>
  </si>
  <si>
    <t>交通银行海南省分行</t>
  </si>
  <si>
    <t>中信银行股份有限公司海口分行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</si>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</sst>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0%"/>
    <numFmt numFmtId="178" formatCode="yyyy\-mm\-dd;@"/>
    <numFmt numFmtId="179" formatCode="0.00_ "/>
  </numFmts>
  <fonts count="32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b/>
      <sz val="14"/>
      <color theme="1"/>
      <name val="仿宋_GB2312"/>
      <charset val="134"/>
    </font>
    <font>
      <b/>
      <sz val="16"/>
      <name val="宋体"/>
      <charset val="134"/>
    </font>
    <font>
      <sz val="11"/>
      <color theme="1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b/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7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0" fontId="31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ont="1" applyFill="1">
      <alignment vertical="center"/>
    </xf>
    <xf numFmtId="0" fontId="0" fillId="2" borderId="0" xfId="0" applyFill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57" fontId="1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3" fontId="7" fillId="2" borderId="1" xfId="0" applyNumberFormat="1" applyFont="1" applyFill="1" applyBorder="1" applyAlignment="1">
      <alignment horizontal="center" vertical="center" wrapText="1"/>
    </xf>
    <xf numFmtId="43" fontId="0" fillId="0" borderId="0" xfId="0" applyNumberFormat="1">
      <alignment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177" fontId="7" fillId="3" borderId="1" xfId="0" applyNumberFormat="1" applyFont="1" applyFill="1" applyBorder="1" applyAlignment="1">
      <alignment horizontal="center" vertical="center" wrapText="1"/>
    </xf>
    <xf numFmtId="178" fontId="8" fillId="2" borderId="1" xfId="0" applyNumberFormat="1" applyFont="1" applyFill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178" fontId="8" fillId="2" borderId="1" xfId="50" applyNumberFormat="1" applyFont="1" applyFill="1" applyBorder="1" applyAlignment="1">
      <alignment horizontal="center" vertical="center" wrapText="1"/>
    </xf>
    <xf numFmtId="178" fontId="11" fillId="2" borderId="1" xfId="5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176" fontId="7" fillId="3" borderId="1" xfId="1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shrinkToFit="1"/>
    </xf>
    <xf numFmtId="179" fontId="1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>
      <alignment vertical="center"/>
    </xf>
    <xf numFmtId="176" fontId="0" fillId="0" borderId="0" xfId="0" applyNumberFormat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 2" xfId="49"/>
    <cellStyle name="常规 2 2" xfId="50"/>
    <cellStyle name="百分比 2" xfId="51"/>
    <cellStyle name="常规 2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F365"/>
  <sheetViews>
    <sheetView tabSelected="1" zoomScale="80" zoomScaleNormal="80" topLeftCell="A11" workbookViewId="0">
      <selection activeCell="J32" sqref="J32"/>
    </sheetView>
  </sheetViews>
  <sheetFormatPr defaultColWidth="9" defaultRowHeight="13.5"/>
  <cols>
    <col min="1" max="1" width="5.5" customWidth="1"/>
    <col min="3" max="3" width="12.6083333333333" customWidth="1"/>
    <col min="4" max="4" width="10.3083333333333" customWidth="1"/>
    <col min="5" max="5" width="16.875" customWidth="1"/>
    <col min="6" max="6" width="16.0916666666667" customWidth="1"/>
    <col min="7" max="7" width="18.9" customWidth="1"/>
    <col min="8" max="8" width="15.9333333333333" customWidth="1"/>
    <col min="9" max="9" width="11.5666666666667" customWidth="1"/>
    <col min="10" max="10" width="12.375" style="6" customWidth="1"/>
    <col min="11" max="12" width="12.375" customWidth="1"/>
    <col min="16" max="16" width="9" customWidth="1"/>
    <col min="17" max="17" width="15.7833333333333" customWidth="1"/>
    <col min="18" max="18" width="13.9083333333333" customWidth="1"/>
    <col min="19" max="19" width="19.375" customWidth="1"/>
    <col min="22" max="22" width="11.125"/>
  </cols>
  <sheetData>
    <row r="1" ht="18" customHeight="1" spans="1:10">
      <c r="A1" s="7" t="s">
        <v>0</v>
      </c>
      <c r="J1"/>
    </row>
    <row r="2" s="1" customFormat="1" ht="30" customHeight="1" spans="1:19">
      <c r="A2" s="8" t="s">
        <v>1</v>
      </c>
      <c r="B2" s="8"/>
      <c r="C2" s="8"/>
      <c r="D2" s="8"/>
      <c r="E2" s="8"/>
      <c r="F2" s="8"/>
      <c r="G2" s="8"/>
      <c r="H2" s="8"/>
      <c r="I2" s="8"/>
      <c r="J2" s="29"/>
      <c r="K2" s="8"/>
      <c r="L2" s="8"/>
      <c r="M2" s="8"/>
      <c r="N2" s="8"/>
      <c r="O2" s="8"/>
      <c r="P2" s="8"/>
      <c r="Q2" s="8"/>
      <c r="R2" s="38"/>
      <c r="S2" s="8"/>
    </row>
    <row r="3" s="1" customFormat="1" ht="41" customHeight="1" spans="1:19">
      <c r="A3" s="9" t="s">
        <v>2</v>
      </c>
      <c r="B3" s="9"/>
      <c r="C3" s="9"/>
      <c r="D3" s="9"/>
      <c r="E3" s="10"/>
      <c r="F3" s="10"/>
      <c r="G3" s="10"/>
      <c r="H3" s="10"/>
      <c r="I3" s="10"/>
      <c r="J3" s="30"/>
      <c r="K3" s="10"/>
      <c r="L3" s="10"/>
      <c r="M3" s="10"/>
      <c r="N3" s="10"/>
      <c r="O3" s="10"/>
      <c r="P3" s="10"/>
      <c r="Q3" s="10"/>
      <c r="R3" s="9"/>
      <c r="S3" s="9"/>
    </row>
    <row r="4" s="2" customFormat="1" ht="51.75" customHeight="1" spans="1:84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2" t="s">
        <v>9</v>
      </c>
      <c r="H4" s="12" t="s">
        <v>10</v>
      </c>
      <c r="I4" s="11" t="s">
        <v>11</v>
      </c>
      <c r="J4" s="11" t="s">
        <v>12</v>
      </c>
      <c r="K4" s="11" t="s">
        <v>13</v>
      </c>
      <c r="L4" s="11" t="s">
        <v>14</v>
      </c>
      <c r="M4" s="31" t="s">
        <v>15</v>
      </c>
      <c r="N4" s="11" t="s">
        <v>16</v>
      </c>
      <c r="O4" s="11" t="s">
        <v>17</v>
      </c>
      <c r="P4" s="11" t="s">
        <v>18</v>
      </c>
      <c r="Q4" s="39" t="s">
        <v>19</v>
      </c>
      <c r="R4" s="39" t="s">
        <v>20</v>
      </c>
      <c r="S4" s="11" t="s">
        <v>21</v>
      </c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</row>
    <row r="5" s="3" customFormat="1" ht="52" customHeight="1" spans="1:84">
      <c r="A5" s="13">
        <v>1</v>
      </c>
      <c r="B5" s="13" t="s">
        <v>22</v>
      </c>
      <c r="C5" s="14" t="s">
        <v>23</v>
      </c>
      <c r="D5" s="15" t="s">
        <v>24</v>
      </c>
      <c r="E5" s="16">
        <v>1500000</v>
      </c>
      <c r="F5" s="16">
        <v>1500000</v>
      </c>
      <c r="G5" s="16">
        <v>1500000</v>
      </c>
      <c r="H5" s="16">
        <v>1500000</v>
      </c>
      <c r="I5" s="32">
        <v>45383</v>
      </c>
      <c r="J5" s="32">
        <f t="shared" ref="J5:J14" si="0">I5</f>
        <v>45383</v>
      </c>
      <c r="K5" s="33">
        <v>45743</v>
      </c>
      <c r="L5" s="32">
        <v>45743</v>
      </c>
      <c r="M5" s="34">
        <v>0.0345</v>
      </c>
      <c r="N5" s="34">
        <v>0.5</v>
      </c>
      <c r="O5" s="13">
        <v>360</v>
      </c>
      <c r="P5" s="13">
        <f t="shared" ref="P5:P14" si="1">IF(L5-I5&gt;730,730,L5-I5)</f>
        <v>360</v>
      </c>
      <c r="Q5" s="16">
        <v>25875</v>
      </c>
      <c r="R5" s="40">
        <f t="shared" ref="R5:R14" si="2">H5*M5*N5*P5/360</f>
        <v>25875</v>
      </c>
      <c r="S5" s="4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</row>
    <row r="6" s="3" customFormat="1" ht="68" customHeight="1" spans="1:84">
      <c r="A6" s="17">
        <v>2</v>
      </c>
      <c r="B6" s="18" t="s">
        <v>25</v>
      </c>
      <c r="C6" s="18" t="s">
        <v>26</v>
      </c>
      <c r="D6" s="18" t="s">
        <v>27</v>
      </c>
      <c r="E6" s="15">
        <v>3000000</v>
      </c>
      <c r="F6" s="15">
        <v>3000000</v>
      </c>
      <c r="G6" s="15">
        <v>3000000</v>
      </c>
      <c r="H6" s="15">
        <v>3000000</v>
      </c>
      <c r="I6" s="32">
        <v>44228</v>
      </c>
      <c r="J6" s="32">
        <f t="shared" si="0"/>
        <v>44228</v>
      </c>
      <c r="K6" s="32">
        <v>46413</v>
      </c>
      <c r="L6" s="32">
        <v>44465</v>
      </c>
      <c r="M6" s="34">
        <v>0.0385</v>
      </c>
      <c r="N6" s="34">
        <v>0.5</v>
      </c>
      <c r="O6" s="15">
        <f t="shared" ref="O6:O9" si="3">P6</f>
        <v>237</v>
      </c>
      <c r="P6" s="15">
        <f t="shared" si="1"/>
        <v>237</v>
      </c>
      <c r="Q6" s="15">
        <v>38018.75</v>
      </c>
      <c r="R6" s="42">
        <f t="shared" si="2"/>
        <v>38018.75</v>
      </c>
      <c r="S6" s="15" t="s">
        <v>28</v>
      </c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</row>
    <row r="7" s="3" customFormat="1" ht="68" customHeight="1" spans="1:84">
      <c r="A7" s="19"/>
      <c r="B7" s="20"/>
      <c r="C7" s="20"/>
      <c r="D7" s="20"/>
      <c r="E7" s="15">
        <v>1920240.67</v>
      </c>
      <c r="F7" s="15">
        <v>1920240.67</v>
      </c>
      <c r="G7" s="15">
        <v>1920240.67</v>
      </c>
      <c r="H7" s="15">
        <v>1920240.67</v>
      </c>
      <c r="I7" s="32">
        <v>44228</v>
      </c>
      <c r="J7" s="32">
        <f t="shared" si="0"/>
        <v>44228</v>
      </c>
      <c r="K7" s="32">
        <v>46413</v>
      </c>
      <c r="L7" s="32">
        <v>44646</v>
      </c>
      <c r="M7" s="34">
        <v>0.0385</v>
      </c>
      <c r="N7" s="34">
        <v>0.5</v>
      </c>
      <c r="O7" s="15">
        <f t="shared" si="3"/>
        <v>418</v>
      </c>
      <c r="P7" s="15">
        <f t="shared" si="1"/>
        <v>418</v>
      </c>
      <c r="Q7" s="15">
        <v>42920.0459754306</v>
      </c>
      <c r="R7" s="42">
        <f t="shared" si="2"/>
        <v>42920.0459754306</v>
      </c>
      <c r="S7" s="15" t="s">
        <v>28</v>
      </c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</row>
    <row r="8" s="3" customFormat="1" ht="68" customHeight="1" spans="1:84">
      <c r="A8" s="19"/>
      <c r="B8" s="20"/>
      <c r="C8" s="20"/>
      <c r="D8" s="20"/>
      <c r="E8" s="15">
        <v>479759.33</v>
      </c>
      <c r="F8" s="15">
        <v>479759.33</v>
      </c>
      <c r="G8" s="15">
        <v>479759.33</v>
      </c>
      <c r="H8" s="15">
        <v>479759.33</v>
      </c>
      <c r="I8" s="32">
        <v>44228</v>
      </c>
      <c r="J8" s="32">
        <f t="shared" si="0"/>
        <v>44228</v>
      </c>
      <c r="K8" s="32">
        <v>46413</v>
      </c>
      <c r="L8" s="32">
        <v>44648</v>
      </c>
      <c r="M8" s="34">
        <v>0.0385</v>
      </c>
      <c r="N8" s="34">
        <v>0.5</v>
      </c>
      <c r="O8" s="15">
        <f t="shared" si="3"/>
        <v>420</v>
      </c>
      <c r="P8" s="15">
        <f t="shared" si="1"/>
        <v>420</v>
      </c>
      <c r="Q8" s="15">
        <v>10774.5949529167</v>
      </c>
      <c r="R8" s="42">
        <f t="shared" si="2"/>
        <v>10774.5949529167</v>
      </c>
      <c r="S8" s="15" t="s">
        <v>28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</row>
    <row r="9" s="3" customFormat="1" ht="68" customHeight="1" spans="1:84">
      <c r="A9" s="19"/>
      <c r="B9" s="20"/>
      <c r="C9" s="20"/>
      <c r="D9" s="20"/>
      <c r="E9" s="15">
        <v>10000</v>
      </c>
      <c r="F9" s="15">
        <v>10000</v>
      </c>
      <c r="G9" s="15">
        <v>10000</v>
      </c>
      <c r="H9" s="15">
        <v>10000</v>
      </c>
      <c r="I9" s="32">
        <v>44228</v>
      </c>
      <c r="J9" s="32">
        <f t="shared" si="0"/>
        <v>44228</v>
      </c>
      <c r="K9" s="32">
        <v>46413</v>
      </c>
      <c r="L9" s="32">
        <v>44830</v>
      </c>
      <c r="M9" s="34">
        <v>0.0385</v>
      </c>
      <c r="N9" s="34">
        <v>0.5</v>
      </c>
      <c r="O9" s="15">
        <f t="shared" si="3"/>
        <v>602</v>
      </c>
      <c r="P9" s="15">
        <f t="shared" si="1"/>
        <v>602</v>
      </c>
      <c r="Q9" s="15">
        <v>321.902777777778</v>
      </c>
      <c r="R9" s="42">
        <f t="shared" si="2"/>
        <v>321.902777777778</v>
      </c>
      <c r="S9" s="15" t="s">
        <v>28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</row>
    <row r="10" s="3" customFormat="1" ht="68" customHeight="1" spans="1:84">
      <c r="A10" s="19"/>
      <c r="B10" s="20"/>
      <c r="C10" s="20"/>
      <c r="D10" s="20"/>
      <c r="E10" s="15">
        <v>10000</v>
      </c>
      <c r="F10" s="15">
        <v>10000</v>
      </c>
      <c r="G10" s="15">
        <v>10000</v>
      </c>
      <c r="H10" s="15">
        <v>10000</v>
      </c>
      <c r="I10" s="32">
        <v>44228</v>
      </c>
      <c r="J10" s="32">
        <f t="shared" si="0"/>
        <v>44228</v>
      </c>
      <c r="K10" s="32">
        <v>46413</v>
      </c>
      <c r="L10" s="32">
        <v>45011</v>
      </c>
      <c r="M10" s="34">
        <v>0.0385</v>
      </c>
      <c r="N10" s="34">
        <v>0.5</v>
      </c>
      <c r="O10" s="15">
        <v>730</v>
      </c>
      <c r="P10" s="15">
        <f t="shared" si="1"/>
        <v>730</v>
      </c>
      <c r="Q10" s="15">
        <v>390.347222222222</v>
      </c>
      <c r="R10" s="42">
        <f t="shared" si="2"/>
        <v>390.347222222222</v>
      </c>
      <c r="S10" s="15" t="s">
        <v>28</v>
      </c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</row>
    <row r="11" s="3" customFormat="1" ht="68" customHeight="1" spans="1:84">
      <c r="A11" s="19"/>
      <c r="B11" s="20"/>
      <c r="C11" s="20"/>
      <c r="D11" s="20"/>
      <c r="E11" s="15">
        <v>10000</v>
      </c>
      <c r="F11" s="15">
        <v>10000</v>
      </c>
      <c r="G11" s="15">
        <v>10000</v>
      </c>
      <c r="H11" s="15">
        <v>10000</v>
      </c>
      <c r="I11" s="32">
        <v>44228</v>
      </c>
      <c r="J11" s="32">
        <f t="shared" si="0"/>
        <v>44228</v>
      </c>
      <c r="K11" s="32">
        <v>46413</v>
      </c>
      <c r="L11" s="32">
        <v>45195</v>
      </c>
      <c r="M11" s="34">
        <v>0.0385</v>
      </c>
      <c r="N11" s="34">
        <v>0.5</v>
      </c>
      <c r="O11" s="15">
        <v>730</v>
      </c>
      <c r="P11" s="15">
        <f t="shared" si="1"/>
        <v>730</v>
      </c>
      <c r="Q11" s="15">
        <v>390.347222222222</v>
      </c>
      <c r="R11" s="42">
        <f t="shared" si="2"/>
        <v>390.347222222222</v>
      </c>
      <c r="S11" s="15" t="s">
        <v>28</v>
      </c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</row>
    <row r="12" s="3" customFormat="1" ht="68" customHeight="1" spans="1:84">
      <c r="A12" s="19"/>
      <c r="B12" s="20"/>
      <c r="C12" s="20"/>
      <c r="D12" s="20"/>
      <c r="E12" s="15">
        <v>10000</v>
      </c>
      <c r="F12" s="15">
        <v>10000</v>
      </c>
      <c r="G12" s="15">
        <v>10000</v>
      </c>
      <c r="H12" s="15">
        <v>10000</v>
      </c>
      <c r="I12" s="32">
        <v>44228</v>
      </c>
      <c r="J12" s="32">
        <f t="shared" si="0"/>
        <v>44228</v>
      </c>
      <c r="K12" s="32">
        <v>46413</v>
      </c>
      <c r="L12" s="32">
        <v>45377</v>
      </c>
      <c r="M12" s="34">
        <v>0.0385</v>
      </c>
      <c r="N12" s="34">
        <v>0.5</v>
      </c>
      <c r="O12" s="15">
        <v>730</v>
      </c>
      <c r="P12" s="15">
        <f t="shared" si="1"/>
        <v>730</v>
      </c>
      <c r="Q12" s="15">
        <v>390.347222222222</v>
      </c>
      <c r="R12" s="42">
        <f t="shared" si="2"/>
        <v>390.347222222222</v>
      </c>
      <c r="S12" s="15" t="s">
        <v>28</v>
      </c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</row>
    <row r="13" s="3" customFormat="1" ht="68" customHeight="1" spans="1:84">
      <c r="A13" s="19"/>
      <c r="B13" s="20"/>
      <c r="C13" s="20"/>
      <c r="D13" s="20"/>
      <c r="E13" s="15">
        <v>10000</v>
      </c>
      <c r="F13" s="15">
        <v>10000</v>
      </c>
      <c r="G13" s="15">
        <v>10000</v>
      </c>
      <c r="H13" s="15">
        <v>10000</v>
      </c>
      <c r="I13" s="32">
        <v>44228</v>
      </c>
      <c r="J13" s="32">
        <f t="shared" si="0"/>
        <v>44228</v>
      </c>
      <c r="K13" s="32">
        <v>46413</v>
      </c>
      <c r="L13" s="32">
        <v>45560</v>
      </c>
      <c r="M13" s="34">
        <v>0.0385</v>
      </c>
      <c r="N13" s="34">
        <v>0.5</v>
      </c>
      <c r="O13" s="15">
        <v>730</v>
      </c>
      <c r="P13" s="15">
        <f t="shared" si="1"/>
        <v>730</v>
      </c>
      <c r="Q13" s="15">
        <v>390.347222222222</v>
      </c>
      <c r="R13" s="42">
        <f t="shared" si="2"/>
        <v>390.347222222222</v>
      </c>
      <c r="S13" s="15" t="s">
        <v>28</v>
      </c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</row>
    <row r="14" s="3" customFormat="1" ht="68" customHeight="1" spans="1:84">
      <c r="A14" s="19"/>
      <c r="B14" s="21"/>
      <c r="C14" s="21"/>
      <c r="D14" s="21"/>
      <c r="E14" s="15">
        <v>54550000</v>
      </c>
      <c r="F14" s="15">
        <v>54550000</v>
      </c>
      <c r="G14" s="15">
        <v>54550000</v>
      </c>
      <c r="H14" s="15">
        <v>54550000</v>
      </c>
      <c r="I14" s="32">
        <v>44228</v>
      </c>
      <c r="J14" s="32">
        <f t="shared" si="0"/>
        <v>44228</v>
      </c>
      <c r="K14" s="32">
        <v>46413</v>
      </c>
      <c r="L14" s="32">
        <v>45741</v>
      </c>
      <c r="M14" s="34">
        <v>0.0385</v>
      </c>
      <c r="N14" s="34">
        <v>0.5</v>
      </c>
      <c r="O14" s="15">
        <v>730</v>
      </c>
      <c r="P14" s="15">
        <f t="shared" si="1"/>
        <v>730</v>
      </c>
      <c r="Q14" s="15">
        <v>2129344.09722222</v>
      </c>
      <c r="R14" s="42">
        <f t="shared" si="2"/>
        <v>2129344.09722222</v>
      </c>
      <c r="S14" s="15" t="s">
        <v>28</v>
      </c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</row>
    <row r="15" s="3" customFormat="1" ht="37" customHeight="1" spans="1:84">
      <c r="A15" s="19"/>
      <c r="B15" s="15" t="s">
        <v>29</v>
      </c>
      <c r="C15" s="15"/>
      <c r="D15" s="15"/>
      <c r="E15" s="16">
        <f t="shared" ref="E15:H15" si="4">SUM(E6:E14)</f>
        <v>60000000</v>
      </c>
      <c r="F15" s="16">
        <f t="shared" si="4"/>
        <v>60000000</v>
      </c>
      <c r="G15" s="16">
        <f t="shared" si="4"/>
        <v>60000000</v>
      </c>
      <c r="H15" s="16">
        <f t="shared" si="4"/>
        <v>60000000</v>
      </c>
      <c r="I15" s="16"/>
      <c r="J15" s="16"/>
      <c r="K15" s="16"/>
      <c r="L15" s="16"/>
      <c r="M15" s="16"/>
      <c r="N15" s="16"/>
      <c r="O15" s="16"/>
      <c r="P15" s="16"/>
      <c r="Q15" s="16">
        <f>SUM(Q6:Q14)</f>
        <v>2222940.77981723</v>
      </c>
      <c r="R15" s="16">
        <f>SUM(R6:R14)</f>
        <v>2222940.77981724</v>
      </c>
      <c r="S15" s="4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</row>
    <row r="16" s="3" customFormat="1" ht="44.1" customHeight="1" spans="1:84">
      <c r="A16" s="17">
        <v>3</v>
      </c>
      <c r="B16" s="19" t="s">
        <v>30</v>
      </c>
      <c r="C16" s="20" t="s">
        <v>31</v>
      </c>
      <c r="D16" s="20" t="s">
        <v>32</v>
      </c>
      <c r="E16" s="16">
        <v>5500000</v>
      </c>
      <c r="F16" s="16">
        <v>5500000</v>
      </c>
      <c r="G16" s="16">
        <v>5500000</v>
      </c>
      <c r="H16" s="16">
        <v>5000000</v>
      </c>
      <c r="I16" s="32">
        <v>45365</v>
      </c>
      <c r="J16" s="35">
        <f t="shared" ref="J16:J25" si="5">I16</f>
        <v>45365</v>
      </c>
      <c r="K16" s="33">
        <v>45729</v>
      </c>
      <c r="L16" s="33">
        <v>45729</v>
      </c>
      <c r="M16" s="34">
        <v>0.0345</v>
      </c>
      <c r="N16" s="34">
        <v>0.5</v>
      </c>
      <c r="O16" s="13">
        <f>L16-I16</f>
        <v>364</v>
      </c>
      <c r="P16" s="13">
        <f>IF(L16-I16&gt;730,730,L16-I16)</f>
        <v>364</v>
      </c>
      <c r="Q16" s="43">
        <v>87208.3333333333</v>
      </c>
      <c r="R16" s="43">
        <f>H16*M16*N16*P16/360</f>
        <v>87208.3333333333</v>
      </c>
      <c r="S16" s="32" t="s">
        <v>33</v>
      </c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</row>
    <row r="17" s="4" customFormat="1" ht="39" customHeight="1" spans="1:84">
      <c r="A17" s="19"/>
      <c r="B17" s="19"/>
      <c r="C17" s="20"/>
      <c r="D17" s="20"/>
      <c r="E17" s="16">
        <v>5500000</v>
      </c>
      <c r="F17" s="16">
        <v>5500000</v>
      </c>
      <c r="G17" s="16">
        <v>5500000</v>
      </c>
      <c r="H17" s="16">
        <v>500000</v>
      </c>
      <c r="I17" s="32">
        <v>45365</v>
      </c>
      <c r="J17" s="35">
        <f t="shared" si="5"/>
        <v>45365</v>
      </c>
      <c r="K17" s="33">
        <v>45729</v>
      </c>
      <c r="L17" s="33">
        <v>45560</v>
      </c>
      <c r="M17" s="34">
        <v>0.0345</v>
      </c>
      <c r="N17" s="34">
        <v>0.5</v>
      </c>
      <c r="O17" s="13">
        <f>L17-I17</f>
        <v>195</v>
      </c>
      <c r="P17" s="13">
        <f>IF(L17-I17&gt;730,730,L17-I17)</f>
        <v>195</v>
      </c>
      <c r="Q17" s="43">
        <v>4671.875</v>
      </c>
      <c r="R17" s="43">
        <f>H17*M17*N17*P17/360</f>
        <v>4671.875</v>
      </c>
      <c r="S17" s="32" t="s">
        <v>34</v>
      </c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</row>
    <row r="18" s="3" customFormat="1" ht="33.75" customHeight="1" spans="1:84">
      <c r="A18" s="19"/>
      <c r="B18" s="19"/>
      <c r="C18" s="20"/>
      <c r="D18" s="20"/>
      <c r="E18" s="16">
        <v>220000</v>
      </c>
      <c r="F18" s="16">
        <v>220000</v>
      </c>
      <c r="G18" s="16">
        <v>220000</v>
      </c>
      <c r="H18" s="16">
        <v>220000</v>
      </c>
      <c r="I18" s="32">
        <v>45365</v>
      </c>
      <c r="J18" s="35">
        <f t="shared" si="5"/>
        <v>45365</v>
      </c>
      <c r="K18" s="33">
        <v>45729</v>
      </c>
      <c r="L18" s="33">
        <v>45560</v>
      </c>
      <c r="M18" s="34">
        <v>0.0345</v>
      </c>
      <c r="N18" s="34">
        <v>0.5</v>
      </c>
      <c r="O18" s="13">
        <f t="shared" ref="O18:O22" si="6">L18-I18</f>
        <v>195</v>
      </c>
      <c r="P18" s="13">
        <f t="shared" ref="P18:P22" si="7">IF(L18-I18&gt;730,730,L18-I18)</f>
        <v>195</v>
      </c>
      <c r="Q18" s="40">
        <v>2055.63</v>
      </c>
      <c r="R18" s="40">
        <f t="shared" ref="R18:R22" si="8">H18*M18*N18*P18/360</f>
        <v>2055.625</v>
      </c>
      <c r="S18" s="42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</row>
    <row r="19" s="3" customFormat="1" ht="36" customHeight="1" spans="1:84">
      <c r="A19" s="19"/>
      <c r="B19" s="19"/>
      <c r="C19" s="20"/>
      <c r="D19" s="20"/>
      <c r="E19" s="16">
        <v>1110000</v>
      </c>
      <c r="F19" s="16">
        <v>1110000</v>
      </c>
      <c r="G19" s="16">
        <v>1110000</v>
      </c>
      <c r="H19" s="16">
        <v>1110000</v>
      </c>
      <c r="I19" s="32">
        <v>45373</v>
      </c>
      <c r="J19" s="35">
        <f t="shared" si="5"/>
        <v>45373</v>
      </c>
      <c r="K19" s="33">
        <v>45560</v>
      </c>
      <c r="L19" s="33">
        <v>45560</v>
      </c>
      <c r="M19" s="34">
        <v>0.0345</v>
      </c>
      <c r="N19" s="34">
        <v>0.5</v>
      </c>
      <c r="O19" s="13">
        <f t="shared" si="6"/>
        <v>187</v>
      </c>
      <c r="P19" s="13">
        <f t="shared" si="7"/>
        <v>187</v>
      </c>
      <c r="Q19" s="40">
        <v>9946.06</v>
      </c>
      <c r="R19" s="40">
        <f t="shared" si="8"/>
        <v>9946.0625</v>
      </c>
      <c r="S19" s="42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</row>
    <row r="20" s="3" customFormat="1" ht="33.75" customHeight="1" spans="1:84">
      <c r="A20" s="19"/>
      <c r="B20" s="19"/>
      <c r="C20" s="20"/>
      <c r="D20" s="20"/>
      <c r="E20" s="16">
        <v>943496.8</v>
      </c>
      <c r="F20" s="16">
        <v>943496.8</v>
      </c>
      <c r="G20" s="16">
        <v>943496.8</v>
      </c>
      <c r="H20" s="16">
        <v>943496.8</v>
      </c>
      <c r="I20" s="32">
        <v>45373</v>
      </c>
      <c r="J20" s="35">
        <f t="shared" si="5"/>
        <v>45373</v>
      </c>
      <c r="K20" s="33">
        <v>45560</v>
      </c>
      <c r="L20" s="33">
        <v>45560</v>
      </c>
      <c r="M20" s="34">
        <v>0.0345</v>
      </c>
      <c r="N20" s="34">
        <v>0.5</v>
      </c>
      <c r="O20" s="13">
        <f t="shared" si="6"/>
        <v>187</v>
      </c>
      <c r="P20" s="13">
        <f t="shared" si="7"/>
        <v>187</v>
      </c>
      <c r="Q20" s="40">
        <v>8454.12</v>
      </c>
      <c r="R20" s="40">
        <f t="shared" si="8"/>
        <v>8454.12445166667</v>
      </c>
      <c r="S20" s="42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</row>
    <row r="21" s="3" customFormat="1" ht="33.75" customHeight="1" spans="1:84">
      <c r="A21" s="19"/>
      <c r="B21" s="19"/>
      <c r="C21" s="20"/>
      <c r="D21" s="20"/>
      <c r="E21" s="16">
        <v>820286.25</v>
      </c>
      <c r="F21" s="16">
        <v>820286.25</v>
      </c>
      <c r="G21" s="16">
        <v>820286.25</v>
      </c>
      <c r="H21" s="16">
        <v>820286.25</v>
      </c>
      <c r="I21" s="32">
        <v>45385</v>
      </c>
      <c r="J21" s="35">
        <f t="shared" si="5"/>
        <v>45385</v>
      </c>
      <c r="K21" s="33">
        <v>45560</v>
      </c>
      <c r="L21" s="33">
        <v>45560</v>
      </c>
      <c r="M21" s="34">
        <v>0.0345</v>
      </c>
      <c r="N21" s="34">
        <v>0.5</v>
      </c>
      <c r="O21" s="13">
        <f t="shared" si="6"/>
        <v>175</v>
      </c>
      <c r="P21" s="13">
        <f t="shared" si="7"/>
        <v>175</v>
      </c>
      <c r="Q21" s="40">
        <v>6878.44</v>
      </c>
      <c r="R21" s="40">
        <f t="shared" si="8"/>
        <v>6878.4419921875</v>
      </c>
      <c r="S21" s="42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</row>
    <row r="22" s="3" customFormat="1" ht="33.75" customHeight="1" spans="1:84">
      <c r="A22" s="22"/>
      <c r="B22" s="22"/>
      <c r="C22" s="21"/>
      <c r="D22" s="21"/>
      <c r="E22" s="16">
        <v>1406216.95</v>
      </c>
      <c r="F22" s="16">
        <v>1406216.95</v>
      </c>
      <c r="G22" s="16">
        <v>1406216.95</v>
      </c>
      <c r="H22" s="16">
        <v>1406216.95</v>
      </c>
      <c r="I22" s="32">
        <v>45385</v>
      </c>
      <c r="J22" s="35">
        <f t="shared" si="5"/>
        <v>45385</v>
      </c>
      <c r="K22" s="33">
        <v>45560</v>
      </c>
      <c r="L22" s="33">
        <v>45560</v>
      </c>
      <c r="M22" s="34">
        <v>0.0345</v>
      </c>
      <c r="N22" s="34">
        <v>0.5</v>
      </c>
      <c r="O22" s="13">
        <f t="shared" si="6"/>
        <v>175</v>
      </c>
      <c r="P22" s="13">
        <f t="shared" si="7"/>
        <v>175</v>
      </c>
      <c r="Q22" s="40">
        <v>11791.72</v>
      </c>
      <c r="R22" s="40">
        <f t="shared" si="8"/>
        <v>11791.7150494792</v>
      </c>
      <c r="S22" s="42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</row>
    <row r="23" s="3" customFormat="1" ht="33.75" customHeight="1" spans="1:84">
      <c r="A23" s="13"/>
      <c r="B23" s="23" t="s">
        <v>29</v>
      </c>
      <c r="C23" s="24"/>
      <c r="D23" s="25"/>
      <c r="E23" s="16">
        <f>SUM(E17:E22)</f>
        <v>10000000</v>
      </c>
      <c r="F23" s="16">
        <f>SUM(F17:F22)</f>
        <v>10000000</v>
      </c>
      <c r="G23" s="16">
        <f>SUM(G17:G22)</f>
        <v>10000000</v>
      </c>
      <c r="H23" s="16">
        <f>SUM(H16:H22)</f>
        <v>10000000</v>
      </c>
      <c r="I23" s="16"/>
      <c r="J23" s="16"/>
      <c r="K23" s="16"/>
      <c r="L23" s="16"/>
      <c r="M23" s="16"/>
      <c r="N23" s="16"/>
      <c r="O23" s="16"/>
      <c r="P23" s="16"/>
      <c r="Q23" s="16">
        <f t="shared" ref="Q23:R23" si="9">SUM(Q16:Q22)</f>
        <v>131006.178333333</v>
      </c>
      <c r="R23" s="16">
        <f t="shared" si="9"/>
        <v>131006.177326667</v>
      </c>
      <c r="S23" s="42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</row>
    <row r="24" s="3" customFormat="1" ht="33.75" customHeight="1" spans="1:84">
      <c r="A24" s="17">
        <v>4</v>
      </c>
      <c r="B24" s="18" t="s">
        <v>35</v>
      </c>
      <c r="C24" s="18" t="s">
        <v>31</v>
      </c>
      <c r="D24" s="15" t="s">
        <v>36</v>
      </c>
      <c r="E24" s="16">
        <v>4000000</v>
      </c>
      <c r="F24" s="16">
        <v>4000000</v>
      </c>
      <c r="G24" s="16">
        <v>4000000</v>
      </c>
      <c r="H24" s="16">
        <v>4000000</v>
      </c>
      <c r="I24" s="32">
        <v>45286</v>
      </c>
      <c r="J24" s="35">
        <f t="shared" si="5"/>
        <v>45286</v>
      </c>
      <c r="K24" s="32">
        <v>45652</v>
      </c>
      <c r="L24" s="32">
        <v>45649</v>
      </c>
      <c r="M24" s="34">
        <v>0.0345</v>
      </c>
      <c r="N24" s="34">
        <v>0.5</v>
      </c>
      <c r="O24" s="13">
        <f>L24-I24</f>
        <v>363</v>
      </c>
      <c r="P24" s="15">
        <f>IF(L24-I24&gt;730,730,L24-I24)</f>
        <v>363</v>
      </c>
      <c r="Q24" s="42">
        <v>69575</v>
      </c>
      <c r="R24" s="40">
        <v>69575</v>
      </c>
      <c r="S24" s="42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</row>
    <row r="25" s="3" customFormat="1" ht="37" customHeight="1" spans="1:84">
      <c r="A25" s="22"/>
      <c r="B25" s="21"/>
      <c r="C25" s="21"/>
      <c r="D25" s="15" t="s">
        <v>37</v>
      </c>
      <c r="E25" s="16">
        <v>8000000</v>
      </c>
      <c r="F25" s="16">
        <v>8000000</v>
      </c>
      <c r="G25" s="16">
        <v>8000000</v>
      </c>
      <c r="H25" s="16">
        <v>8000000</v>
      </c>
      <c r="I25" s="32">
        <v>45152</v>
      </c>
      <c r="J25" s="35">
        <f t="shared" si="5"/>
        <v>45152</v>
      </c>
      <c r="K25" s="33">
        <v>45504</v>
      </c>
      <c r="L25" s="32">
        <v>45410</v>
      </c>
      <c r="M25" s="34">
        <v>0.0355</v>
      </c>
      <c r="N25" s="34">
        <v>0.5</v>
      </c>
      <c r="O25" s="13">
        <f>L25-I25</f>
        <v>258</v>
      </c>
      <c r="P25" s="15">
        <f>IF(L25-I25&gt;730,730,L25-I25)</f>
        <v>258</v>
      </c>
      <c r="Q25" s="42">
        <v>101766.666666667</v>
      </c>
      <c r="R25" s="40">
        <v>101766.66</v>
      </c>
      <c r="S25" s="42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</row>
    <row r="26" s="3" customFormat="1" ht="33.75" customHeight="1" spans="1:84">
      <c r="A26" s="13"/>
      <c r="B26" s="23" t="s">
        <v>29</v>
      </c>
      <c r="C26" s="24"/>
      <c r="D26" s="25"/>
      <c r="E26" s="16">
        <f>SUM(E24:E25)</f>
        <v>12000000</v>
      </c>
      <c r="F26" s="16">
        <f>SUM(F24:F25)</f>
        <v>12000000</v>
      </c>
      <c r="G26" s="16">
        <f>SUM(G24:G25)</f>
        <v>12000000</v>
      </c>
      <c r="H26" s="16">
        <f>SUM(H24:H25)</f>
        <v>12000000</v>
      </c>
      <c r="I26" s="16"/>
      <c r="J26" s="36"/>
      <c r="K26" s="37"/>
      <c r="L26" s="37"/>
      <c r="M26" s="16"/>
      <c r="N26" s="16"/>
      <c r="O26" s="16"/>
      <c r="P26" s="16"/>
      <c r="Q26" s="16">
        <f>SUM(Q24:Q25)</f>
        <v>171341.666666667</v>
      </c>
      <c r="R26" s="44">
        <f>SUM(R24:R25)</f>
        <v>171341.66</v>
      </c>
      <c r="S26" s="42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</row>
    <row r="27" s="5" customFormat="1" ht="25.5" customHeight="1" spans="1:84">
      <c r="A27" s="13"/>
      <c r="B27" s="26" t="s">
        <v>38</v>
      </c>
      <c r="C27" s="26"/>
      <c r="D27" s="26"/>
      <c r="E27" s="27">
        <f>E5+E23+E26+E15</f>
        <v>83500000</v>
      </c>
      <c r="F27" s="27">
        <f>F5+F23+F26+F15</f>
        <v>83500000</v>
      </c>
      <c r="G27" s="27">
        <f>G5+G23+G26+G15</f>
        <v>83500000</v>
      </c>
      <c r="H27" s="27">
        <f>H5+H23+H26+H15</f>
        <v>83500000</v>
      </c>
      <c r="I27" s="27"/>
      <c r="J27" s="27"/>
      <c r="K27" s="27"/>
      <c r="L27" s="27"/>
      <c r="M27" s="27"/>
      <c r="N27" s="27"/>
      <c r="O27" s="27"/>
      <c r="P27" s="27"/>
      <c r="Q27" s="27">
        <f>Q5+Q23+Q26+Q15</f>
        <v>2551163.62481723</v>
      </c>
      <c r="R27" s="37">
        <f>+R5+R23+R26+R15</f>
        <v>2551163.6171439</v>
      </c>
      <c r="S27" s="45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</row>
    <row r="28" spans="6:10">
      <c r="F28" s="28"/>
      <c r="J28"/>
    </row>
    <row r="29" spans="10:18">
      <c r="J29"/>
      <c r="Q29" s="28"/>
      <c r="R29" s="28"/>
    </row>
    <row r="30" spans="10:10">
      <c r="J30"/>
    </row>
    <row r="31" spans="10:17">
      <c r="J31"/>
      <c r="Q31" s="28"/>
    </row>
    <row r="32" spans="10:18">
      <c r="J32"/>
      <c r="R32" s="46"/>
    </row>
    <row r="33" spans="10:10">
      <c r="J33"/>
    </row>
    <row r="34" spans="10:10">
      <c r="J34"/>
    </row>
    <row r="35" spans="10:10">
      <c r="J35"/>
    </row>
    <row r="36" spans="10:10">
      <c r="J36"/>
    </row>
    <row r="37" spans="10:10">
      <c r="J37"/>
    </row>
    <row r="38" spans="10:10">
      <c r="J38"/>
    </row>
    <row r="39" spans="10:10">
      <c r="J39"/>
    </row>
    <row r="40" spans="10:10">
      <c r="J40"/>
    </row>
    <row r="41" spans="10:10">
      <c r="J41"/>
    </row>
    <row r="42" spans="10:10">
      <c r="J42"/>
    </row>
    <row r="43" spans="10:10">
      <c r="J43"/>
    </row>
    <row r="44" spans="10:10">
      <c r="J44"/>
    </row>
    <row r="45" spans="10:10">
      <c r="J45"/>
    </row>
    <row r="46" spans="10:10">
      <c r="J46"/>
    </row>
    <row r="47" spans="10:10">
      <c r="J47"/>
    </row>
    <row r="48" spans="10:10">
      <c r="J48"/>
    </row>
    <row r="49" spans="10:10">
      <c r="J49"/>
    </row>
    <row r="50" spans="10:10">
      <c r="J50"/>
    </row>
    <row r="51" spans="10:10">
      <c r="J51"/>
    </row>
    <row r="52" spans="10:10">
      <c r="J52"/>
    </row>
    <row r="53" spans="10:10">
      <c r="J53"/>
    </row>
    <row r="54" spans="10:10">
      <c r="J54"/>
    </row>
    <row r="55" spans="10:10">
      <c r="J55"/>
    </row>
    <row r="56" spans="10:10">
      <c r="J56"/>
    </row>
    <row r="57" spans="10:10">
      <c r="J57"/>
    </row>
    <row r="58" spans="10:10">
      <c r="J58"/>
    </row>
    <row r="59" spans="10:10">
      <c r="J59"/>
    </row>
    <row r="60" spans="10:10">
      <c r="J60"/>
    </row>
    <row r="61" spans="10:10">
      <c r="J61"/>
    </row>
    <row r="62" spans="10:10">
      <c r="J62"/>
    </row>
    <row r="63" spans="10:10">
      <c r="J63"/>
    </row>
    <row r="64" spans="10:10">
      <c r="J64"/>
    </row>
    <row r="65" spans="10:10">
      <c r="J65"/>
    </row>
    <row r="66" spans="10:10">
      <c r="J66"/>
    </row>
    <row r="67" spans="10:10">
      <c r="J67"/>
    </row>
    <row r="68" spans="10:10">
      <c r="J68"/>
    </row>
    <row r="69" spans="10:10">
      <c r="J69"/>
    </row>
    <row r="70" spans="10:10">
      <c r="J70"/>
    </row>
    <row r="71" spans="10:10">
      <c r="J71"/>
    </row>
    <row r="72" spans="10:10">
      <c r="J72"/>
    </row>
    <row r="73" spans="10:10">
      <c r="J73"/>
    </row>
    <row r="74" spans="10:10">
      <c r="J74"/>
    </row>
    <row r="75" spans="10:10">
      <c r="J75"/>
    </row>
    <row r="76" spans="10:10">
      <c r="J76"/>
    </row>
    <row r="77" spans="10:10">
      <c r="J77"/>
    </row>
    <row r="78" spans="10:10">
      <c r="J78"/>
    </row>
    <row r="79" spans="10:10">
      <c r="J79"/>
    </row>
    <row r="80" spans="10:10">
      <c r="J80"/>
    </row>
    <row r="81" spans="10:10">
      <c r="J81"/>
    </row>
    <row r="82" spans="10:10">
      <c r="J82"/>
    </row>
    <row r="83" spans="10:10">
      <c r="J83"/>
    </row>
    <row r="84" spans="10:10">
      <c r="J84"/>
    </row>
    <row r="85" spans="10:10">
      <c r="J85"/>
    </row>
    <row r="86" spans="10:10">
      <c r="J86"/>
    </row>
    <row r="87" spans="10:10">
      <c r="J87"/>
    </row>
    <row r="88" spans="10:10">
      <c r="J88"/>
    </row>
    <row r="89" spans="10:10">
      <c r="J89"/>
    </row>
    <row r="90" spans="10:10">
      <c r="J90"/>
    </row>
    <row r="91" spans="10:10">
      <c r="J91"/>
    </row>
    <row r="92" spans="10:10">
      <c r="J92"/>
    </row>
    <row r="93" spans="10:10">
      <c r="J93"/>
    </row>
    <row r="94" spans="10:10">
      <c r="J94"/>
    </row>
    <row r="95" spans="10:10">
      <c r="J95"/>
    </row>
    <row r="96" spans="10:10">
      <c r="J96"/>
    </row>
    <row r="97" spans="10:10">
      <c r="J97"/>
    </row>
    <row r="98" spans="10:10">
      <c r="J98"/>
    </row>
    <row r="99" spans="10:10">
      <c r="J99"/>
    </row>
    <row r="100" spans="10:10">
      <c r="J100"/>
    </row>
    <row r="101" spans="10:10">
      <c r="J101"/>
    </row>
    <row r="102" spans="10:10">
      <c r="J102"/>
    </row>
    <row r="103" spans="10:10">
      <c r="J103"/>
    </row>
    <row r="104" spans="10:10">
      <c r="J104"/>
    </row>
    <row r="105" spans="10:10">
      <c r="J105"/>
    </row>
    <row r="106" spans="10:10">
      <c r="J106"/>
    </row>
    <row r="107" spans="10:10">
      <c r="J107"/>
    </row>
    <row r="108" spans="10:10">
      <c r="J108"/>
    </row>
    <row r="109" spans="10:10">
      <c r="J109"/>
    </row>
    <row r="110" spans="10:10">
      <c r="J110"/>
    </row>
    <row r="111" spans="10:10">
      <c r="J111"/>
    </row>
    <row r="112" spans="10:10">
      <c r="J112"/>
    </row>
    <row r="113" spans="10:10">
      <c r="J113"/>
    </row>
    <row r="114" spans="10:10">
      <c r="J114"/>
    </row>
    <row r="115" spans="10:10">
      <c r="J115"/>
    </row>
    <row r="116" spans="10:10">
      <c r="J116"/>
    </row>
    <row r="117" spans="10:10">
      <c r="J117"/>
    </row>
    <row r="118" spans="10:10">
      <c r="J118"/>
    </row>
    <row r="119" spans="10:10">
      <c r="J119"/>
    </row>
    <row r="120" spans="10:10">
      <c r="J120"/>
    </row>
    <row r="121" spans="10:10">
      <c r="J121"/>
    </row>
    <row r="122" spans="10:10">
      <c r="J122"/>
    </row>
    <row r="123" spans="10:10">
      <c r="J123"/>
    </row>
    <row r="124" spans="10:10">
      <c r="J124"/>
    </row>
    <row r="125" spans="10:10">
      <c r="J125"/>
    </row>
    <row r="126" spans="10:10">
      <c r="J126"/>
    </row>
    <row r="127" spans="10:10">
      <c r="J127"/>
    </row>
    <row r="128" spans="10:10">
      <c r="J128"/>
    </row>
    <row r="129" spans="10:10">
      <c r="J129"/>
    </row>
    <row r="130" spans="10:10">
      <c r="J130"/>
    </row>
    <row r="131" spans="10:10">
      <c r="J131"/>
    </row>
    <row r="132" spans="10:10">
      <c r="J132"/>
    </row>
    <row r="133" spans="10:10">
      <c r="J133"/>
    </row>
    <row r="134" spans="10:10">
      <c r="J134"/>
    </row>
    <row r="135" spans="10:10">
      <c r="J135"/>
    </row>
    <row r="136" spans="10:10">
      <c r="J136"/>
    </row>
    <row r="137" spans="10:10">
      <c r="J137"/>
    </row>
    <row r="138" spans="10:10">
      <c r="J138"/>
    </row>
    <row r="139" spans="10:10">
      <c r="J139"/>
    </row>
    <row r="140" spans="10:10">
      <c r="J140"/>
    </row>
    <row r="141" spans="10:10">
      <c r="J141"/>
    </row>
    <row r="142" spans="10:10">
      <c r="J142"/>
    </row>
    <row r="143" spans="10:10">
      <c r="J143"/>
    </row>
    <row r="144" spans="10:10">
      <c r="J144"/>
    </row>
    <row r="145" spans="10:10">
      <c r="J145"/>
    </row>
    <row r="146" spans="10:10">
      <c r="J146"/>
    </row>
    <row r="147" spans="10:10">
      <c r="J147"/>
    </row>
    <row r="148" spans="10:10">
      <c r="J148"/>
    </row>
    <row r="149" spans="10:10">
      <c r="J149"/>
    </row>
    <row r="150" spans="10:10">
      <c r="J150"/>
    </row>
    <row r="151" spans="10:10">
      <c r="J151"/>
    </row>
    <row r="152" spans="10:10">
      <c r="J152"/>
    </row>
    <row r="153" spans="10:10">
      <c r="J153"/>
    </row>
    <row r="154" spans="10:10">
      <c r="J154"/>
    </row>
    <row r="155" spans="10:10">
      <c r="J155"/>
    </row>
    <row r="156" spans="10:10">
      <c r="J156"/>
    </row>
    <row r="157" spans="10:10">
      <c r="J157"/>
    </row>
    <row r="158" spans="10:10">
      <c r="J158"/>
    </row>
    <row r="159" spans="10:10">
      <c r="J159"/>
    </row>
    <row r="160" spans="10:10">
      <c r="J160"/>
    </row>
    <row r="161" spans="10:10">
      <c r="J161"/>
    </row>
    <row r="162" spans="10:10">
      <c r="J162"/>
    </row>
    <row r="163" spans="10:10">
      <c r="J163"/>
    </row>
    <row r="164" spans="10:10">
      <c r="J164"/>
    </row>
    <row r="165" spans="10:10">
      <c r="J165"/>
    </row>
    <row r="166" spans="10:10">
      <c r="J166"/>
    </row>
    <row r="167" spans="10:10">
      <c r="J167"/>
    </row>
    <row r="168" spans="10:10">
      <c r="J168"/>
    </row>
    <row r="169" spans="10:10">
      <c r="J169"/>
    </row>
    <row r="170" spans="10:10">
      <c r="J170"/>
    </row>
    <row r="171" spans="10:10">
      <c r="J171"/>
    </row>
    <row r="172" spans="10:10">
      <c r="J172"/>
    </row>
    <row r="173" spans="10:10">
      <c r="J173"/>
    </row>
    <row r="174" spans="10:10">
      <c r="J174"/>
    </row>
    <row r="175" spans="10:10">
      <c r="J175"/>
    </row>
    <row r="176" spans="10:10">
      <c r="J176"/>
    </row>
    <row r="177" spans="10:10">
      <c r="J177"/>
    </row>
    <row r="178" spans="10:10">
      <c r="J178"/>
    </row>
    <row r="179" spans="10:10">
      <c r="J179"/>
    </row>
    <row r="180" spans="10:10">
      <c r="J180"/>
    </row>
    <row r="181" spans="10:10">
      <c r="J181"/>
    </row>
    <row r="182" spans="10:10">
      <c r="J182"/>
    </row>
    <row r="183" spans="10:10">
      <c r="J183"/>
    </row>
    <row r="184" spans="10:10">
      <c r="J184"/>
    </row>
    <row r="185" spans="10:10">
      <c r="J185"/>
    </row>
    <row r="186" spans="10:10">
      <c r="J186"/>
    </row>
    <row r="187" spans="10:10">
      <c r="J187"/>
    </row>
    <row r="188" spans="10:10">
      <c r="J188"/>
    </row>
    <row r="189" spans="10:10">
      <c r="J189"/>
    </row>
    <row r="190" spans="10:10">
      <c r="J190"/>
    </row>
    <row r="191" spans="10:10">
      <c r="J191"/>
    </row>
    <row r="192" spans="10:10">
      <c r="J192"/>
    </row>
    <row r="193" spans="10:10">
      <c r="J193"/>
    </row>
    <row r="194" spans="10:10">
      <c r="J194"/>
    </row>
    <row r="195" spans="10:10">
      <c r="J195"/>
    </row>
    <row r="196" spans="10:10">
      <c r="J196"/>
    </row>
    <row r="197" spans="10:10">
      <c r="J197"/>
    </row>
    <row r="198" spans="10:10">
      <c r="J198"/>
    </row>
    <row r="199" spans="10:10">
      <c r="J199"/>
    </row>
    <row r="200" spans="10:10">
      <c r="J200"/>
    </row>
    <row r="201" spans="10:10">
      <c r="J201"/>
    </row>
    <row r="202" spans="10:10">
      <c r="J202"/>
    </row>
    <row r="203" spans="10:10">
      <c r="J203"/>
    </row>
    <row r="204" spans="10:10">
      <c r="J204"/>
    </row>
    <row r="205" spans="10:10">
      <c r="J205"/>
    </row>
    <row r="206" spans="10:10">
      <c r="J206"/>
    </row>
    <row r="207" spans="10:10">
      <c r="J207"/>
    </row>
    <row r="208" spans="10:10">
      <c r="J208"/>
    </row>
    <row r="209" spans="10:10">
      <c r="J209"/>
    </row>
    <row r="210" spans="10:10">
      <c r="J210"/>
    </row>
    <row r="211" spans="10:10">
      <c r="J211"/>
    </row>
    <row r="212" spans="10:10">
      <c r="J212"/>
    </row>
    <row r="213" spans="10:10">
      <c r="J213"/>
    </row>
    <row r="214" spans="10:10">
      <c r="J214"/>
    </row>
    <row r="215" spans="10:10">
      <c r="J215"/>
    </row>
    <row r="216" spans="10:10">
      <c r="J216"/>
    </row>
    <row r="217" spans="10:10">
      <c r="J217"/>
    </row>
    <row r="218" spans="10:10">
      <c r="J218"/>
    </row>
    <row r="219" spans="10:10">
      <c r="J219"/>
    </row>
    <row r="220" spans="10:10">
      <c r="J220"/>
    </row>
    <row r="221" spans="10:10">
      <c r="J221"/>
    </row>
    <row r="222" spans="10:10">
      <c r="J222"/>
    </row>
    <row r="223" spans="10:10">
      <c r="J223"/>
    </row>
    <row r="224" spans="10:10">
      <c r="J224"/>
    </row>
    <row r="225" spans="10:10">
      <c r="J225"/>
    </row>
    <row r="226" spans="10:10">
      <c r="J226"/>
    </row>
    <row r="227" spans="10:10">
      <c r="J227"/>
    </row>
    <row r="228" spans="10:10">
      <c r="J228"/>
    </row>
    <row r="229" spans="10:10">
      <c r="J229"/>
    </row>
    <row r="230" spans="10:10">
      <c r="J230"/>
    </row>
    <row r="231" spans="10:10">
      <c r="J231"/>
    </row>
    <row r="232" spans="10:10">
      <c r="J232"/>
    </row>
    <row r="233" spans="10:10">
      <c r="J233"/>
    </row>
    <row r="234" spans="10:10">
      <c r="J234"/>
    </row>
    <row r="235" spans="10:10">
      <c r="J235"/>
    </row>
    <row r="236" spans="10:10">
      <c r="J236"/>
    </row>
    <row r="237" spans="10:10">
      <c r="J237"/>
    </row>
    <row r="238" spans="10:10">
      <c r="J238"/>
    </row>
    <row r="239" spans="10:10">
      <c r="J239"/>
    </row>
    <row r="240" spans="10:10">
      <c r="J240"/>
    </row>
    <row r="241" spans="10:10">
      <c r="J241"/>
    </row>
    <row r="242" spans="10:10">
      <c r="J242"/>
    </row>
    <row r="243" spans="10:10">
      <c r="J243"/>
    </row>
    <row r="244" spans="10:10">
      <c r="J244"/>
    </row>
    <row r="245" spans="10:10">
      <c r="J245"/>
    </row>
    <row r="246" spans="10:10">
      <c r="J246"/>
    </row>
    <row r="247" spans="10:10">
      <c r="J247"/>
    </row>
    <row r="248" spans="10:10">
      <c r="J248"/>
    </row>
    <row r="249" spans="10:10">
      <c r="J249"/>
    </row>
    <row r="250" spans="10:10">
      <c r="J250"/>
    </row>
    <row r="251" spans="10:10">
      <c r="J251"/>
    </row>
    <row r="252" spans="10:10">
      <c r="J252"/>
    </row>
    <row r="253" spans="10:10">
      <c r="J253"/>
    </row>
    <row r="254" spans="10:10">
      <c r="J254"/>
    </row>
    <row r="255" spans="10:10">
      <c r="J255"/>
    </row>
    <row r="256" spans="10:10">
      <c r="J256"/>
    </row>
    <row r="257" spans="10:10">
      <c r="J257"/>
    </row>
    <row r="258" spans="10:10">
      <c r="J258"/>
    </row>
    <row r="259" spans="10:10">
      <c r="J259"/>
    </row>
    <row r="260" spans="10:10">
      <c r="J260"/>
    </row>
    <row r="261" spans="10:10">
      <c r="J261"/>
    </row>
    <row r="262" spans="10:10">
      <c r="J262"/>
    </row>
    <row r="263" spans="10:10">
      <c r="J263"/>
    </row>
    <row r="264" spans="10:10">
      <c r="J264"/>
    </row>
    <row r="265" spans="10:10">
      <c r="J265"/>
    </row>
    <row r="266" spans="10:10">
      <c r="J266"/>
    </row>
    <row r="267" spans="10:10">
      <c r="J267"/>
    </row>
    <row r="268" spans="10:10">
      <c r="J268"/>
    </row>
    <row r="269" spans="10:10">
      <c r="J269"/>
    </row>
    <row r="270" spans="10:10">
      <c r="J270"/>
    </row>
    <row r="271" spans="10:10">
      <c r="J271"/>
    </row>
    <row r="272" spans="10:10">
      <c r="J272"/>
    </row>
    <row r="273" spans="10:10">
      <c r="J273"/>
    </row>
    <row r="274" spans="10:10">
      <c r="J274"/>
    </row>
    <row r="275" spans="10:10">
      <c r="J275"/>
    </row>
    <row r="276" spans="10:10">
      <c r="J276"/>
    </row>
    <row r="277" spans="10:10">
      <c r="J277"/>
    </row>
    <row r="278" spans="10:10">
      <c r="J278"/>
    </row>
    <row r="279" spans="10:10">
      <c r="J279"/>
    </row>
    <row r="280" spans="10:10">
      <c r="J280"/>
    </row>
    <row r="281" spans="10:10">
      <c r="J281"/>
    </row>
    <row r="282" spans="10:10">
      <c r="J282"/>
    </row>
    <row r="283" spans="10:10">
      <c r="J283"/>
    </row>
    <row r="284" spans="10:10">
      <c r="J284"/>
    </row>
    <row r="285" spans="10:10">
      <c r="J285"/>
    </row>
    <row r="286" spans="10:10">
      <c r="J286"/>
    </row>
    <row r="287" spans="10:10">
      <c r="J287"/>
    </row>
    <row r="288" spans="10:10">
      <c r="J288"/>
    </row>
    <row r="289" spans="10:10">
      <c r="J289"/>
    </row>
    <row r="290" spans="10:10">
      <c r="J290"/>
    </row>
    <row r="291" spans="10:10">
      <c r="J291"/>
    </row>
    <row r="292" spans="10:10">
      <c r="J292"/>
    </row>
    <row r="293" spans="10:10">
      <c r="J293"/>
    </row>
    <row r="294" spans="10:10">
      <c r="J294"/>
    </row>
    <row r="295" spans="10:10">
      <c r="J295"/>
    </row>
    <row r="296" spans="10:10">
      <c r="J296"/>
    </row>
    <row r="297" spans="10:10">
      <c r="J297"/>
    </row>
    <row r="298" spans="10:10">
      <c r="J298"/>
    </row>
    <row r="299" spans="10:10">
      <c r="J299"/>
    </row>
    <row r="300" spans="10:10">
      <c r="J300"/>
    </row>
    <row r="301" spans="10:10">
      <c r="J301"/>
    </row>
    <row r="302" spans="10:10">
      <c r="J302"/>
    </row>
    <row r="303" spans="10:10">
      <c r="J303"/>
    </row>
    <row r="304" spans="10:10">
      <c r="J304"/>
    </row>
    <row r="305" spans="10:10">
      <c r="J305"/>
    </row>
    <row r="306" spans="10:10">
      <c r="J306"/>
    </row>
    <row r="307" spans="10:10">
      <c r="J307"/>
    </row>
    <row r="308" spans="10:10">
      <c r="J308"/>
    </row>
    <row r="309" spans="10:10">
      <c r="J309"/>
    </row>
    <row r="310" spans="10:10">
      <c r="J310"/>
    </row>
    <row r="311" spans="10:10">
      <c r="J311"/>
    </row>
    <row r="312" spans="10:10">
      <c r="J312"/>
    </row>
    <row r="313" spans="10:10">
      <c r="J313"/>
    </row>
    <row r="314" spans="10:10">
      <c r="J314"/>
    </row>
    <row r="315" spans="10:10">
      <c r="J315"/>
    </row>
    <row r="316" spans="10:10">
      <c r="J316"/>
    </row>
    <row r="317" spans="10:10">
      <c r="J317"/>
    </row>
    <row r="318" spans="10:10">
      <c r="J318"/>
    </row>
    <row r="319" spans="10:10">
      <c r="J319"/>
    </row>
    <row r="320" spans="10:10">
      <c r="J320"/>
    </row>
    <row r="321" spans="10:10">
      <c r="J321"/>
    </row>
    <row r="322" spans="10:10">
      <c r="J322"/>
    </row>
    <row r="323" spans="10:10">
      <c r="J323"/>
    </row>
    <row r="324" spans="10:10">
      <c r="J324"/>
    </row>
    <row r="325" spans="10:10">
      <c r="J325"/>
    </row>
    <row r="326" spans="10:10">
      <c r="J326"/>
    </row>
    <row r="327" spans="10:10">
      <c r="J327"/>
    </row>
    <row r="328" spans="10:10">
      <c r="J328"/>
    </row>
    <row r="329" spans="10:10">
      <c r="J329"/>
    </row>
    <row r="330" spans="10:10">
      <c r="J330"/>
    </row>
    <row r="331" spans="10:10">
      <c r="J331"/>
    </row>
    <row r="332" spans="10:10">
      <c r="J332"/>
    </row>
    <row r="333" spans="10:10">
      <c r="J333"/>
    </row>
    <row r="334" spans="10:10">
      <c r="J334"/>
    </row>
    <row r="335" spans="10:10">
      <c r="J335"/>
    </row>
    <row r="336" spans="10:10">
      <c r="J336"/>
    </row>
    <row r="337" spans="10:10">
      <c r="J337"/>
    </row>
    <row r="338" spans="10:10">
      <c r="J338"/>
    </row>
    <row r="339" spans="10:10">
      <c r="J339"/>
    </row>
    <row r="340" spans="10:10">
      <c r="J340"/>
    </row>
    <row r="341" spans="10:10">
      <c r="J341"/>
    </row>
    <row r="342" spans="10:10">
      <c r="J342"/>
    </row>
    <row r="343" spans="10:10">
      <c r="J343"/>
    </row>
    <row r="344" spans="10:10">
      <c r="J344"/>
    </row>
    <row r="345" spans="10:10">
      <c r="J345"/>
    </row>
    <row r="346" spans="10:10">
      <c r="J346"/>
    </row>
    <row r="347" spans="10:10">
      <c r="J347"/>
    </row>
    <row r="348" spans="10:10">
      <c r="J348"/>
    </row>
    <row r="349" spans="10:10">
      <c r="J349"/>
    </row>
    <row r="350" spans="10:10">
      <c r="J350"/>
    </row>
    <row r="351" spans="10:10">
      <c r="J351"/>
    </row>
    <row r="352" spans="10:10">
      <c r="J352"/>
    </row>
    <row r="353" spans="10:10">
      <c r="J353"/>
    </row>
    <row r="354" spans="10:10">
      <c r="J354"/>
    </row>
    <row r="355" spans="10:10">
      <c r="J355"/>
    </row>
    <row r="356" spans="10:10">
      <c r="J356"/>
    </row>
    <row r="357" spans="10:10">
      <c r="J357"/>
    </row>
    <row r="358" spans="10:10">
      <c r="J358"/>
    </row>
    <row r="359" spans="10:10">
      <c r="J359"/>
    </row>
    <row r="360" spans="10:10">
      <c r="J360"/>
    </row>
    <row r="361" spans="10:10">
      <c r="J361"/>
    </row>
    <row r="362" spans="10:10">
      <c r="J362"/>
    </row>
    <row r="363" spans="10:10">
      <c r="J363"/>
    </row>
    <row r="364" spans="10:10">
      <c r="J364"/>
    </row>
    <row r="365" spans="10:10">
      <c r="J365"/>
    </row>
  </sheetData>
  <mergeCells count="17">
    <mergeCell ref="A2:S2"/>
    <mergeCell ref="A3:S3"/>
    <mergeCell ref="B15:D15"/>
    <mergeCell ref="B23:D23"/>
    <mergeCell ref="B26:D26"/>
    <mergeCell ref="B27:D27"/>
    <mergeCell ref="A6:A15"/>
    <mergeCell ref="A16:A22"/>
    <mergeCell ref="A24:A25"/>
    <mergeCell ref="B6:B14"/>
    <mergeCell ref="B16:B22"/>
    <mergeCell ref="B24:B25"/>
    <mergeCell ref="C6:C14"/>
    <mergeCell ref="C16:C22"/>
    <mergeCell ref="C24:C25"/>
    <mergeCell ref="D6:D14"/>
    <mergeCell ref="D16:D22"/>
  </mergeCells>
  <pageMargins left="0.700694444444445" right="0.700694444444445" top="0.751388888888889" bottom="0.751388888888889" header="0.298611111111111" footer="0.298611111111111"/>
  <pageSetup paperSize="8" scale="5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三亚市农业产业化重点龙头企业贷款财政贴息扶持资金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沁·玲珑Julia</cp:lastModifiedBy>
  <dcterms:created xsi:type="dcterms:W3CDTF">2025-08-29T08:42:00Z</dcterms:created>
  <dcterms:modified xsi:type="dcterms:W3CDTF">2025-09-09T07:53:07Z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3ACFB9B7558C4795B8CDB63EE46A2283_13</vt:lpwstr>
  </property>
</Properties>
</file>