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1000" firstSheet="1" activeTab="6"/>
  </bookViews>
  <sheets>
    <sheet name="2023.4.01-2023.6.31" sheetId="1" state="hidden" r:id="rId1"/>
    <sheet name="附件1.汇总表" sheetId="3" r:id="rId2"/>
    <sheet name="附件2-长豆角种植保险" sheetId="9" r:id="rId3"/>
    <sheet name="附件3-蔬菜价格指数保险" sheetId="5" r:id="rId4"/>
    <sheet name="附件4-水稻完全成本保险" sheetId="10" r:id="rId5"/>
    <sheet name="附件5-天然橡胶收入保险" sheetId="4" r:id="rId6"/>
    <sheet name="附件6-橡胶树完全成本保险" sheetId="8" r:id="rId7"/>
  </sheets>
  <definedNames>
    <definedName name="_xlnm._FilterDatabase" localSheetId="1" hidden="1">附件1.汇总表!$A$5:$S$32</definedName>
    <definedName name="_xlnm._FilterDatabase" localSheetId="2" hidden="1">'附件2-长豆角种植保险'!$A$5:$BB$210</definedName>
    <definedName name="_xlnm._FilterDatabase" localSheetId="3" hidden="1">'附件3-蔬菜价格指数保险'!$A$5:$X$83</definedName>
    <definedName name="_xlnm._FilterDatabase" localSheetId="5" hidden="1">'附件5-天然橡胶收入保险'!$A$5:$AM$11</definedName>
    <definedName name="_xlnm._FilterDatabase" localSheetId="6" hidden="1">'附件6-橡胶树完全成本保险'!$A$5:$AN$9</definedName>
    <definedName name="_xlnm._FilterDatabase" localSheetId="0" hidden="1">'2023.4.01-2023.6.31'!#REF!</definedName>
    <definedName name="_xlnm.Print_Area" localSheetId="5">'附件5-天然橡胶收入保险'!$A$1:$X$10</definedName>
    <definedName name="_xlnm.Print_Area" localSheetId="3">'附件3-蔬菜价格指数保险'!$A$1:$X$82</definedName>
    <definedName name="_xlnm.Print_Titles" localSheetId="3">'附件3-蔬菜价格指数保险'!$1:5</definedName>
    <definedName name="_xlnm.Print_Area" localSheetId="6">'附件6-橡胶树完全成本保险'!$A$1:$Y$8</definedName>
    <definedName name="_xlnm.Print_Titles" localSheetId="6">'附件6-橡胶树完全成本保险'!$1:5</definedName>
    <definedName name="_xlnm.Print_Area" localSheetId="1">附件1.汇总表!$A$1:$S$31</definedName>
    <definedName name="_xlnm.Print_Area" localSheetId="2">'附件2-长豆角种植保险'!$A$1:$X$209</definedName>
    <definedName name="_xlnm.Print_Area" localSheetId="4">'附件4-水稻完全成本保险'!$A$1:$X$9</definedName>
    <definedName name="_xlnm.Print_Titles" localSheetId="2">'附件2-长豆角种植保险'!$1:$5</definedName>
  </definedNames>
  <calcPr calcId="144525"/>
</workbook>
</file>

<file path=xl/sharedStrings.xml><?xml version="1.0" encoding="utf-8"?>
<sst xmlns="http://schemas.openxmlformats.org/spreadsheetml/2006/main" count="1519" uniqueCount="612">
  <si>
    <t>申请财政补贴资金承保明细表汇总（2023.04.01-2023.06.30）</t>
  </si>
  <si>
    <t>承保单位：中国人民财产保险股份有限公司三亚市分公司</t>
  </si>
  <si>
    <t>单位：元</t>
  </si>
  <si>
    <t>序号</t>
  </si>
  <si>
    <t>保单号码</t>
  </si>
  <si>
    <t>险种名称</t>
  </si>
  <si>
    <t>投保人</t>
  </si>
  <si>
    <t>户数</t>
  </si>
  <si>
    <t>投保数量（亩/株）</t>
  </si>
  <si>
    <t>总保额</t>
  </si>
  <si>
    <t>总保费</t>
  </si>
  <si>
    <t>起保日期</t>
  </si>
  <si>
    <t>终保日期</t>
  </si>
  <si>
    <t>农户自缴保费</t>
  </si>
  <si>
    <t>财政补贴保费</t>
  </si>
  <si>
    <t>备注</t>
  </si>
  <si>
    <t>种植地址</t>
  </si>
  <si>
    <t>部门</t>
  </si>
  <si>
    <t xml:space="preserve">中央补贴  </t>
  </si>
  <si>
    <t xml:space="preserve">省补贴  </t>
  </si>
  <si>
    <t>市补贴</t>
  </si>
  <si>
    <t>补贴小计</t>
  </si>
  <si>
    <t>P87V20234602N000000011</t>
  </si>
  <si>
    <t>海南省地方财政补贴型天然橡胶价格保险（A款）</t>
  </si>
  <si>
    <t>黄成荣</t>
  </si>
  <si>
    <t>监测帮扶对象及相对稳定脱贫户</t>
  </si>
  <si>
    <t>三亚市育才生态区龙密村</t>
  </si>
  <si>
    <t>海棠</t>
  </si>
  <si>
    <t>P87V20234602N000000013</t>
  </si>
  <si>
    <t>蓝建成</t>
  </si>
  <si>
    <t>P87V20234602N000000014</t>
  </si>
  <si>
    <t>董明辉</t>
  </si>
  <si>
    <t>三亚市育才生态区马脚村</t>
  </si>
  <si>
    <t>P87V20234602N000000015</t>
  </si>
  <si>
    <t>庞进荣</t>
  </si>
  <si>
    <t>三亚市育才生态区那会村</t>
  </si>
  <si>
    <t>P87V20234602N000000016</t>
  </si>
  <si>
    <t>邓呀冲</t>
  </si>
  <si>
    <t>P87V20234602N000000017</t>
  </si>
  <si>
    <t>黄育文</t>
  </si>
  <si>
    <t>三亚市育才生态区那受村</t>
  </si>
  <si>
    <t>P87V20234602N000000018</t>
  </si>
  <si>
    <t>董伟强</t>
  </si>
  <si>
    <t>海南省三亚市育才生态区育才镇马亮村民委员会</t>
  </si>
  <si>
    <t>P87V20234602N000000019</t>
  </si>
  <si>
    <t>林桂妹</t>
  </si>
  <si>
    <t>P87V20234602N000000020</t>
  </si>
  <si>
    <t>蓝桂花</t>
  </si>
  <si>
    <t>P87V20234602N000000021</t>
  </si>
  <si>
    <t>陈运泽</t>
  </si>
  <si>
    <t>三亚市育才生态区雅亮村</t>
  </si>
  <si>
    <t>P87V20234602N000000022</t>
  </si>
  <si>
    <t>黄召青</t>
  </si>
  <si>
    <t>三亚市育才生态区青法村</t>
  </si>
  <si>
    <t>P87V20234602N000000023</t>
  </si>
  <si>
    <t>王学忠</t>
  </si>
  <si>
    <t>三亚市育才生态区明善村</t>
  </si>
  <si>
    <t>P87V20234602N000000024</t>
  </si>
  <si>
    <t>高志清</t>
  </si>
  <si>
    <t>三亚市育才生态区雅林村</t>
  </si>
  <si>
    <t>P87V20234602N000000025</t>
  </si>
  <si>
    <t>黄良胜</t>
  </si>
  <si>
    <t>P87V20234602N000000026</t>
  </si>
  <si>
    <t>林明新</t>
  </si>
  <si>
    <t>三亚市育才生态区抱安村</t>
  </si>
  <si>
    <t>P87V20234602N000000027</t>
  </si>
  <si>
    <t>李真平</t>
  </si>
  <si>
    <t>P87V20234602N000000028</t>
  </si>
  <si>
    <t>苏德文</t>
  </si>
  <si>
    <t>P87V20234602N000000029</t>
  </si>
  <si>
    <t>林进冲</t>
  </si>
  <si>
    <t>P87V20234602N000000030</t>
  </si>
  <si>
    <t>邱文明</t>
  </si>
  <si>
    <t>三亚市天涯区抱龙村</t>
  </si>
  <si>
    <t>P87V20234602N000000031</t>
  </si>
  <si>
    <t>盆少锋</t>
  </si>
  <si>
    <t>三亚市天涯区扎南村</t>
  </si>
  <si>
    <t>P87V20234602N000000032</t>
  </si>
  <si>
    <t>林忠海</t>
  </si>
  <si>
    <t>三亚市天涯区布甫村</t>
  </si>
  <si>
    <t>P87V20234602N000000033</t>
  </si>
  <si>
    <t>苻珍祥</t>
  </si>
  <si>
    <t>三亚市天涯区抱前村</t>
  </si>
  <si>
    <t>P87V20234602N000000034</t>
  </si>
  <si>
    <t>邓照海</t>
  </si>
  <si>
    <t>P87V20234602N000000035</t>
  </si>
  <si>
    <t>苏海永</t>
  </si>
  <si>
    <t>P87V20234602N000000036</t>
  </si>
  <si>
    <t>盆德良</t>
  </si>
  <si>
    <t>P87V20234602N000000037</t>
  </si>
  <si>
    <t>陈昌光</t>
  </si>
  <si>
    <t>三亚市天涯区立新村</t>
  </si>
  <si>
    <t>P9J420234602N000000001</t>
  </si>
  <si>
    <t>海南省地方财政补贴型香蕉树种植保险</t>
  </si>
  <si>
    <t>梁裔</t>
  </si>
  <si>
    <t>三亚市育才生态区马亮村</t>
  </si>
  <si>
    <t>P9J420234602N000000002</t>
  </si>
  <si>
    <t>张启政</t>
  </si>
  <si>
    <t>三亚市崖州区崖城村六组</t>
  </si>
  <si>
    <t>崖州</t>
  </si>
  <si>
    <t>P9J420234602N000000003</t>
  </si>
  <si>
    <t>莫春伟</t>
  </si>
  <si>
    <t>三亚市崖州区城东村起晨二组</t>
  </si>
  <si>
    <t>P9J420234602N000000004</t>
  </si>
  <si>
    <t>P9J420234602N000000005</t>
  </si>
  <si>
    <t>孙玲归</t>
  </si>
  <si>
    <t>三亚市崖州区赤草村四小组</t>
  </si>
  <si>
    <t>P9J420234602N000000006</t>
  </si>
  <si>
    <t>董江明</t>
  </si>
  <si>
    <t>三亚市崖州区赤草村五小组</t>
  </si>
  <si>
    <t>P9J420234602N000000007</t>
  </si>
  <si>
    <t>黄丽卡</t>
  </si>
  <si>
    <t>三亚市天涯区台楼村一组</t>
  </si>
  <si>
    <t>P9J420234602N000000008</t>
  </si>
  <si>
    <t>林小玲</t>
  </si>
  <si>
    <t>三亚市崖州区崖城村导一、三组</t>
  </si>
  <si>
    <t>P9J420234602N000000009</t>
  </si>
  <si>
    <t>邢瑞琼</t>
  </si>
  <si>
    <t>三亚市崖州区抱古村白河二组</t>
  </si>
  <si>
    <t>P9J420234602N000000010</t>
  </si>
  <si>
    <t>林振良</t>
  </si>
  <si>
    <t>三亚市崖州区梅东村六队</t>
  </si>
  <si>
    <t>P9J420234602N000000011</t>
  </si>
  <si>
    <t>郑秋茂</t>
  </si>
  <si>
    <t>三亚市崖城村导一、二组</t>
  </si>
  <si>
    <t>P9J420234602N000000012</t>
  </si>
  <si>
    <t>胡三雄</t>
  </si>
  <si>
    <t>三亚市崖州区南滨居红华小组</t>
  </si>
  <si>
    <t>P9J420234602N000000013</t>
  </si>
  <si>
    <t>冯锦昌</t>
  </si>
  <si>
    <t>三亚市崖州区梅东村五组</t>
  </si>
  <si>
    <t>P9J420234602N000000014</t>
  </si>
  <si>
    <t>张仁</t>
  </si>
  <si>
    <t>三亚市崖州区长山村老河田</t>
  </si>
  <si>
    <t>PHF220234602N000000002</t>
  </si>
  <si>
    <t>海南省分公司地方财政补贴型大棚及棚内瓜菜种植保险</t>
  </si>
  <si>
    <t>陈晨光</t>
  </si>
  <si>
    <t>三亚市天涯区槟榔村</t>
  </si>
  <si>
    <t>PHHG20234602N000000001</t>
  </si>
  <si>
    <t>海南省分公司中央财政补贴型水稻种植保险</t>
  </si>
  <si>
    <t>琼崖（三亚）现代农业科技有限公司</t>
  </si>
  <si>
    <t>海南省三亚市崖州区南滨农场</t>
  </si>
  <si>
    <t>PHHG20234602N000000002</t>
  </si>
  <si>
    <t>三亚市崖州区拱北村</t>
  </si>
  <si>
    <t>PHHG20234602N000000003</t>
  </si>
  <si>
    <t>三亚市崖州区城西村</t>
  </si>
  <si>
    <t>PHZM20234602N000000006</t>
  </si>
  <si>
    <t>海南省中央财政补贴型橡胶树风灾保险</t>
  </si>
  <si>
    <t>PHZM20234602N000000007</t>
  </si>
  <si>
    <t>PHZM20234602N000000008</t>
  </si>
  <si>
    <t>PHZM20234602N000000009</t>
  </si>
  <si>
    <t>PHZM20234602N000000010</t>
  </si>
  <si>
    <t>PHZM20234602N000000011</t>
  </si>
  <si>
    <t>PHZM20234602N000000012</t>
  </si>
  <si>
    <t>PHZM20234602N000000013</t>
  </si>
  <si>
    <t>PHZM20234602N000000014</t>
  </si>
  <si>
    <t>PHZM20234602N000000015</t>
  </si>
  <si>
    <t>PHZM20234602N000000016</t>
  </si>
  <si>
    <t>PHZM20234602N000000017</t>
  </si>
  <si>
    <t>PHZM20234602N000000018</t>
  </si>
  <si>
    <t>PHZM20234602N000000019</t>
  </si>
  <si>
    <t>PHZM20234602N000000020</t>
  </si>
  <si>
    <t>PHZM20234602N000000021</t>
  </si>
  <si>
    <t>PHZM20234602N000000022</t>
  </si>
  <si>
    <t>PHZM20234602N000000023</t>
  </si>
  <si>
    <t>PHZM20234602N000000024</t>
  </si>
  <si>
    <t>PHZM20234602N000000025</t>
  </si>
  <si>
    <t>PHZM20234602N000000026</t>
  </si>
  <si>
    <t>PHZM20234602N000000027</t>
  </si>
  <si>
    <t>PHZM20234602N000000028</t>
  </si>
  <si>
    <t>PHZM20234602N000000029</t>
  </si>
  <si>
    <t>PHZM20234602N000000030</t>
  </si>
  <si>
    <t>PHZM20234602N000000031</t>
  </si>
  <si>
    <t>合计</t>
  </si>
  <si>
    <t>附件1</t>
  </si>
  <si>
    <t>三亚市2025年1-3月份农业保险财政补贴保费汇总表</t>
  </si>
  <si>
    <t>投保期间：2025.01.01-2025.3.31</t>
  </si>
  <si>
    <t>投保区域</t>
  </si>
  <si>
    <t>投保单</t>
  </si>
  <si>
    <t>投保户数</t>
  </si>
  <si>
    <t>农户自缴</t>
  </si>
  <si>
    <t>申报财政补贴金额</t>
  </si>
  <si>
    <t>审计调减金额</t>
  </si>
  <si>
    <t>审计确认金额</t>
  </si>
  <si>
    <t>中央补贴</t>
  </si>
  <si>
    <t>省补贴</t>
  </si>
  <si>
    <t>财政补贴总保费</t>
  </si>
  <si>
    <t>调减小计</t>
  </si>
  <si>
    <t>一、长豆角种植保险小计</t>
  </si>
  <si>
    <t>一般户
(育才生态区)</t>
  </si>
  <si>
    <t>财政全额补贴户 
(育才生态区)</t>
  </si>
  <si>
    <t>一般户
(崖州区)</t>
  </si>
  <si>
    <t>财政全额补贴户 
(崖州区)</t>
  </si>
  <si>
    <t>一般户
(天涯区)</t>
  </si>
  <si>
    <t>财政全额补贴户 
(天涯区)</t>
  </si>
  <si>
    <t>一般户
(海棠区)</t>
  </si>
  <si>
    <t>二、蔬菜价格指数保险小计</t>
  </si>
  <si>
    <t>三、水稻完全成本保险小计</t>
  </si>
  <si>
    <t>四、天然橡胶收入保险小计</t>
  </si>
  <si>
    <t>财政全额补贴户        (育才生态区)</t>
  </si>
  <si>
    <t>五、橡胶树完全成本保险小计</t>
  </si>
  <si>
    <t>附件2</t>
  </si>
  <si>
    <t>三亚市2025年1-3月份申请长豆角种植保险财政补贴保费明细表</t>
  </si>
  <si>
    <t>投保数量（亩）</t>
  </si>
  <si>
    <t>农户自缴保费（0%/30%）</t>
  </si>
  <si>
    <t xml:space="preserve">中央补贴  （0%） </t>
  </si>
  <si>
    <t xml:space="preserve">省补贴  （0%）  </t>
  </si>
  <si>
    <t>市补贴（70%/100%）</t>
  </si>
  <si>
    <t>中央    补贴</t>
  </si>
  <si>
    <t>调减   小计</t>
  </si>
  <si>
    <t>长豆角种植保险</t>
  </si>
  <si>
    <t>叶小兴</t>
  </si>
  <si>
    <t>海南省三亚市崖州区南滨社区农牧队</t>
  </si>
  <si>
    <t>姜宗衡</t>
  </si>
  <si>
    <t>海南省三亚市崖州区南滨社区9连红旗队</t>
  </si>
  <si>
    <t>周胜</t>
  </si>
  <si>
    <t>海南省三亚市崖州区盐灶村二组</t>
  </si>
  <si>
    <t>林钟明</t>
  </si>
  <si>
    <t>海南省三亚市崖州区盐灶村</t>
  </si>
  <si>
    <t>吉振杰</t>
  </si>
  <si>
    <t>海南省三亚市育才生态区立才社区</t>
  </si>
  <si>
    <t>黄河岛</t>
  </si>
  <si>
    <t>海南省三亚市崖州区金鸡社区前哨队</t>
  </si>
  <si>
    <t>黎俊宁</t>
  </si>
  <si>
    <t>裴史慰</t>
  </si>
  <si>
    <t>卢小霖</t>
  </si>
  <si>
    <t>陈惠康</t>
  </si>
  <si>
    <t>陈求益</t>
  </si>
  <si>
    <t>海南省三亚市天涯区立才农场</t>
  </si>
  <si>
    <t>李启优</t>
  </si>
  <si>
    <t>三亚振新农业有限公司</t>
  </si>
  <si>
    <t>海南省三亚市崖州区水南村委会二村第八村民小组</t>
  </si>
  <si>
    <t>董琦</t>
  </si>
  <si>
    <t>海南省三亚市崖州区赤草村双联农场</t>
  </si>
  <si>
    <t>陈惠仁</t>
  </si>
  <si>
    <t>海南省三亚市崖州区镇海村</t>
  </si>
  <si>
    <t>赵志满</t>
  </si>
  <si>
    <t>海南省三亚市崖州区保平村</t>
  </si>
  <si>
    <t>陈宗雄</t>
  </si>
  <si>
    <t>王有金</t>
  </si>
  <si>
    <t>海南省三亚市崖州区三更村中村田洋</t>
  </si>
  <si>
    <t>符贤惠</t>
  </si>
  <si>
    <t>海南省三亚市崖州区临高村一小组</t>
  </si>
  <si>
    <t>黄小宝</t>
  </si>
  <si>
    <t>海南省三亚市崖州区金鸡社区红卫队一组</t>
  </si>
  <si>
    <t>李健康</t>
  </si>
  <si>
    <t>吉永卫</t>
  </si>
  <si>
    <t>监测对象及相对稳定脱贫户</t>
  </si>
  <si>
    <t>海南省三亚市崖州区北岭村</t>
  </si>
  <si>
    <t>浦上威</t>
  </si>
  <si>
    <t>海南省三亚市天涯区红塘村</t>
  </si>
  <si>
    <t>苻小平</t>
  </si>
  <si>
    <t>陈先亮</t>
  </si>
  <si>
    <t>海南省三亚市崖州区乾隆村一组</t>
  </si>
  <si>
    <t>林柏旭</t>
  </si>
  <si>
    <t>海南省三亚市崖州区港门村一组</t>
  </si>
  <si>
    <t>陈世球</t>
  </si>
  <si>
    <t>海南省三亚市崖州区梅东村三队</t>
  </si>
  <si>
    <t>符亚国</t>
  </si>
  <si>
    <t>林永健</t>
  </si>
  <si>
    <t>海南省三亚市崖州区城西村一组</t>
  </si>
  <si>
    <t>陈先富</t>
  </si>
  <si>
    <t>杨航</t>
  </si>
  <si>
    <t>海南省三亚市崖州区凤岭村三组</t>
  </si>
  <si>
    <t>邢日华</t>
  </si>
  <si>
    <t>海南省三亚市崖州区临高村</t>
  </si>
  <si>
    <t>许长良</t>
  </si>
  <si>
    <t>海南省三亚市海棠区龙海村</t>
  </si>
  <si>
    <t>胡汉平</t>
  </si>
  <si>
    <t>海南省三亚市育才生态区立才农场</t>
  </si>
  <si>
    <t>苏亚象</t>
  </si>
  <si>
    <t>海南省三亚市天涯区塔岭村</t>
  </si>
  <si>
    <t>林日明</t>
  </si>
  <si>
    <t>陈海</t>
  </si>
  <si>
    <t>陈先健</t>
  </si>
  <si>
    <t>唐文华</t>
  </si>
  <si>
    <t>海南省三亚市崖州区抱古村</t>
  </si>
  <si>
    <t>杜昌华</t>
  </si>
  <si>
    <t>海南省三亚市崖州区拱北村</t>
  </si>
  <si>
    <t>王廷春</t>
  </si>
  <si>
    <t>海南省三亚市崖州区城西村三组</t>
  </si>
  <si>
    <t>冯国胜</t>
  </si>
  <si>
    <t>海南省三亚市崖州区南山村大出水村</t>
  </si>
  <si>
    <t>赵学松</t>
  </si>
  <si>
    <t>海南省三亚市崖州区城东村</t>
  </si>
  <si>
    <t>陈志华</t>
  </si>
  <si>
    <t>海南省三亚市崖州区梅东村五小组</t>
  </si>
  <si>
    <t>董忠瑞</t>
  </si>
  <si>
    <t>王运雄</t>
  </si>
  <si>
    <t>海南省三亚市崖州区港门村</t>
  </si>
  <si>
    <t>殷彪</t>
  </si>
  <si>
    <t>海南省三亚市崖州区崖城村</t>
  </si>
  <si>
    <t>陈增青</t>
  </si>
  <si>
    <t>海南省三亚市崖州区城西村</t>
  </si>
  <si>
    <t>李玉文</t>
  </si>
  <si>
    <t>海南省三亚市崖州区乾隆村二组</t>
  </si>
  <si>
    <t>曾德柱</t>
  </si>
  <si>
    <t>海南省三亚市育才生态区龙密村</t>
  </si>
  <si>
    <t>吉子强</t>
  </si>
  <si>
    <t>海南省三亚市崖州区北岭村坝后村</t>
  </si>
  <si>
    <t>黄雅姐</t>
  </si>
  <si>
    <t>林璋毅</t>
  </si>
  <si>
    <t>海南省三亚市崖州区金鸡社区前进队</t>
  </si>
  <si>
    <t>张理灵</t>
  </si>
  <si>
    <t>海南省三亚市崖州区北岭村大哺叭村</t>
  </si>
  <si>
    <t>刘凯明</t>
  </si>
  <si>
    <t>董卫玲</t>
  </si>
  <si>
    <t>海南省三亚市天涯区妙林村</t>
  </si>
  <si>
    <t>蓝强</t>
  </si>
  <si>
    <t>黄龙有</t>
  </si>
  <si>
    <t>海南省三亚市育才生态区育才镇龙密村民委员会</t>
  </si>
  <si>
    <t>董晓钟</t>
  </si>
  <si>
    <t>海南省三亚市育才生态区马脚村</t>
  </si>
  <si>
    <t>蓝金岛</t>
  </si>
  <si>
    <t>海南省三亚市崖州区赤草村</t>
  </si>
  <si>
    <t>浦亚四</t>
  </si>
  <si>
    <t>吉子灵</t>
  </si>
  <si>
    <t>梁文雄</t>
  </si>
  <si>
    <t>海南省三亚市崖州区城东村虹桥头</t>
  </si>
  <si>
    <t>蓝晶碧</t>
  </si>
  <si>
    <t>陈增洛</t>
  </si>
  <si>
    <t>海南省三亚市崖州区拱北村坡田洋水利站旁</t>
  </si>
  <si>
    <t>邹祥</t>
  </si>
  <si>
    <t>海南省三亚市崖州区崖城村一组</t>
  </si>
  <si>
    <t>海南省三亚市天涯区天涯镇妙林村民委员会</t>
  </si>
  <si>
    <t>麦勇</t>
  </si>
  <si>
    <t>海南省三亚市崖州区乾隆村</t>
  </si>
  <si>
    <t>陆仁圣</t>
  </si>
  <si>
    <t>范兴秀</t>
  </si>
  <si>
    <t>海南省三亚市崖州区临高村一组</t>
  </si>
  <si>
    <t>裴日斌</t>
  </si>
  <si>
    <t>王振全</t>
  </si>
  <si>
    <t>海南省三亚市天涯区羊栏村</t>
  </si>
  <si>
    <t>何绍烈</t>
  </si>
  <si>
    <t>海南省三亚市崖州区三公里村</t>
  </si>
  <si>
    <t>陈次弟</t>
  </si>
  <si>
    <t>罗少文</t>
  </si>
  <si>
    <t>海南省三亚市天涯区槟榔村</t>
  </si>
  <si>
    <t>周国跃</t>
  </si>
  <si>
    <t>海南省三亚市天涯区新联村</t>
  </si>
  <si>
    <t>蓝海生</t>
  </si>
  <si>
    <t>黄志荣</t>
  </si>
  <si>
    <t>符竞</t>
  </si>
  <si>
    <t>海南省三亚市天涯区抱前村</t>
  </si>
  <si>
    <t>张国照</t>
  </si>
  <si>
    <t>海南省三亚市崖州区凤岭村</t>
  </si>
  <si>
    <t>张志务</t>
  </si>
  <si>
    <t>周明</t>
  </si>
  <si>
    <t>海南省三亚市育才生态区雅亮村</t>
  </si>
  <si>
    <t>周明东</t>
  </si>
  <si>
    <t>苏台托</t>
  </si>
  <si>
    <t>黄爱兰</t>
  </si>
  <si>
    <t>海南省三亚市育才生态区明善村</t>
  </si>
  <si>
    <t>林泽桥</t>
  </si>
  <si>
    <t>董亚川</t>
  </si>
  <si>
    <t>海南省三亚市天涯区文门村</t>
  </si>
  <si>
    <t>文法兴</t>
  </si>
  <si>
    <t>文永来</t>
  </si>
  <si>
    <t>董文帅</t>
  </si>
  <si>
    <t>海南省三亚市天涯区梅村村</t>
  </si>
  <si>
    <t>董明芳</t>
  </si>
  <si>
    <t>海南省三亚市崖州区海棠村</t>
  </si>
  <si>
    <t>张理清</t>
  </si>
  <si>
    <t>海南省三亚市崖州区北岭村周家组</t>
  </si>
  <si>
    <t>李志恒</t>
  </si>
  <si>
    <t>董俊文</t>
  </si>
  <si>
    <t>海南省三亚市天涯区过岭村</t>
  </si>
  <si>
    <t>陈善传</t>
  </si>
  <si>
    <t>卢冠楠</t>
  </si>
  <si>
    <t>麦德伟</t>
  </si>
  <si>
    <t>张师月</t>
  </si>
  <si>
    <t>海南省三亚市崖州区三更村</t>
  </si>
  <si>
    <t>李维禄</t>
  </si>
  <si>
    <t>董亚蛙</t>
  </si>
  <si>
    <t>董亚胜</t>
  </si>
  <si>
    <t>李家锋</t>
  </si>
  <si>
    <t>王明海</t>
  </si>
  <si>
    <t>海南省三亚市崖州区水南村</t>
  </si>
  <si>
    <t>袁笑</t>
  </si>
  <si>
    <t>海南省三亚市崖州区三更村二组</t>
  </si>
  <si>
    <t>王廷勇</t>
  </si>
  <si>
    <t>海南省三亚市崖州区保平村一组</t>
  </si>
  <si>
    <t>冯春</t>
  </si>
  <si>
    <t>海南省三亚市崖州区南雅社区七队</t>
  </si>
  <si>
    <t>陈岸松</t>
  </si>
  <si>
    <t>陈才燕</t>
  </si>
  <si>
    <t>王小凤</t>
  </si>
  <si>
    <t>麦良文</t>
  </si>
  <si>
    <t>林波</t>
  </si>
  <si>
    <t>海南省三亚市崖州区金鸡社区红卫队</t>
  </si>
  <si>
    <t>林小甜</t>
  </si>
  <si>
    <t>海南省三亚市崖州区梅山村梅东村一组</t>
  </si>
  <si>
    <t>黎瑞杰</t>
  </si>
  <si>
    <t>海南省三亚市崖州区水南村一村五组</t>
  </si>
  <si>
    <t>莫春智</t>
  </si>
  <si>
    <t>刘永仙</t>
  </si>
  <si>
    <t>王新鹏</t>
  </si>
  <si>
    <t>海南省三亚市天涯区水蛟村</t>
  </si>
  <si>
    <t>钟九兵</t>
  </si>
  <si>
    <t>海南省三亚市崖州区大蛋村大蛋三村二组</t>
  </si>
  <si>
    <t>莫文曦</t>
  </si>
  <si>
    <t>陈会晶</t>
  </si>
  <si>
    <t>海南省三亚市崖州区大蛋村大旦三村四组</t>
  </si>
  <si>
    <t>林德生</t>
  </si>
  <si>
    <t>海南省三亚市崖州区雅安村一组</t>
  </si>
  <si>
    <t>黄露</t>
  </si>
  <si>
    <t>海南省三亚市天涯区华丽村</t>
  </si>
  <si>
    <t>林绍优</t>
  </si>
  <si>
    <t>海南省三亚市崖州区南山村乐百年</t>
  </si>
  <si>
    <t>黎国动</t>
  </si>
  <si>
    <t>海南省三亚市崖州区南山村二组</t>
  </si>
  <si>
    <t>董德庆</t>
  </si>
  <si>
    <t>洪明辉</t>
  </si>
  <si>
    <t>符健</t>
  </si>
  <si>
    <t>黄能</t>
  </si>
  <si>
    <t>海南省三亚市崖州区南滨社区东升队</t>
  </si>
  <si>
    <t>林景光</t>
  </si>
  <si>
    <t>海南省三亚市崖州区北岭村大茅小组</t>
  </si>
  <si>
    <t>容岛</t>
  </si>
  <si>
    <t>海南省三亚市崖州区临高村六组</t>
  </si>
  <si>
    <t>罗亚孙</t>
  </si>
  <si>
    <t>董永亮</t>
  </si>
  <si>
    <t>海南省三亚市天涯区过岭村民委员会</t>
  </si>
  <si>
    <t>王亚新</t>
  </si>
  <si>
    <t>林岛</t>
  </si>
  <si>
    <t>海南省三亚市崖州区拱北村一、六组</t>
  </si>
  <si>
    <t>董明章</t>
  </si>
  <si>
    <t>吉泽龙</t>
  </si>
  <si>
    <t>海南省三亚市崖州区抱古村白河七组</t>
  </si>
  <si>
    <t>刘海龙</t>
  </si>
  <si>
    <t>董中华</t>
  </si>
  <si>
    <t>海南省三亚市崖州区抱古村抱古二组</t>
  </si>
  <si>
    <t>邢才伟</t>
  </si>
  <si>
    <t>海南省三亚市崖州区北岭村大茅村</t>
  </si>
  <si>
    <t>刘志全</t>
  </si>
  <si>
    <t>洪海原</t>
  </si>
  <si>
    <t>海南省三亚市崖州区抱古村抱古一组</t>
  </si>
  <si>
    <t>洪庭</t>
  </si>
  <si>
    <t>海南省三亚市崖州区抱古村白河四组</t>
  </si>
  <si>
    <t>黄健</t>
  </si>
  <si>
    <t>海南省三亚市崖州区抱古村抱古三组</t>
  </si>
  <si>
    <t>吉志文</t>
  </si>
  <si>
    <t>洪纪康</t>
  </si>
  <si>
    <t>钟青宝</t>
  </si>
  <si>
    <t>海南省三亚市崖州区南滨社区科研所旁</t>
  </si>
  <si>
    <t>黄亚富</t>
  </si>
  <si>
    <t>吕家灿</t>
  </si>
  <si>
    <t>符战员</t>
  </si>
  <si>
    <t>海南省三亚市崖州区三公里村鹿脚园</t>
  </si>
  <si>
    <t>何运聪</t>
  </si>
  <si>
    <t>文天才</t>
  </si>
  <si>
    <t>海南省三亚市崖州区三公里村村头</t>
  </si>
  <si>
    <t>文壮华</t>
  </si>
  <si>
    <t>海南省三亚市崖州区三公里村坡加村</t>
  </si>
  <si>
    <t>文壮伟</t>
  </si>
  <si>
    <t>海南省三亚市崖州区三公里村诊所后面</t>
  </si>
  <si>
    <t>李道壮</t>
  </si>
  <si>
    <t>海南省三亚市崖州区长山村村仔六组</t>
  </si>
  <si>
    <t>张启享</t>
  </si>
  <si>
    <t>海南省三亚市崖州区长山村第三小组</t>
  </si>
  <si>
    <t>符新才</t>
  </si>
  <si>
    <t>黎华</t>
  </si>
  <si>
    <t>海南省三亚市崖州区南滨社区南海队</t>
  </si>
  <si>
    <t>林金宝</t>
  </si>
  <si>
    <t>海南省三亚市崖州区北岭村大哺叭小组</t>
  </si>
  <si>
    <t>王悄进</t>
  </si>
  <si>
    <t>海南省三亚市育才生态区抱安村</t>
  </si>
  <si>
    <t>黄孟伟</t>
  </si>
  <si>
    <t>海南省三亚市育才生态区青法村</t>
  </si>
  <si>
    <t>姜宗莘</t>
  </si>
  <si>
    <t>海南省三亚市崖州区拱北村六组</t>
  </si>
  <si>
    <t>林秀标</t>
  </si>
  <si>
    <t>余孙菖</t>
  </si>
  <si>
    <t>李启德</t>
  </si>
  <si>
    <t>海南省三亚市崖州区梅东村黎村仔</t>
  </si>
  <si>
    <t>周皇城</t>
  </si>
  <si>
    <t>唐德雄</t>
  </si>
  <si>
    <t>海南省三亚市崖州区抱古村六组</t>
  </si>
  <si>
    <t>唐德荣</t>
  </si>
  <si>
    <t>海南省三亚市崖州区抱古村五组</t>
  </si>
  <si>
    <t>邢精远</t>
  </si>
  <si>
    <t>海南省三亚市崖州区城西村坝头小组</t>
  </si>
  <si>
    <t>邢林传</t>
  </si>
  <si>
    <t>陈杰</t>
  </si>
  <si>
    <t>海南省三亚市崖州区城东村八组</t>
  </si>
  <si>
    <t>陈忠城</t>
  </si>
  <si>
    <t>海南省三亚市崖州区长山村二组</t>
  </si>
  <si>
    <t>莫文照</t>
  </si>
  <si>
    <t>陈宗钦</t>
  </si>
  <si>
    <t>傅光跃</t>
  </si>
  <si>
    <t>海南省三亚市崖州区拱北村一组</t>
  </si>
  <si>
    <t>张树才</t>
  </si>
  <si>
    <t>海南省三亚市崖州区保平村猴子田</t>
  </si>
  <si>
    <t>陈日台</t>
  </si>
  <si>
    <t>海南省三亚市崖州区城东村起晨一组</t>
  </si>
  <si>
    <t>洪小丽</t>
  </si>
  <si>
    <t>容志伟</t>
  </si>
  <si>
    <t>海南省三亚市崖州区南山村电厂后面</t>
  </si>
  <si>
    <t>符荣荣</t>
  </si>
  <si>
    <t>海南省三亚市崖州区三公里村一、二组</t>
  </si>
  <si>
    <t>钟建</t>
  </si>
  <si>
    <t>海南省三亚市崖州区南滨农场前哨队</t>
  </si>
  <si>
    <t>孔星</t>
  </si>
  <si>
    <t>洪亚全</t>
  </si>
  <si>
    <t>海南省三亚市崖州区抱古村四组</t>
  </si>
  <si>
    <t>海南省三亚市崖州区南滨农场十四连</t>
  </si>
  <si>
    <t>苏其抵</t>
  </si>
  <si>
    <t>海南省三亚市育才生态区那受村</t>
  </si>
  <si>
    <t>林景山</t>
  </si>
  <si>
    <t>海南省三亚市崖州区南滨社区</t>
  </si>
  <si>
    <t>徐传姒</t>
  </si>
  <si>
    <t>海南省三亚市海棠区洪李村</t>
  </si>
  <si>
    <t>吉小平</t>
  </si>
  <si>
    <t>海南省三亚市崖州区城西村高地小组</t>
  </si>
  <si>
    <t>符亚龙</t>
  </si>
  <si>
    <t>陈学明</t>
  </si>
  <si>
    <t>海南省三亚市天涯区立新村</t>
  </si>
  <si>
    <t>董良强</t>
  </si>
  <si>
    <t>陈进光</t>
  </si>
  <si>
    <t>海南省三亚市天涯区抱龙村民委员会</t>
  </si>
  <si>
    <t>林景良</t>
  </si>
  <si>
    <t>海南省三亚市崖州区金鸡社区</t>
  </si>
  <si>
    <t>黎志刚</t>
  </si>
  <si>
    <t>海南省海南省三亚市育才生态区青法村</t>
  </si>
  <si>
    <t>陈泽雄</t>
  </si>
  <si>
    <t>海南省三亚市崖州区崖州区海棠村民委员会</t>
  </si>
  <si>
    <t>张羽瑾</t>
  </si>
  <si>
    <t>袁榜</t>
  </si>
  <si>
    <t>海南省三亚市崖州区三更村三组</t>
  </si>
  <si>
    <t>韦国苗</t>
  </si>
  <si>
    <t>海南省三亚市崖州区三公里村小学后面</t>
  </si>
  <si>
    <t>监测对象及相对稳定脱贫户，已退保</t>
  </si>
  <si>
    <t>裴学政</t>
  </si>
  <si>
    <t>卢家兴</t>
  </si>
  <si>
    <t>附件3</t>
  </si>
  <si>
    <t>三亚市2025年1-3月份申请蔬菜价格指数保险财政补贴保费明细表</t>
  </si>
  <si>
    <t>农户自缴保费（0%/5%/10%）</t>
  </si>
  <si>
    <t xml:space="preserve">中央补贴 （0%） </t>
  </si>
  <si>
    <t xml:space="preserve">省补贴 （45%） </t>
  </si>
  <si>
    <t>市补贴   （45%/50%/55%）</t>
  </si>
  <si>
    <t>蔬菜价格指数保险</t>
  </si>
  <si>
    <t>海南省三亚市崖州区抱古村抱古三组山地</t>
  </si>
  <si>
    <t>陈泽生</t>
  </si>
  <si>
    <t>海南省三亚市崖州区保平村保平一组、三组</t>
  </si>
  <si>
    <t>苏克伟</t>
  </si>
  <si>
    <t>林小华</t>
  </si>
  <si>
    <t>海南省三亚市崖州区南滨居白超队</t>
  </si>
  <si>
    <t>容康</t>
  </si>
  <si>
    <t>陈世雄</t>
  </si>
  <si>
    <t>海南省三亚市崖州区南滨社区南滨中学后面</t>
  </si>
  <si>
    <t>林振</t>
  </si>
  <si>
    <t>黎述冲</t>
  </si>
  <si>
    <t>黎述仁</t>
  </si>
  <si>
    <t>刘德茂</t>
  </si>
  <si>
    <t>海南省三亚市崖州区金鸡社区前进小组</t>
  </si>
  <si>
    <t>林帆</t>
  </si>
  <si>
    <t>吉文平</t>
  </si>
  <si>
    <t>海南省三亚市崖州区保平村第三组</t>
  </si>
  <si>
    <t>林开重</t>
  </si>
  <si>
    <t>刘钰华</t>
  </si>
  <si>
    <t>海南省三亚市崖州区南山村郎坟村</t>
  </si>
  <si>
    <t>刘德福</t>
  </si>
  <si>
    <t>浦宁</t>
  </si>
  <si>
    <t>周跃国</t>
  </si>
  <si>
    <t>董俊强</t>
  </si>
  <si>
    <t>董亚桂</t>
  </si>
  <si>
    <t>董文闯</t>
  </si>
  <si>
    <t>董成伟</t>
  </si>
  <si>
    <t>董俊龙</t>
  </si>
  <si>
    <t>董海玉</t>
  </si>
  <si>
    <t>海南省三亚市天涯区红塘村民委员会</t>
  </si>
  <si>
    <t>罗泽取</t>
  </si>
  <si>
    <t>海南省三亚市天涯区天涯镇布甫村民委员会</t>
  </si>
  <si>
    <t>海南省三亚市崖州区南滨社区南新小组</t>
  </si>
  <si>
    <t>刘功海</t>
  </si>
  <si>
    <t>黄均富</t>
  </si>
  <si>
    <t>海南省三亚市崖州区南滨社区南新居民小组</t>
  </si>
  <si>
    <t>蒲金生</t>
  </si>
  <si>
    <t>刘真保</t>
  </si>
  <si>
    <t>郑志杰</t>
  </si>
  <si>
    <t>赵玉英</t>
  </si>
  <si>
    <t>海南省三亚市天涯区抱龙村</t>
  </si>
  <si>
    <t>陈育明</t>
  </si>
  <si>
    <t>海南省三亚市崖州区抱古村白河七小组</t>
  </si>
  <si>
    <t>附件4</t>
  </si>
  <si>
    <t>三亚市2025年1-3月份申请水稻完全成本保险财政补贴保费明细表</t>
  </si>
  <si>
    <t>农户自缴保费（0%）</t>
  </si>
  <si>
    <t xml:space="preserve">中央补贴（45%） </t>
  </si>
  <si>
    <t xml:space="preserve">省补贴    （30%）  </t>
  </si>
  <si>
    <t>市补贴    （25%）</t>
  </si>
  <si>
    <t>水稻完全成本保险</t>
  </si>
  <si>
    <t>陈小伟</t>
  </si>
  <si>
    <t>海南省三亚市海棠区湾坡村</t>
  </si>
  <si>
    <t>胡盛华</t>
  </si>
  <si>
    <t>海南省三亚市育才生态区马亮村</t>
  </si>
  <si>
    <t>陈永海</t>
  </si>
  <si>
    <t>海南省三亚市崖州区长山村第六小组</t>
  </si>
  <si>
    <t>附件5</t>
  </si>
  <si>
    <t>三亚市2025年1-3月份申请天然橡胶收入保险财政补贴保费明细表</t>
  </si>
  <si>
    <t>天然橡胶收入保险</t>
  </si>
  <si>
    <t>盆海荣</t>
  </si>
  <si>
    <t>海南省三亚市育才生态区那会村</t>
  </si>
  <si>
    <t>林方良</t>
  </si>
  <si>
    <t>海南省三亚市天涯区布甫村</t>
  </si>
  <si>
    <t>洪于</t>
  </si>
  <si>
    <t>附件6</t>
  </si>
  <si>
    <t>三亚市2025年1-3月份申请橡胶树完全成本保险财政补贴保费明细表</t>
  </si>
  <si>
    <t>投保数量（株）</t>
  </si>
  <si>
    <t>中央补贴（45%）</t>
  </si>
  <si>
    <t>省补贴（25%）</t>
  </si>
  <si>
    <t>市补贴（30%）</t>
  </si>
  <si>
    <t>橡胶树完全成本保险</t>
  </si>
</sst>
</file>

<file path=xl/styles.xml><?xml version="1.0" encoding="utf-8"?>
<styleSheet xmlns="http://schemas.openxmlformats.org/spreadsheetml/2006/main">
  <numFmts count="13">
    <numFmt numFmtId="176" formatCode="#,##0.00_);[Red]\(#,##0.00\)"/>
    <numFmt numFmtId="177" formatCode="0.00_);[Red]\(0.00\)"/>
    <numFmt numFmtId="178" formatCode="#,##0.00_ "/>
    <numFmt numFmtId="179" formatCode="yyyy\/m\/d;@"/>
    <numFmt numFmtId="180" formatCode="yyyy\-mm\-dd"/>
    <numFmt numFmtId="181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2" formatCode="#,##0_ "/>
    <numFmt numFmtId="183" formatCode="0.000_ "/>
    <numFmt numFmtId="184" formatCode="[$-409]yyyy\-mm\-dd;@"/>
    <numFmt numFmtId="44" formatCode="_ &quot;￥&quot;* #,##0.00_ ;_ &quot;￥&quot;* \-#,##0.00_ ;_ &quot;￥&quot;* &quot;-&quot;??_ ;_ @_ "/>
  </numFmts>
  <fonts count="39"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9"/>
      <name val="等线"/>
      <charset val="0"/>
    </font>
    <font>
      <sz val="10"/>
      <name val="Arial"/>
      <charset val="134"/>
    </font>
    <font>
      <sz val="11"/>
      <color indexed="8"/>
      <name val="等线"/>
      <charset val="0"/>
    </font>
    <font>
      <b/>
      <sz val="11"/>
      <color indexed="62"/>
      <name val="等线"/>
      <charset val="134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b/>
      <sz val="18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8"/>
      <name val="等线"/>
      <charset val="0"/>
    </font>
    <font>
      <i/>
      <sz val="11"/>
      <color indexed="23"/>
      <name val="等线"/>
      <charset val="0"/>
    </font>
    <font>
      <sz val="11"/>
      <color indexed="62"/>
      <name val="等线"/>
      <charset val="0"/>
    </font>
    <font>
      <b/>
      <sz val="13"/>
      <color indexed="62"/>
      <name val="等线"/>
      <charset val="134"/>
    </font>
    <font>
      <sz val="11"/>
      <color indexed="52"/>
      <name val="等线"/>
      <charset val="0"/>
    </font>
    <font>
      <sz val="11"/>
      <color indexed="10"/>
      <name val="等线"/>
      <charset val="0"/>
    </font>
    <font>
      <b/>
      <sz val="15"/>
      <color indexed="62"/>
      <name val="等线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9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37" fillId="10" borderId="11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0" fillId="9" borderId="11" applyNumberFormat="false" applyAlignment="false" applyProtection="false">
      <alignment vertical="center"/>
    </xf>
    <xf numFmtId="0" fontId="27" fillId="10" borderId="9" applyNumberFormat="false" applyAlignment="false" applyProtection="false">
      <alignment vertical="center"/>
    </xf>
    <xf numFmtId="0" fontId="38" fillId="2" borderId="15" applyNumberFormat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0" fillId="6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</cellStyleXfs>
  <cellXfs count="174">
    <xf numFmtId="0" fontId="0" fillId="0" borderId="0" xfId="0" applyAlignment="true"/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/>
    <xf numFmtId="0" fontId="2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Alignment="true"/>
    <xf numFmtId="43" fontId="1" fillId="0" borderId="0" xfId="0" applyNumberFormat="true" applyFont="true" applyFill="true" applyAlignment="true"/>
    <xf numFmtId="0" fontId="5" fillId="0" borderId="0" xfId="0" applyFont="true" applyFill="true" applyAlignment="true">
      <alignment horizontal="left" vertical="center"/>
    </xf>
    <xf numFmtId="0" fontId="6" fillId="0" borderId="0" xfId="15" applyFont="true" applyFill="true" applyAlignment="true">
      <alignment horizontal="center" vertical="center" wrapText="true"/>
    </xf>
    <xf numFmtId="0" fontId="7" fillId="0" borderId="0" xfId="15" applyFont="true" applyFill="true" applyAlignment="true">
      <alignment horizontal="left" vertical="center"/>
    </xf>
    <xf numFmtId="0" fontId="8" fillId="0" borderId="1" xfId="15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right" vertical="center"/>
    </xf>
    <xf numFmtId="43" fontId="6" fillId="0" borderId="0" xfId="15" applyNumberFormat="true" applyFont="true" applyFill="true" applyAlignment="true">
      <alignment horizontal="center" vertical="center" wrapText="true"/>
    </xf>
    <xf numFmtId="43" fontId="7" fillId="0" borderId="0" xfId="15" applyNumberFormat="true" applyFont="true" applyFill="true" applyBorder="true" applyAlignment="true">
      <alignment horizontal="right" vertical="center" wrapText="true"/>
    </xf>
    <xf numFmtId="0" fontId="7" fillId="0" borderId="0" xfId="15" applyFont="true" applyFill="true" applyBorder="true" applyAlignment="true">
      <alignment horizontal="center" vertical="center" wrapText="true"/>
    </xf>
    <xf numFmtId="43" fontId="8" fillId="0" borderId="1" xfId="15" applyNumberFormat="true" applyFont="true" applyFill="true" applyBorder="true" applyAlignment="true">
      <alignment horizontal="center" vertical="center" wrapText="true"/>
    </xf>
    <xf numFmtId="182" fontId="9" fillId="0" borderId="1" xfId="0" applyNumberFormat="true" applyFont="true" applyFill="true" applyBorder="true" applyAlignment="true">
      <alignment horizontal="center" vertical="center" wrapText="true"/>
    </xf>
    <xf numFmtId="43" fontId="9" fillId="0" borderId="1" xfId="0" applyNumberFormat="true" applyFont="true" applyFill="true" applyBorder="true" applyAlignment="true">
      <alignment horizontal="center" vertical="center" wrapText="true"/>
    </xf>
    <xf numFmtId="180" fontId="9" fillId="0" borderId="1" xfId="0" applyNumberFormat="true" applyFont="true" applyFill="true" applyBorder="true" applyAlignment="true">
      <alignment horizontal="center" vertical="center" wrapText="true"/>
    </xf>
    <xf numFmtId="182" fontId="10" fillId="0" borderId="1" xfId="0" applyNumberFormat="true" applyFont="true" applyFill="true" applyBorder="true" applyAlignment="true">
      <alignment horizontal="center" vertical="center" wrapText="true"/>
    </xf>
    <xf numFmtId="43" fontId="4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vertical="center"/>
    </xf>
    <xf numFmtId="43" fontId="7" fillId="0" borderId="0" xfId="15" applyNumberFormat="true" applyFont="true" applyFill="true" applyBorder="true" applyAlignment="true">
      <alignment vertical="center" wrapText="true"/>
    </xf>
    <xf numFmtId="184" fontId="7" fillId="0" borderId="0" xfId="0" applyNumberFormat="true" applyFont="true" applyFill="true" applyAlignment="true">
      <alignment horizontal="center" vertical="center"/>
    </xf>
    <xf numFmtId="43" fontId="2" fillId="0" borderId="1" xfId="0" applyNumberFormat="true" applyFont="true" applyFill="true" applyBorder="true" applyAlignment="true">
      <alignment horizontal="center" vertical="center" wrapText="true"/>
    </xf>
    <xf numFmtId="43" fontId="7" fillId="0" borderId="0" xfId="15" applyNumberFormat="true" applyFont="true" applyFill="true" applyAlignment="true">
      <alignment vertical="center" wrapText="true"/>
    </xf>
    <xf numFmtId="43" fontId="7" fillId="0" borderId="0" xfId="15" applyNumberFormat="true" applyFont="true" applyFill="true" applyAlignment="true">
      <alignment horizontal="right" vertical="center" wrapText="true"/>
    </xf>
    <xf numFmtId="0" fontId="1" fillId="0" borderId="0" xfId="0" applyFont="true" applyFill="true" applyAlignment="true">
      <alignment horizontal="left" vertical="center"/>
    </xf>
    <xf numFmtId="43" fontId="7" fillId="0" borderId="5" xfId="15" applyNumberFormat="true" applyFont="true" applyFill="true" applyBorder="true" applyAlignment="true">
      <alignment horizontal="right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/>
    </xf>
    <xf numFmtId="0" fontId="4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43" fontId="1" fillId="0" borderId="0" xfId="0" applyNumberFormat="true" applyFont="true" applyFill="true" applyAlignment="true">
      <alignment horizontal="center" vertical="center"/>
    </xf>
    <xf numFmtId="184" fontId="1" fillId="0" borderId="0" xfId="0" applyNumberFormat="true" applyFont="true" applyFill="true" applyAlignment="true">
      <alignment horizontal="center" vertical="center"/>
    </xf>
    <xf numFmtId="0" fontId="7" fillId="0" borderId="0" xfId="15" applyFont="true" applyFill="true" applyAlignment="true">
      <alignment vertical="center" wrapText="true"/>
    </xf>
    <xf numFmtId="0" fontId="7" fillId="0" borderId="0" xfId="15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184" fontId="6" fillId="0" borderId="0" xfId="15" applyNumberFormat="true" applyFont="true" applyFill="true" applyAlignment="true">
      <alignment horizontal="center" vertical="center" wrapText="true"/>
    </xf>
    <xf numFmtId="43" fontId="7" fillId="0" borderId="0" xfId="15" applyNumberFormat="true" applyFont="true" applyFill="true" applyAlignment="true">
      <alignment horizontal="center" vertical="center" wrapText="true"/>
    </xf>
    <xf numFmtId="43" fontId="2" fillId="0" borderId="0" xfId="0" applyNumberFormat="true" applyFont="true" applyFill="true" applyAlignment="true">
      <alignment horizontal="center" vertical="center" wrapText="true"/>
    </xf>
    <xf numFmtId="184" fontId="7" fillId="0" borderId="0" xfId="15" applyNumberFormat="true" applyFont="true" applyFill="true" applyAlignment="true">
      <alignment horizontal="center" vertical="center" wrapText="true"/>
    </xf>
    <xf numFmtId="184" fontId="8" fillId="0" borderId="1" xfId="15" applyNumberFormat="true" applyFont="true" applyFill="true" applyBorder="true" applyAlignment="true">
      <alignment horizontal="center" vertical="center" wrapText="true"/>
    </xf>
    <xf numFmtId="184" fontId="11" fillId="0" borderId="1" xfId="0" applyNumberFormat="true" applyFont="true" applyFill="true" applyBorder="true" applyAlignment="true">
      <alignment horizontal="center" vertical="center" wrapText="true"/>
    </xf>
    <xf numFmtId="43" fontId="4" fillId="0" borderId="1" xfId="0" applyNumberFormat="true" applyFont="true" applyFill="true" applyBorder="true" applyAlignment="true">
      <alignment horizontal="center" vertical="center"/>
    </xf>
    <xf numFmtId="184" fontId="4" fillId="0" borderId="1" xfId="0" applyNumberFormat="true" applyFont="true" applyFill="true" applyBorder="true" applyAlignment="true">
      <alignment horizontal="center" vertical="center"/>
    </xf>
    <xf numFmtId="43" fontId="8" fillId="0" borderId="2" xfId="15" applyNumberFormat="true" applyFont="true" applyFill="true" applyBorder="true" applyAlignment="true">
      <alignment horizontal="center" vertical="center" wrapText="true"/>
    </xf>
    <xf numFmtId="43" fontId="8" fillId="0" borderId="3" xfId="15" applyNumberFormat="true" applyFont="true" applyFill="true" applyBorder="true" applyAlignment="true">
      <alignment horizontal="center" vertical="center" wrapText="true"/>
    </xf>
    <xf numFmtId="183" fontId="1" fillId="0" borderId="0" xfId="0" applyNumberFormat="true" applyFont="true" applyFill="true" applyAlignment="true">
      <alignment vertical="center"/>
    </xf>
    <xf numFmtId="43" fontId="8" fillId="0" borderId="4" xfId="15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left" vertical="center"/>
    </xf>
    <xf numFmtId="178" fontId="7" fillId="0" borderId="0" xfId="15" applyNumberFormat="true" applyFont="true" applyFill="true" applyAlignment="true">
      <alignment horizontal="right" vertical="center" wrapText="true"/>
    </xf>
    <xf numFmtId="178" fontId="7" fillId="0" borderId="5" xfId="15" applyNumberFormat="true" applyFont="true" applyFill="true" applyBorder="true" applyAlignment="true">
      <alignment horizontal="center" vertical="center" wrapText="true"/>
    </xf>
    <xf numFmtId="178" fontId="8" fillId="0" borderId="6" xfId="15" applyNumberFormat="true" applyFont="true" applyFill="true" applyBorder="true" applyAlignment="true">
      <alignment horizontal="center" vertical="center" wrapText="true"/>
    </xf>
    <xf numFmtId="178" fontId="8" fillId="0" borderId="7" xfId="15" applyNumberFormat="true" applyFont="true" applyFill="true" applyBorder="true" applyAlignment="true">
      <alignment horizontal="center" vertical="center" wrapText="true"/>
    </xf>
    <xf numFmtId="43" fontId="7" fillId="0" borderId="1" xfId="15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vertical="center"/>
    </xf>
    <xf numFmtId="184" fontId="1" fillId="0" borderId="0" xfId="0" applyNumberFormat="true" applyFont="true" applyFill="true" applyAlignment="true">
      <alignment vertical="center"/>
    </xf>
    <xf numFmtId="178" fontId="1" fillId="0" borderId="0" xfId="0" applyNumberFormat="true" applyFont="true" applyFill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15" applyFont="true" applyFill="true" applyAlignment="true">
      <alignment horizontal="left" vertical="center" wrapText="true"/>
    </xf>
    <xf numFmtId="0" fontId="7" fillId="0" borderId="0" xfId="15" applyFont="true" applyFill="true" applyAlignment="true">
      <alignment horizontal="center" vertical="center"/>
    </xf>
    <xf numFmtId="43" fontId="7" fillId="0" borderId="0" xfId="0" applyNumberFormat="true" applyFont="true" applyFill="true" applyAlignment="true">
      <alignment horizontal="center" vertical="center"/>
    </xf>
    <xf numFmtId="184" fontId="9" fillId="0" borderId="1" xfId="0" applyNumberFormat="true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Alignment="true">
      <alignment horizontal="right" vertical="center"/>
    </xf>
    <xf numFmtId="178" fontId="6" fillId="0" borderId="0" xfId="15" applyNumberFormat="true" applyFont="true" applyFill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43" fontId="10" fillId="0" borderId="1" xfId="0" applyNumberFormat="true" applyFont="true" applyFill="true" applyBorder="true" applyAlignment="true">
      <alignment horizontal="center" vertical="center" wrapText="true"/>
    </xf>
    <xf numFmtId="184" fontId="10" fillId="0" borderId="1" xfId="0" applyNumberFormat="true" applyFont="true" applyFill="true" applyBorder="true" applyAlignment="true">
      <alignment horizontal="center"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14" fillId="0" borderId="0" xfId="0" applyFont="true" applyFill="true" applyAlignment="true">
      <alignment horizontal="center" vertical="center"/>
    </xf>
    <xf numFmtId="0" fontId="13" fillId="0" borderId="0" xfId="0" applyFont="true" applyFill="true" applyAlignment="true"/>
    <xf numFmtId="184" fontId="13" fillId="0" borderId="0" xfId="0" applyNumberFormat="true" applyFont="true" applyFill="true" applyAlignment="true"/>
    <xf numFmtId="0" fontId="13" fillId="0" borderId="0" xfId="0" applyFont="true" applyFill="true" applyBorder="true" applyAlignment="true"/>
    <xf numFmtId="0" fontId="8" fillId="0" borderId="6" xfId="15" applyFont="true" applyFill="true" applyBorder="true" applyAlignment="true">
      <alignment horizontal="center" vertical="center" wrapText="true"/>
    </xf>
    <xf numFmtId="0" fontId="8" fillId="0" borderId="7" xfId="15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right" vertical="center"/>
    </xf>
    <xf numFmtId="178" fontId="7" fillId="0" borderId="0" xfId="15" applyNumberFormat="true" applyFont="true" applyFill="true" applyBorder="true" applyAlignment="true">
      <alignment horizontal="right" vertical="center" wrapText="true"/>
    </xf>
    <xf numFmtId="179" fontId="1" fillId="0" borderId="0" xfId="0" applyNumberFormat="true" applyFont="true" applyFill="true" applyAlignment="true">
      <alignment vertical="center"/>
    </xf>
    <xf numFmtId="43" fontId="7" fillId="0" borderId="0" xfId="15" applyNumberFormat="true" applyFont="true" applyFill="true" applyAlignment="true">
      <alignment horizontal="center" vertical="center"/>
    </xf>
    <xf numFmtId="181" fontId="8" fillId="0" borderId="1" xfId="15" applyNumberFormat="true" applyFont="true" applyFill="true" applyBorder="true" applyAlignment="true">
      <alignment horizontal="center" vertical="center" wrapText="true"/>
    </xf>
    <xf numFmtId="43" fontId="7" fillId="0" borderId="0" xfId="15" applyNumberFormat="true" applyFont="true" applyFill="true" applyAlignment="true">
      <alignment vertical="center"/>
    </xf>
    <xf numFmtId="0" fontId="10" fillId="0" borderId="1" xfId="15" applyFont="true" applyFill="true" applyBorder="true" applyAlignment="true">
      <alignment horizontal="center" vertical="center" wrapText="true"/>
    </xf>
    <xf numFmtId="43" fontId="6" fillId="0" borderId="0" xfId="15" applyNumberFormat="true" applyFont="true" applyFill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43" fontId="9" fillId="0" borderId="0" xfId="0" applyNumberFormat="true" applyFont="true" applyFill="true" applyBorder="true" applyAlignment="true">
      <alignment horizontal="center" vertical="center" wrapText="true"/>
    </xf>
    <xf numFmtId="43" fontId="2" fillId="0" borderId="0" xfId="0" applyNumberFormat="true" applyFont="true" applyFill="true" applyBorder="true" applyAlignment="true">
      <alignment horizontal="center" vertical="center" wrapText="true"/>
    </xf>
    <xf numFmtId="0" fontId="6" fillId="0" borderId="0" xfId="15" applyFont="true" applyFill="true" applyAlignment="true">
      <alignment vertical="center" wrapText="true"/>
    </xf>
    <xf numFmtId="43" fontId="7" fillId="0" borderId="0" xfId="15" applyNumberFormat="true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184" fontId="4" fillId="0" borderId="1" xfId="0" applyNumberFormat="true" applyFont="true" applyFill="true" applyBorder="true" applyAlignment="true">
      <alignment horizontal="center" vertical="center" wrapText="true"/>
    </xf>
    <xf numFmtId="184" fontId="13" fillId="0" borderId="0" xfId="0" applyNumberFormat="true" applyFont="true" applyFill="true" applyBorder="true" applyAlignment="true"/>
    <xf numFmtId="0" fontId="1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wrapText="true"/>
    </xf>
    <xf numFmtId="0" fontId="1" fillId="0" borderId="0" xfId="0" applyNumberFormat="true" applyFont="true" applyFill="true" applyAlignment="true">
      <alignment horizont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 vertical="center" wrapText="true"/>
    </xf>
    <xf numFmtId="0" fontId="6" fillId="0" borderId="0" xfId="0" applyNumberFormat="true" applyFont="true" applyFill="true" applyAlignment="true">
      <alignment horizontal="center" vertical="center"/>
    </xf>
    <xf numFmtId="0" fontId="6" fillId="0" borderId="0" xfId="0" applyNumberFormat="true" applyFont="true" applyFill="true" applyAlignment="true">
      <alignment horizontal="center" vertical="center" wrapText="true"/>
    </xf>
    <xf numFmtId="0" fontId="7" fillId="0" borderId="0" xfId="0" applyNumberFormat="true" applyFont="true" applyFill="true" applyAlignment="true">
      <alignment vertical="center"/>
    </xf>
    <xf numFmtId="0" fontId="8" fillId="0" borderId="1" xfId="47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2" xfId="47" applyNumberFormat="true" applyFont="true" applyFill="true" applyBorder="true" applyAlignment="true">
      <alignment horizontal="left" vertical="center" wrapText="true"/>
    </xf>
    <xf numFmtId="0" fontId="8" fillId="0" borderId="4" xfId="47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47" applyNumberFormat="true" applyFont="true" applyFill="true" applyBorder="true" applyAlignment="true">
      <alignment horizontal="center" vertical="center" wrapText="true"/>
    </xf>
    <xf numFmtId="0" fontId="7" fillId="0" borderId="1" xfId="47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vertical="center"/>
    </xf>
    <xf numFmtId="0" fontId="15" fillId="0" borderId="0" xfId="0" applyNumberFormat="true" applyFont="true" applyFill="true" applyBorder="true" applyAlignment="true">
      <alignment vertical="center"/>
    </xf>
    <xf numFmtId="43" fontId="5" fillId="0" borderId="0" xfId="0" applyNumberFormat="true" applyFont="true" applyFill="true" applyAlignment="true">
      <alignment horizontal="center" vertical="center"/>
    </xf>
    <xf numFmtId="43" fontId="5" fillId="0" borderId="0" xfId="0" applyNumberFormat="true" applyFont="true" applyFill="true" applyAlignment="true">
      <alignment horizontal="center" vertical="center" wrapText="true"/>
    </xf>
    <xf numFmtId="43" fontId="6" fillId="0" borderId="0" xfId="0" applyNumberFormat="true" applyFont="true" applyFill="true" applyAlignment="true">
      <alignment horizontal="center" vertical="center"/>
    </xf>
    <xf numFmtId="43" fontId="6" fillId="0" borderId="0" xfId="0" applyNumberFormat="true" applyFont="true" applyFill="true" applyAlignment="true">
      <alignment horizontal="center" vertical="center" wrapText="true"/>
    </xf>
    <xf numFmtId="43" fontId="7" fillId="0" borderId="0" xfId="0" applyNumberFormat="true" applyFont="true" applyFill="true" applyAlignment="true">
      <alignment vertical="center"/>
    </xf>
    <xf numFmtId="43" fontId="4" fillId="0" borderId="1" xfId="0" applyNumberFormat="true" applyFont="true" applyFill="true" applyBorder="true" applyAlignment="true" applyProtection="true">
      <alignment horizontal="center" vertical="center" wrapText="true"/>
    </xf>
    <xf numFmtId="43" fontId="4" fillId="0" borderId="6" xfId="0" applyNumberFormat="true" applyFont="true" applyFill="true" applyBorder="true" applyAlignment="true" applyProtection="true">
      <alignment horizontal="center" vertical="center" wrapText="true"/>
    </xf>
    <xf numFmtId="43" fontId="4" fillId="0" borderId="7" xfId="0" applyNumberFormat="true" applyFont="true" applyFill="true" applyBorder="true" applyAlignment="true" applyProtection="true">
      <alignment horizontal="center" vertical="center" wrapText="true"/>
    </xf>
    <xf numFmtId="43" fontId="2" fillId="0" borderId="1" xfId="0" applyNumberFormat="true" applyFont="true" applyFill="true" applyBorder="true" applyAlignment="true">
      <alignment horizontal="center" vertical="center"/>
    </xf>
    <xf numFmtId="43" fontId="15" fillId="0" borderId="0" xfId="0" applyNumberFormat="true" applyFont="true" applyFill="true" applyBorder="true" applyAlignment="true">
      <alignment vertical="center"/>
    </xf>
    <xf numFmtId="43" fontId="5" fillId="0" borderId="0" xfId="0" applyNumberFormat="true" applyFont="true" applyFill="true" applyAlignment="true">
      <alignment horizontal="left" vertical="center" wrapText="true"/>
    </xf>
    <xf numFmtId="43" fontId="6" fillId="0" borderId="0" xfId="0" applyNumberFormat="true" applyFont="true" applyFill="true" applyAlignment="true">
      <alignment horizontal="left" vertical="center" wrapText="true"/>
    </xf>
    <xf numFmtId="43" fontId="7" fillId="0" borderId="0" xfId="0" applyNumberFormat="true" applyFont="true" applyFill="true" applyAlignment="true">
      <alignment vertical="center" wrapText="true"/>
    </xf>
    <xf numFmtId="0" fontId="16" fillId="0" borderId="0" xfId="0" applyFont="true" applyFill="true" applyAlignment="true">
      <alignment horizontal="center" vertical="center" wrapText="true"/>
    </xf>
    <xf numFmtId="0" fontId="17" fillId="0" borderId="0" xfId="0" applyFont="true" applyFill="true" applyAlignment="true">
      <alignment horizontal="center" vertical="center" wrapText="true"/>
    </xf>
    <xf numFmtId="181" fontId="16" fillId="0" borderId="0" xfId="0" applyNumberFormat="true" applyFont="true" applyFill="true" applyAlignment="true">
      <alignment horizontal="center" vertical="center" wrapText="true"/>
    </xf>
    <xf numFmtId="0" fontId="6" fillId="0" borderId="0" xfId="15" applyFont="true" applyFill="true" applyBorder="true" applyAlignment="true">
      <alignment horizontal="center" vertical="center" wrapText="true"/>
    </xf>
    <xf numFmtId="181" fontId="6" fillId="0" borderId="0" xfId="15" applyNumberFormat="true" applyFont="true" applyFill="true" applyBorder="true" applyAlignment="true">
      <alignment horizontal="center" vertical="center" wrapText="true"/>
    </xf>
    <xf numFmtId="0" fontId="18" fillId="0" borderId="0" xfId="15" applyFont="true" applyFill="true" applyAlignment="true">
      <alignment horizontal="left" vertical="center" wrapText="true"/>
    </xf>
    <xf numFmtId="181" fontId="18" fillId="0" borderId="0" xfId="15" applyNumberFormat="true" applyFont="true" applyFill="true" applyAlignment="true">
      <alignment horizontal="left" vertical="center" wrapText="true"/>
    </xf>
    <xf numFmtId="0" fontId="16" fillId="0" borderId="0" xfId="15" applyFont="true" applyFill="true" applyBorder="true" applyAlignment="true">
      <alignment horizontal="center" vertical="center" wrapText="true"/>
    </xf>
    <xf numFmtId="181" fontId="16" fillId="0" borderId="0" xfId="15" applyNumberFormat="true" applyFont="true" applyFill="true" applyBorder="true" applyAlignment="true">
      <alignment horizontal="center" vertical="center" wrapText="true"/>
    </xf>
    <xf numFmtId="0" fontId="19" fillId="0" borderId="1" xfId="15" applyFont="true" applyFill="true" applyBorder="true" applyAlignment="true">
      <alignment horizontal="center" vertical="center" wrapText="true"/>
    </xf>
    <xf numFmtId="181" fontId="19" fillId="0" borderId="1" xfId="15" applyNumberFormat="true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7" fillId="0" borderId="1" xfId="0" applyNumberFormat="true" applyFont="true" applyFill="true" applyBorder="true" applyAlignment="true">
      <alignment horizontal="center" vertical="center" wrapText="true"/>
    </xf>
    <xf numFmtId="177" fontId="17" fillId="0" borderId="1" xfId="0" applyNumberFormat="true" applyFont="true" applyFill="true" applyBorder="true" applyAlignment="true">
      <alignment horizontal="center" vertical="center" wrapText="true"/>
    </xf>
    <xf numFmtId="176" fontId="16" fillId="0" borderId="0" xfId="15" applyNumberFormat="true" applyFont="true" applyFill="true" applyBorder="true" applyAlignment="true">
      <alignment horizontal="center" vertical="center" wrapText="true"/>
    </xf>
    <xf numFmtId="176" fontId="19" fillId="0" borderId="1" xfId="15" applyNumberFormat="true" applyFont="true" applyFill="true" applyBorder="true" applyAlignment="true">
      <alignment horizontal="center" vertical="center" wrapText="true"/>
    </xf>
    <xf numFmtId="180" fontId="17" fillId="0" borderId="1" xfId="0" applyNumberFormat="true" applyFont="true" applyFill="true" applyBorder="true" applyAlignment="true">
      <alignment horizontal="center" vertical="center" wrapText="true"/>
    </xf>
    <xf numFmtId="181" fontId="16" fillId="0" borderId="5" xfId="15" applyNumberFormat="true" applyFont="true" applyFill="true" applyBorder="true" applyAlignment="true">
      <alignment horizontal="center" vertical="center" wrapText="true"/>
    </xf>
    <xf numFmtId="0" fontId="16" fillId="0" borderId="0" xfId="15" applyFont="true" applyFill="true" applyAlignment="true">
      <alignment horizontal="center" vertical="center" wrapText="true"/>
    </xf>
    <xf numFmtId="181" fontId="17" fillId="0" borderId="1" xfId="0" applyNumberFormat="true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178" fontId="17" fillId="0" borderId="0" xfId="0" applyNumberFormat="true" applyFont="true" applyFill="true" applyAlignment="true">
      <alignment horizontal="center" vertical="center" wrapText="true"/>
    </xf>
    <xf numFmtId="0" fontId="17" fillId="0" borderId="2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center" vertical="center" wrapText="true"/>
    </xf>
    <xf numFmtId="10" fontId="16" fillId="0" borderId="0" xfId="11" applyNumberFormat="true" applyFont="true" applyFill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9"/>
  <sheetViews>
    <sheetView zoomScale="80" zoomScaleNormal="80" workbookViewId="0">
      <pane ySplit="1" topLeftCell="A26" activePane="bottomLeft" state="frozen"/>
      <selection/>
      <selection pane="bottomLeft" activeCell="A35" sqref="$A35:$XFD35"/>
    </sheetView>
  </sheetViews>
  <sheetFormatPr defaultColWidth="9" defaultRowHeight="13.5"/>
  <cols>
    <col min="1" max="1" width="5.25" style="149" customWidth="true"/>
    <col min="2" max="2" width="12.5" style="149" customWidth="true"/>
    <col min="3" max="3" width="20.375" style="149" customWidth="true"/>
    <col min="4" max="4" width="9" style="149"/>
    <col min="5" max="5" width="6.625" style="149" customWidth="true"/>
    <col min="6" max="6" width="11.5" style="149"/>
    <col min="7" max="7" width="10.25" style="151" customWidth="true"/>
    <col min="8" max="8" width="12" style="151" customWidth="true"/>
    <col min="9" max="10" width="11.5" style="149"/>
    <col min="11" max="11" width="12" style="149" customWidth="true"/>
    <col min="12" max="12" width="12" style="151" customWidth="true"/>
    <col min="13" max="13" width="11.375" style="151" customWidth="true"/>
    <col min="14" max="14" width="11.125" style="151" customWidth="true"/>
    <col min="15" max="15" width="12.375" style="151" customWidth="true"/>
    <col min="16" max="16" width="14.6583333333333" style="149" customWidth="true"/>
    <col min="17" max="17" width="13.1083333333333" style="149" customWidth="true"/>
    <col min="18" max="18" width="7" style="149" customWidth="true"/>
    <col min="19" max="19" width="11.125" style="149"/>
    <col min="20" max="16384" width="9" style="149"/>
  </cols>
  <sheetData>
    <row r="1" s="149" customFormat="true" ht="25" customHeight="true" spans="1:16">
      <c r="A1" s="152" t="s">
        <v>0</v>
      </c>
      <c r="B1" s="153"/>
      <c r="C1" s="153"/>
      <c r="D1" s="152"/>
      <c r="E1" s="152"/>
      <c r="F1" s="152"/>
      <c r="G1" s="153"/>
      <c r="H1" s="153"/>
      <c r="I1" s="152"/>
      <c r="J1" s="152"/>
      <c r="K1" s="152"/>
      <c r="L1" s="153"/>
      <c r="M1" s="153"/>
      <c r="N1" s="153"/>
      <c r="O1" s="153"/>
      <c r="P1" s="152"/>
    </row>
    <row r="2" s="149" customFormat="true" ht="18" customHeight="true" spans="1:18">
      <c r="A2" s="154" t="s">
        <v>1</v>
      </c>
      <c r="B2" s="155"/>
      <c r="C2" s="155"/>
      <c r="D2" s="154"/>
      <c r="E2" s="154"/>
      <c r="F2" s="154"/>
      <c r="G2" s="155"/>
      <c r="H2" s="155"/>
      <c r="I2" s="154"/>
      <c r="J2" s="154"/>
      <c r="K2" s="154"/>
      <c r="L2" s="155"/>
      <c r="M2" s="155"/>
      <c r="N2" s="155"/>
      <c r="O2" s="155"/>
      <c r="P2" s="154"/>
      <c r="Q2" s="154"/>
      <c r="R2" s="154"/>
    </row>
    <row r="3" s="149" customFormat="true" ht="15.75" customHeight="true" spans="1:16">
      <c r="A3" s="156"/>
      <c r="B3" s="157"/>
      <c r="C3" s="157"/>
      <c r="D3" s="156"/>
      <c r="E3" s="156"/>
      <c r="F3" s="156"/>
      <c r="G3" s="157"/>
      <c r="H3" s="157"/>
      <c r="I3" s="156"/>
      <c r="J3" s="156"/>
      <c r="K3" s="163"/>
      <c r="L3" s="157"/>
      <c r="M3" s="157"/>
      <c r="N3" s="166" t="s">
        <v>2</v>
      </c>
      <c r="O3" s="166"/>
      <c r="P3" s="167"/>
    </row>
    <row r="4" s="150" customFormat="true" ht="24" customHeight="true" spans="1:18">
      <c r="A4" s="158" t="s">
        <v>3</v>
      </c>
      <c r="B4" s="159" t="s">
        <v>4</v>
      </c>
      <c r="C4" s="159" t="s">
        <v>5</v>
      </c>
      <c r="D4" s="158" t="s">
        <v>6</v>
      </c>
      <c r="E4" s="158" t="s">
        <v>7</v>
      </c>
      <c r="F4" s="158" t="s">
        <v>8</v>
      </c>
      <c r="G4" s="159" t="s">
        <v>9</v>
      </c>
      <c r="H4" s="159" t="s">
        <v>10</v>
      </c>
      <c r="I4" s="158" t="s">
        <v>11</v>
      </c>
      <c r="J4" s="158" t="s">
        <v>12</v>
      </c>
      <c r="K4" s="164" t="s">
        <v>13</v>
      </c>
      <c r="L4" s="159" t="s">
        <v>14</v>
      </c>
      <c r="M4" s="159"/>
      <c r="N4" s="159"/>
      <c r="O4" s="159"/>
      <c r="P4" s="158" t="s">
        <v>15</v>
      </c>
      <c r="Q4" s="169" t="s">
        <v>16</v>
      </c>
      <c r="R4" s="169" t="s">
        <v>17</v>
      </c>
    </row>
    <row r="5" s="150" customFormat="true" ht="24" customHeight="true" spans="1:18">
      <c r="A5" s="158"/>
      <c r="B5" s="159"/>
      <c r="C5" s="159"/>
      <c r="D5" s="158"/>
      <c r="E5" s="158"/>
      <c r="F5" s="158"/>
      <c r="G5" s="159"/>
      <c r="H5" s="159"/>
      <c r="I5" s="158"/>
      <c r="J5" s="158"/>
      <c r="K5" s="164"/>
      <c r="L5" s="159" t="s">
        <v>18</v>
      </c>
      <c r="M5" s="159" t="s">
        <v>19</v>
      </c>
      <c r="N5" s="159" t="s">
        <v>20</v>
      </c>
      <c r="O5" s="159" t="s">
        <v>21</v>
      </c>
      <c r="P5" s="158"/>
      <c r="Q5" s="169"/>
      <c r="R5" s="169"/>
    </row>
    <row r="6" s="150" customFormat="true" ht="27" customHeight="true" spans="1:18">
      <c r="A6" s="160">
        <v>1</v>
      </c>
      <c r="B6" s="161" t="s">
        <v>22</v>
      </c>
      <c r="C6" s="161" t="s">
        <v>23</v>
      </c>
      <c r="D6" s="161" t="s">
        <v>24</v>
      </c>
      <c r="E6" s="161">
        <v>16</v>
      </c>
      <c r="F6" s="161">
        <v>178.69</v>
      </c>
      <c r="G6" s="161">
        <v>174222.75</v>
      </c>
      <c r="H6" s="162">
        <v>22648.96</v>
      </c>
      <c r="I6" s="165">
        <v>45017</v>
      </c>
      <c r="J6" s="165">
        <v>45291</v>
      </c>
      <c r="K6" s="161">
        <v>0</v>
      </c>
      <c r="L6" s="161">
        <v>6794.69</v>
      </c>
      <c r="M6" s="161">
        <v>6794.69</v>
      </c>
      <c r="N6" s="161">
        <v>9059.58</v>
      </c>
      <c r="O6" s="168">
        <f t="shared" ref="O6:O69" si="0">L6+M6+N6</f>
        <v>22648.96</v>
      </c>
      <c r="P6" s="160" t="s">
        <v>25</v>
      </c>
      <c r="Q6" s="161" t="s">
        <v>26</v>
      </c>
      <c r="R6" s="161" t="s">
        <v>27</v>
      </c>
    </row>
    <row r="7" s="150" customFormat="true" ht="27" customHeight="true" spans="1:19">
      <c r="A7" s="160">
        <v>2</v>
      </c>
      <c r="B7" s="161" t="s">
        <v>28</v>
      </c>
      <c r="C7" s="161" t="s">
        <v>23</v>
      </c>
      <c r="D7" s="161" t="s">
        <v>29</v>
      </c>
      <c r="E7" s="161">
        <v>8</v>
      </c>
      <c r="F7" s="161">
        <v>313</v>
      </c>
      <c r="G7" s="161">
        <v>305175</v>
      </c>
      <c r="H7" s="162">
        <v>39672.75</v>
      </c>
      <c r="I7" s="165">
        <v>45017</v>
      </c>
      <c r="J7" s="165">
        <v>45291</v>
      </c>
      <c r="K7" s="161">
        <v>3967.28</v>
      </c>
      <c r="L7" s="161">
        <v>11901.83</v>
      </c>
      <c r="M7" s="161">
        <v>11901.83</v>
      </c>
      <c r="N7" s="161">
        <v>11901.81</v>
      </c>
      <c r="O7" s="168">
        <f t="shared" si="0"/>
        <v>35705.47</v>
      </c>
      <c r="P7" s="160"/>
      <c r="Q7" s="161" t="s">
        <v>26</v>
      </c>
      <c r="R7" s="161" t="s">
        <v>27</v>
      </c>
      <c r="S7" s="170"/>
    </row>
    <row r="8" s="150" customFormat="true" ht="27" customHeight="true" spans="1:18">
      <c r="A8" s="160">
        <v>3</v>
      </c>
      <c r="B8" s="161" t="s">
        <v>30</v>
      </c>
      <c r="C8" s="161" t="s">
        <v>23</v>
      </c>
      <c r="D8" s="161" t="s">
        <v>31</v>
      </c>
      <c r="E8" s="161">
        <v>9</v>
      </c>
      <c r="F8" s="161">
        <v>265</v>
      </c>
      <c r="G8" s="161">
        <v>258375</v>
      </c>
      <c r="H8" s="162">
        <v>33588.75</v>
      </c>
      <c r="I8" s="165">
        <v>45017</v>
      </c>
      <c r="J8" s="165">
        <v>45291</v>
      </c>
      <c r="K8" s="161">
        <v>3358.88</v>
      </c>
      <c r="L8" s="161">
        <v>10076.63</v>
      </c>
      <c r="M8" s="161">
        <v>10076.63</v>
      </c>
      <c r="N8" s="161">
        <v>10076.61</v>
      </c>
      <c r="O8" s="168">
        <f t="shared" si="0"/>
        <v>30229.87</v>
      </c>
      <c r="P8" s="160"/>
      <c r="Q8" s="161" t="s">
        <v>32</v>
      </c>
      <c r="R8" s="161" t="s">
        <v>27</v>
      </c>
    </row>
    <row r="9" s="150" customFormat="true" ht="27" customHeight="true" spans="1:18">
      <c r="A9" s="160">
        <v>4</v>
      </c>
      <c r="B9" s="161" t="s">
        <v>33</v>
      </c>
      <c r="C9" s="161" t="s">
        <v>23</v>
      </c>
      <c r="D9" s="161" t="s">
        <v>34</v>
      </c>
      <c r="E9" s="161">
        <v>29</v>
      </c>
      <c r="F9" s="161">
        <v>800.68</v>
      </c>
      <c r="G9" s="161">
        <v>780663</v>
      </c>
      <c r="H9" s="162">
        <v>101486.19</v>
      </c>
      <c r="I9" s="165">
        <v>45017</v>
      </c>
      <c r="J9" s="165">
        <v>45291</v>
      </c>
      <c r="K9" s="161">
        <v>0</v>
      </c>
      <c r="L9" s="161">
        <v>30445.86</v>
      </c>
      <c r="M9" s="161">
        <v>30445.86</v>
      </c>
      <c r="N9" s="161">
        <v>40594.47</v>
      </c>
      <c r="O9" s="168">
        <f t="shared" si="0"/>
        <v>101486.19</v>
      </c>
      <c r="P9" s="160" t="s">
        <v>25</v>
      </c>
      <c r="Q9" s="161" t="s">
        <v>35</v>
      </c>
      <c r="R9" s="161" t="s">
        <v>27</v>
      </c>
    </row>
    <row r="10" s="150" customFormat="true" ht="27" customHeight="true" spans="1:18">
      <c r="A10" s="160">
        <v>5</v>
      </c>
      <c r="B10" s="161" t="s">
        <v>36</v>
      </c>
      <c r="C10" s="161" t="s">
        <v>23</v>
      </c>
      <c r="D10" s="161" t="s">
        <v>37</v>
      </c>
      <c r="E10" s="161">
        <v>429</v>
      </c>
      <c r="F10" s="161">
        <v>35776</v>
      </c>
      <c r="G10" s="161">
        <v>34881600</v>
      </c>
      <c r="H10" s="162">
        <v>4534608</v>
      </c>
      <c r="I10" s="165">
        <v>45017</v>
      </c>
      <c r="J10" s="165">
        <v>45291</v>
      </c>
      <c r="K10" s="161">
        <v>453460.8</v>
      </c>
      <c r="L10" s="161">
        <v>1360382.4</v>
      </c>
      <c r="M10" s="161">
        <v>1360382.4</v>
      </c>
      <c r="N10" s="161">
        <v>1360382.4</v>
      </c>
      <c r="O10" s="168">
        <f t="shared" si="0"/>
        <v>4081147.2</v>
      </c>
      <c r="P10" s="160"/>
      <c r="Q10" s="161" t="s">
        <v>35</v>
      </c>
      <c r="R10" s="161" t="s">
        <v>27</v>
      </c>
    </row>
    <row r="11" s="150" customFormat="true" ht="27" customHeight="true" spans="1:18">
      <c r="A11" s="160">
        <v>6</v>
      </c>
      <c r="B11" s="161" t="s">
        <v>38</v>
      </c>
      <c r="C11" s="161" t="s">
        <v>23</v>
      </c>
      <c r="D11" s="161" t="s">
        <v>39</v>
      </c>
      <c r="E11" s="161">
        <v>196</v>
      </c>
      <c r="F11" s="161">
        <v>12475.18</v>
      </c>
      <c r="G11" s="161">
        <v>12163300.5</v>
      </c>
      <c r="H11" s="162">
        <v>1581229.07</v>
      </c>
      <c r="I11" s="165">
        <v>45017</v>
      </c>
      <c r="J11" s="165">
        <v>45291</v>
      </c>
      <c r="K11" s="161">
        <v>158122.91</v>
      </c>
      <c r="L11" s="161">
        <v>474368.72</v>
      </c>
      <c r="M11" s="161">
        <v>474368.72</v>
      </c>
      <c r="N11" s="161">
        <v>474368.72</v>
      </c>
      <c r="O11" s="168">
        <f t="shared" si="0"/>
        <v>1423106.16</v>
      </c>
      <c r="P11" s="160"/>
      <c r="Q11" s="161" t="s">
        <v>40</v>
      </c>
      <c r="R11" s="161" t="s">
        <v>27</v>
      </c>
    </row>
    <row r="12" s="150" customFormat="true" ht="41" customHeight="true" spans="1:18">
      <c r="A12" s="160">
        <v>7</v>
      </c>
      <c r="B12" s="161" t="s">
        <v>41</v>
      </c>
      <c r="C12" s="161" t="s">
        <v>23</v>
      </c>
      <c r="D12" s="161" t="s">
        <v>42</v>
      </c>
      <c r="E12" s="161">
        <v>4</v>
      </c>
      <c r="F12" s="161">
        <v>51.51</v>
      </c>
      <c r="G12" s="161">
        <v>49835.925</v>
      </c>
      <c r="H12" s="162">
        <v>6478.67</v>
      </c>
      <c r="I12" s="165">
        <v>45027</v>
      </c>
      <c r="J12" s="165">
        <v>45291</v>
      </c>
      <c r="K12" s="161">
        <v>0</v>
      </c>
      <c r="L12" s="161">
        <v>1943.6</v>
      </c>
      <c r="M12" s="161">
        <v>1943.6</v>
      </c>
      <c r="N12" s="161">
        <v>2591.47</v>
      </c>
      <c r="O12" s="168">
        <f t="shared" si="0"/>
        <v>6478.67</v>
      </c>
      <c r="P12" s="160" t="s">
        <v>25</v>
      </c>
      <c r="Q12" s="161" t="s">
        <v>43</v>
      </c>
      <c r="R12" s="161" t="s">
        <v>27</v>
      </c>
    </row>
    <row r="13" s="150" customFormat="true" ht="27" customHeight="true" spans="1:18">
      <c r="A13" s="160">
        <v>8</v>
      </c>
      <c r="B13" s="161" t="s">
        <v>44</v>
      </c>
      <c r="C13" s="161" t="s">
        <v>23</v>
      </c>
      <c r="D13" s="161" t="s">
        <v>45</v>
      </c>
      <c r="E13" s="161">
        <v>66</v>
      </c>
      <c r="F13" s="161">
        <v>1390.14</v>
      </c>
      <c r="G13" s="161">
        <v>1344960.45</v>
      </c>
      <c r="H13" s="162">
        <v>174844.86</v>
      </c>
      <c r="I13" s="165">
        <v>45027</v>
      </c>
      <c r="J13" s="165">
        <v>45291</v>
      </c>
      <c r="K13" s="161">
        <v>0</v>
      </c>
      <c r="L13" s="161">
        <v>52453.46</v>
      </c>
      <c r="M13" s="161">
        <v>52453.46</v>
      </c>
      <c r="N13" s="161">
        <v>69937.94</v>
      </c>
      <c r="O13" s="168">
        <f t="shared" si="0"/>
        <v>174844.86</v>
      </c>
      <c r="P13" s="160" t="s">
        <v>25</v>
      </c>
      <c r="Q13" s="161" t="s">
        <v>40</v>
      </c>
      <c r="R13" s="161" t="s">
        <v>27</v>
      </c>
    </row>
    <row r="14" s="150" customFormat="true" ht="27" customHeight="true" spans="1:18">
      <c r="A14" s="160">
        <v>9</v>
      </c>
      <c r="B14" s="161" t="s">
        <v>46</v>
      </c>
      <c r="C14" s="161" t="s">
        <v>23</v>
      </c>
      <c r="D14" s="161" t="s">
        <v>47</v>
      </c>
      <c r="E14" s="161">
        <v>35</v>
      </c>
      <c r="F14" s="161">
        <v>422.11</v>
      </c>
      <c r="G14" s="161">
        <v>408391.425</v>
      </c>
      <c r="H14" s="162">
        <v>53090.89</v>
      </c>
      <c r="I14" s="165">
        <v>45027</v>
      </c>
      <c r="J14" s="165">
        <v>45291</v>
      </c>
      <c r="K14" s="161">
        <v>0</v>
      </c>
      <c r="L14" s="161">
        <v>15927.27</v>
      </c>
      <c r="M14" s="161">
        <v>15927.27</v>
      </c>
      <c r="N14" s="161">
        <v>21236.35</v>
      </c>
      <c r="O14" s="168">
        <f t="shared" si="0"/>
        <v>53090.89</v>
      </c>
      <c r="P14" s="160" t="s">
        <v>25</v>
      </c>
      <c r="Q14" s="161" t="s">
        <v>32</v>
      </c>
      <c r="R14" s="161" t="s">
        <v>27</v>
      </c>
    </row>
    <row r="15" s="150" customFormat="true" ht="27" customHeight="true" spans="1:18">
      <c r="A15" s="160">
        <v>10</v>
      </c>
      <c r="B15" s="160" t="s">
        <v>48</v>
      </c>
      <c r="C15" s="160" t="s">
        <v>23</v>
      </c>
      <c r="D15" s="160" t="s">
        <v>49</v>
      </c>
      <c r="E15" s="160">
        <v>2</v>
      </c>
      <c r="F15" s="160">
        <v>33.33</v>
      </c>
      <c r="G15" s="160">
        <v>31996.8</v>
      </c>
      <c r="H15" s="162">
        <v>4159.58</v>
      </c>
      <c r="I15" s="165">
        <v>45037</v>
      </c>
      <c r="J15" s="165">
        <v>45291</v>
      </c>
      <c r="K15" s="160">
        <v>0</v>
      </c>
      <c r="L15" s="160">
        <v>1247.87</v>
      </c>
      <c r="M15" s="160">
        <v>1247.87</v>
      </c>
      <c r="N15" s="160">
        <v>1663.84</v>
      </c>
      <c r="O15" s="168">
        <f t="shared" si="0"/>
        <v>4159.58</v>
      </c>
      <c r="P15" s="160" t="s">
        <v>25</v>
      </c>
      <c r="Q15" s="160" t="s">
        <v>50</v>
      </c>
      <c r="R15" s="161" t="s">
        <v>27</v>
      </c>
    </row>
    <row r="16" s="150" customFormat="true" ht="27" customHeight="true" spans="1:18">
      <c r="A16" s="160">
        <v>11</v>
      </c>
      <c r="B16" s="161" t="s">
        <v>51</v>
      </c>
      <c r="C16" s="161" t="s">
        <v>23</v>
      </c>
      <c r="D16" s="161" t="s">
        <v>52</v>
      </c>
      <c r="E16" s="161">
        <v>18</v>
      </c>
      <c r="F16" s="161">
        <v>759</v>
      </c>
      <c r="G16" s="161">
        <v>728640</v>
      </c>
      <c r="H16" s="162">
        <v>94723.2</v>
      </c>
      <c r="I16" s="165">
        <v>45037</v>
      </c>
      <c r="J16" s="165">
        <v>45291</v>
      </c>
      <c r="K16" s="161">
        <v>9472.32</v>
      </c>
      <c r="L16" s="161">
        <v>28416.96</v>
      </c>
      <c r="M16" s="161">
        <v>28416.96</v>
      </c>
      <c r="N16" s="161">
        <v>28416.96</v>
      </c>
      <c r="O16" s="168">
        <f t="shared" si="0"/>
        <v>85250.88</v>
      </c>
      <c r="P16" s="160"/>
      <c r="Q16" s="161" t="s">
        <v>53</v>
      </c>
      <c r="R16" s="161" t="s">
        <v>27</v>
      </c>
    </row>
    <row r="17" s="150" customFormat="true" ht="27" customHeight="true" spans="1:18">
      <c r="A17" s="160">
        <v>12</v>
      </c>
      <c r="B17" s="161" t="s">
        <v>54</v>
      </c>
      <c r="C17" s="161" t="s">
        <v>23</v>
      </c>
      <c r="D17" s="161" t="s">
        <v>55</v>
      </c>
      <c r="E17" s="161">
        <v>24</v>
      </c>
      <c r="F17" s="161">
        <v>258.58</v>
      </c>
      <c r="G17" s="161">
        <v>248236.8</v>
      </c>
      <c r="H17" s="162">
        <v>32270.78</v>
      </c>
      <c r="I17" s="165">
        <v>45037</v>
      </c>
      <c r="J17" s="165">
        <v>45291</v>
      </c>
      <c r="K17" s="161">
        <v>0</v>
      </c>
      <c r="L17" s="161">
        <v>9681.23</v>
      </c>
      <c r="M17" s="161">
        <v>9681.23</v>
      </c>
      <c r="N17" s="161">
        <v>12908.32</v>
      </c>
      <c r="O17" s="168">
        <f t="shared" si="0"/>
        <v>32270.78</v>
      </c>
      <c r="P17" s="160" t="s">
        <v>25</v>
      </c>
      <c r="Q17" s="161" t="s">
        <v>56</v>
      </c>
      <c r="R17" s="161" t="s">
        <v>27</v>
      </c>
    </row>
    <row r="18" s="150" customFormat="true" ht="27" customHeight="true" spans="1:18">
      <c r="A18" s="160">
        <v>13</v>
      </c>
      <c r="B18" s="161" t="s">
        <v>57</v>
      </c>
      <c r="C18" s="161" t="s">
        <v>23</v>
      </c>
      <c r="D18" s="161" t="s">
        <v>58</v>
      </c>
      <c r="E18" s="161">
        <v>33</v>
      </c>
      <c r="F18" s="161">
        <v>530.17</v>
      </c>
      <c r="G18" s="161">
        <v>508963.2</v>
      </c>
      <c r="H18" s="162">
        <v>66165.22</v>
      </c>
      <c r="I18" s="165">
        <v>45037</v>
      </c>
      <c r="J18" s="165">
        <v>45291</v>
      </c>
      <c r="K18" s="161">
        <v>0</v>
      </c>
      <c r="L18" s="161">
        <v>19849.57</v>
      </c>
      <c r="M18" s="161">
        <v>19849.57</v>
      </c>
      <c r="N18" s="161">
        <v>26466.08</v>
      </c>
      <c r="O18" s="168">
        <f t="shared" si="0"/>
        <v>66165.22</v>
      </c>
      <c r="P18" s="160" t="s">
        <v>25</v>
      </c>
      <c r="Q18" s="161" t="s">
        <v>59</v>
      </c>
      <c r="R18" s="161" t="s">
        <v>27</v>
      </c>
    </row>
    <row r="19" s="150" customFormat="true" ht="27" customHeight="true" spans="1:18">
      <c r="A19" s="160">
        <v>14</v>
      </c>
      <c r="B19" s="161" t="s">
        <v>60</v>
      </c>
      <c r="C19" s="161" t="s">
        <v>23</v>
      </c>
      <c r="D19" s="161" t="s">
        <v>61</v>
      </c>
      <c r="E19" s="161">
        <v>44</v>
      </c>
      <c r="F19" s="161">
        <v>708.96</v>
      </c>
      <c r="G19" s="161">
        <v>680601.6</v>
      </c>
      <c r="H19" s="162">
        <v>88478.21</v>
      </c>
      <c r="I19" s="165">
        <v>45037</v>
      </c>
      <c r="J19" s="165">
        <v>45291</v>
      </c>
      <c r="K19" s="161">
        <v>0</v>
      </c>
      <c r="L19" s="161">
        <v>26543.46</v>
      </c>
      <c r="M19" s="161">
        <v>26543.46</v>
      </c>
      <c r="N19" s="161">
        <v>35391.29</v>
      </c>
      <c r="O19" s="168">
        <f t="shared" si="0"/>
        <v>88478.21</v>
      </c>
      <c r="P19" s="160" t="s">
        <v>25</v>
      </c>
      <c r="Q19" s="161" t="s">
        <v>53</v>
      </c>
      <c r="R19" s="161" t="s">
        <v>27</v>
      </c>
    </row>
    <row r="20" s="150" customFormat="true" ht="27" customHeight="true" spans="1:18">
      <c r="A20" s="160">
        <v>15</v>
      </c>
      <c r="B20" s="161" t="s">
        <v>62</v>
      </c>
      <c r="C20" s="161" t="s">
        <v>23</v>
      </c>
      <c r="D20" s="161" t="s">
        <v>63</v>
      </c>
      <c r="E20" s="161">
        <v>41</v>
      </c>
      <c r="F20" s="161">
        <v>968.87</v>
      </c>
      <c r="G20" s="161">
        <v>930115.2</v>
      </c>
      <c r="H20" s="162">
        <v>120914.98</v>
      </c>
      <c r="I20" s="165">
        <v>45037</v>
      </c>
      <c r="J20" s="165">
        <v>45291</v>
      </c>
      <c r="K20" s="161">
        <v>0</v>
      </c>
      <c r="L20" s="161">
        <v>36274.49</v>
      </c>
      <c r="M20" s="161">
        <v>36274.49</v>
      </c>
      <c r="N20" s="161">
        <v>48366</v>
      </c>
      <c r="O20" s="168">
        <f t="shared" si="0"/>
        <v>120914.98</v>
      </c>
      <c r="P20" s="160" t="s">
        <v>25</v>
      </c>
      <c r="Q20" s="161" t="s">
        <v>64</v>
      </c>
      <c r="R20" s="161" t="s">
        <v>27</v>
      </c>
    </row>
    <row r="21" s="150" customFormat="true" ht="27" customHeight="true" spans="1:18">
      <c r="A21" s="160">
        <v>16</v>
      </c>
      <c r="B21" s="160" t="s">
        <v>65</v>
      </c>
      <c r="C21" s="160" t="s">
        <v>23</v>
      </c>
      <c r="D21" s="160" t="s">
        <v>66</v>
      </c>
      <c r="E21" s="160">
        <v>42</v>
      </c>
      <c r="F21" s="160">
        <v>2624</v>
      </c>
      <c r="G21" s="160">
        <v>2519040</v>
      </c>
      <c r="H21" s="162">
        <v>327475.2</v>
      </c>
      <c r="I21" s="165">
        <v>45037</v>
      </c>
      <c r="J21" s="165">
        <v>45291</v>
      </c>
      <c r="K21" s="160">
        <v>32747.52</v>
      </c>
      <c r="L21" s="160">
        <v>98242.56</v>
      </c>
      <c r="M21" s="160">
        <v>98242.56</v>
      </c>
      <c r="N21" s="160">
        <v>98242.56</v>
      </c>
      <c r="O21" s="168">
        <f t="shared" si="0"/>
        <v>294727.68</v>
      </c>
      <c r="P21" s="160"/>
      <c r="Q21" s="160" t="s">
        <v>64</v>
      </c>
      <c r="R21" s="161" t="s">
        <v>27</v>
      </c>
    </row>
    <row r="22" s="150" customFormat="true" ht="27" customHeight="true" spans="1:18">
      <c r="A22" s="160">
        <v>17</v>
      </c>
      <c r="B22" s="161" t="s">
        <v>67</v>
      </c>
      <c r="C22" s="161" t="s">
        <v>23</v>
      </c>
      <c r="D22" s="161" t="s">
        <v>68</v>
      </c>
      <c r="E22" s="161">
        <v>12</v>
      </c>
      <c r="F22" s="161">
        <v>637</v>
      </c>
      <c r="G22" s="161">
        <v>611520</v>
      </c>
      <c r="H22" s="162">
        <v>79497.6</v>
      </c>
      <c r="I22" s="165">
        <v>45037</v>
      </c>
      <c r="J22" s="165">
        <v>45291</v>
      </c>
      <c r="K22" s="161">
        <v>7949.76</v>
      </c>
      <c r="L22" s="161">
        <v>23849.28</v>
      </c>
      <c r="M22" s="161">
        <v>23849.28</v>
      </c>
      <c r="N22" s="161">
        <v>23849.28</v>
      </c>
      <c r="O22" s="168">
        <f t="shared" si="0"/>
        <v>71547.84</v>
      </c>
      <c r="P22" s="160"/>
      <c r="Q22" s="161" t="s">
        <v>40</v>
      </c>
      <c r="R22" s="161" t="s">
        <v>27</v>
      </c>
    </row>
    <row r="23" s="150" customFormat="true" ht="27" customHeight="true" spans="1:18">
      <c r="A23" s="160">
        <v>18</v>
      </c>
      <c r="B23" s="160" t="s">
        <v>69</v>
      </c>
      <c r="C23" s="160" t="s">
        <v>23</v>
      </c>
      <c r="D23" s="160" t="s">
        <v>70</v>
      </c>
      <c r="E23" s="160">
        <v>8</v>
      </c>
      <c r="F23" s="160">
        <v>315</v>
      </c>
      <c r="G23" s="160">
        <v>300037.5</v>
      </c>
      <c r="H23" s="162">
        <v>39004.88</v>
      </c>
      <c r="I23" s="165">
        <v>45047</v>
      </c>
      <c r="J23" s="165">
        <v>45291</v>
      </c>
      <c r="K23" s="160">
        <v>3900.49</v>
      </c>
      <c r="L23" s="160">
        <v>11701.46</v>
      </c>
      <c r="M23" s="160">
        <v>11701.46</v>
      </c>
      <c r="N23" s="160">
        <v>11701.47</v>
      </c>
      <c r="O23" s="168">
        <f t="shared" si="0"/>
        <v>35104.39</v>
      </c>
      <c r="P23" s="160"/>
      <c r="Q23" s="160" t="s">
        <v>53</v>
      </c>
      <c r="R23" s="161" t="s">
        <v>27</v>
      </c>
    </row>
    <row r="24" s="150" customFormat="true" ht="27" customHeight="true" spans="1:18">
      <c r="A24" s="160">
        <v>19</v>
      </c>
      <c r="B24" s="160" t="s">
        <v>71</v>
      </c>
      <c r="C24" s="160" t="s">
        <v>23</v>
      </c>
      <c r="D24" s="160" t="s">
        <v>72</v>
      </c>
      <c r="E24" s="160">
        <v>5</v>
      </c>
      <c r="F24" s="160">
        <v>185</v>
      </c>
      <c r="G24" s="160">
        <v>176212.5</v>
      </c>
      <c r="H24" s="162">
        <v>22907.63</v>
      </c>
      <c r="I24" s="165">
        <v>45047</v>
      </c>
      <c r="J24" s="165">
        <v>45291</v>
      </c>
      <c r="K24" s="160">
        <v>2290.76</v>
      </c>
      <c r="L24" s="160">
        <v>6872.29</v>
      </c>
      <c r="M24" s="160">
        <v>6872.29</v>
      </c>
      <c r="N24" s="160">
        <v>6872.29</v>
      </c>
      <c r="O24" s="168">
        <f t="shared" si="0"/>
        <v>20616.87</v>
      </c>
      <c r="P24" s="160"/>
      <c r="Q24" s="160" t="s">
        <v>73</v>
      </c>
      <c r="R24" s="161" t="s">
        <v>27</v>
      </c>
    </row>
    <row r="25" s="150" customFormat="true" ht="27" customHeight="true" spans="1:18">
      <c r="A25" s="160">
        <v>20</v>
      </c>
      <c r="B25" s="161" t="s">
        <v>74</v>
      </c>
      <c r="C25" s="161" t="s">
        <v>23</v>
      </c>
      <c r="D25" s="161" t="s">
        <v>75</v>
      </c>
      <c r="E25" s="161">
        <v>5</v>
      </c>
      <c r="F25" s="161">
        <v>245</v>
      </c>
      <c r="G25" s="161">
        <v>233362.5</v>
      </c>
      <c r="H25" s="162">
        <v>30337.13</v>
      </c>
      <c r="I25" s="165">
        <v>45047</v>
      </c>
      <c r="J25" s="165">
        <v>45291</v>
      </c>
      <c r="K25" s="161">
        <v>3033.71</v>
      </c>
      <c r="L25" s="161">
        <v>9101.14</v>
      </c>
      <c r="M25" s="161">
        <v>9101.14</v>
      </c>
      <c r="N25" s="161">
        <v>9101.14</v>
      </c>
      <c r="O25" s="168">
        <f t="shared" si="0"/>
        <v>27303.42</v>
      </c>
      <c r="P25" s="160"/>
      <c r="Q25" s="161" t="s">
        <v>76</v>
      </c>
      <c r="R25" s="161" t="s">
        <v>27</v>
      </c>
    </row>
    <row r="26" s="150" customFormat="true" ht="27" customHeight="true" spans="1:18">
      <c r="A26" s="160">
        <v>21</v>
      </c>
      <c r="B26" s="160" t="s">
        <v>77</v>
      </c>
      <c r="C26" s="160" t="s">
        <v>23</v>
      </c>
      <c r="D26" s="160" t="s">
        <v>78</v>
      </c>
      <c r="E26" s="160">
        <v>41</v>
      </c>
      <c r="F26" s="160">
        <v>3787</v>
      </c>
      <c r="G26" s="160">
        <v>3607117.5</v>
      </c>
      <c r="H26" s="162">
        <v>468925.28</v>
      </c>
      <c r="I26" s="165">
        <v>45047</v>
      </c>
      <c r="J26" s="165">
        <v>45291</v>
      </c>
      <c r="K26" s="160">
        <v>46892.53</v>
      </c>
      <c r="L26" s="160">
        <v>140677.58</v>
      </c>
      <c r="M26" s="160">
        <v>140677.58</v>
      </c>
      <c r="N26" s="160">
        <v>140677.59</v>
      </c>
      <c r="O26" s="168">
        <f t="shared" si="0"/>
        <v>422032.75</v>
      </c>
      <c r="P26" s="160"/>
      <c r="Q26" s="160" t="s">
        <v>79</v>
      </c>
      <c r="R26" s="161" t="s">
        <v>27</v>
      </c>
    </row>
    <row r="27" s="150" customFormat="true" ht="27" customHeight="true" spans="1:18">
      <c r="A27" s="160">
        <v>22</v>
      </c>
      <c r="B27" s="161" t="s">
        <v>80</v>
      </c>
      <c r="C27" s="161" t="s">
        <v>23</v>
      </c>
      <c r="D27" s="161" t="s">
        <v>81</v>
      </c>
      <c r="E27" s="161">
        <v>17</v>
      </c>
      <c r="F27" s="161">
        <v>661</v>
      </c>
      <c r="G27" s="161">
        <v>629602.5</v>
      </c>
      <c r="H27" s="162">
        <v>81848.33</v>
      </c>
      <c r="I27" s="165">
        <v>45047</v>
      </c>
      <c r="J27" s="165">
        <v>45291</v>
      </c>
      <c r="K27" s="161">
        <v>8184.83</v>
      </c>
      <c r="L27" s="161">
        <v>24554.5</v>
      </c>
      <c r="M27" s="161">
        <v>24554.5</v>
      </c>
      <c r="N27" s="161">
        <v>24554.5</v>
      </c>
      <c r="O27" s="168">
        <f t="shared" si="0"/>
        <v>73663.5</v>
      </c>
      <c r="P27" s="160"/>
      <c r="Q27" s="161" t="s">
        <v>82</v>
      </c>
      <c r="R27" s="161" t="s">
        <v>27</v>
      </c>
    </row>
    <row r="28" s="150" customFormat="true" ht="27" customHeight="true" spans="1:18">
      <c r="A28" s="160">
        <v>23</v>
      </c>
      <c r="B28" s="161" t="s">
        <v>83</v>
      </c>
      <c r="C28" s="161" t="s">
        <v>23</v>
      </c>
      <c r="D28" s="161" t="s">
        <v>84</v>
      </c>
      <c r="E28" s="161">
        <v>5</v>
      </c>
      <c r="F28" s="161">
        <v>310</v>
      </c>
      <c r="G28" s="161">
        <v>276768</v>
      </c>
      <c r="H28" s="162">
        <v>35979.84</v>
      </c>
      <c r="I28" s="165">
        <v>45066</v>
      </c>
      <c r="J28" s="165">
        <v>45291</v>
      </c>
      <c r="K28" s="161">
        <v>3597.98</v>
      </c>
      <c r="L28" s="161">
        <v>10793.95</v>
      </c>
      <c r="M28" s="161">
        <v>10793.95</v>
      </c>
      <c r="N28" s="161">
        <v>10793.96</v>
      </c>
      <c r="O28" s="168">
        <f t="shared" si="0"/>
        <v>32381.86</v>
      </c>
      <c r="P28" s="160"/>
      <c r="Q28" s="161" t="s">
        <v>35</v>
      </c>
      <c r="R28" s="161" t="s">
        <v>27</v>
      </c>
    </row>
    <row r="29" s="150" customFormat="true" ht="27" customHeight="true" spans="1:18">
      <c r="A29" s="160">
        <v>24</v>
      </c>
      <c r="B29" s="161" t="s">
        <v>85</v>
      </c>
      <c r="C29" s="161" t="s">
        <v>23</v>
      </c>
      <c r="D29" s="161" t="s">
        <v>86</v>
      </c>
      <c r="E29" s="161">
        <v>3</v>
      </c>
      <c r="F29" s="161">
        <v>221</v>
      </c>
      <c r="G29" s="161">
        <v>197308.8</v>
      </c>
      <c r="H29" s="162">
        <v>25650.14</v>
      </c>
      <c r="I29" s="165">
        <v>45066</v>
      </c>
      <c r="J29" s="165">
        <v>45291</v>
      </c>
      <c r="K29" s="161">
        <v>2565.01</v>
      </c>
      <c r="L29" s="161">
        <v>7695.04</v>
      </c>
      <c r="M29" s="161">
        <v>7695.04</v>
      </c>
      <c r="N29" s="161">
        <v>7695.05</v>
      </c>
      <c r="O29" s="168">
        <f t="shared" si="0"/>
        <v>23085.13</v>
      </c>
      <c r="P29" s="160"/>
      <c r="Q29" s="161" t="s">
        <v>40</v>
      </c>
      <c r="R29" s="161" t="s">
        <v>27</v>
      </c>
    </row>
    <row r="30" s="150" customFormat="true" ht="27" customHeight="true" spans="1:18">
      <c r="A30" s="160">
        <v>25</v>
      </c>
      <c r="B30" s="160" t="s">
        <v>87</v>
      </c>
      <c r="C30" s="160" t="s">
        <v>23</v>
      </c>
      <c r="D30" s="160" t="s">
        <v>88</v>
      </c>
      <c r="E30" s="160">
        <v>28</v>
      </c>
      <c r="F30" s="160">
        <v>1660</v>
      </c>
      <c r="G30" s="160">
        <v>1482048</v>
      </c>
      <c r="H30" s="162">
        <v>192666.24</v>
      </c>
      <c r="I30" s="165">
        <v>45066</v>
      </c>
      <c r="J30" s="165">
        <v>45291</v>
      </c>
      <c r="K30" s="160">
        <v>19266.62</v>
      </c>
      <c r="L30" s="160">
        <v>57799.87</v>
      </c>
      <c r="M30" s="160">
        <v>57799.87</v>
      </c>
      <c r="N30" s="160">
        <v>57799.88</v>
      </c>
      <c r="O30" s="168">
        <f t="shared" si="0"/>
        <v>173399.62</v>
      </c>
      <c r="P30" s="160"/>
      <c r="Q30" s="160" t="s">
        <v>64</v>
      </c>
      <c r="R30" s="161" t="s">
        <v>27</v>
      </c>
    </row>
    <row r="31" s="150" customFormat="true" ht="27" customHeight="true" spans="1:18">
      <c r="A31" s="160">
        <v>26</v>
      </c>
      <c r="B31" s="160" t="s">
        <v>89</v>
      </c>
      <c r="C31" s="160" t="s">
        <v>23</v>
      </c>
      <c r="D31" s="160" t="s">
        <v>90</v>
      </c>
      <c r="E31" s="160">
        <v>10</v>
      </c>
      <c r="F31" s="160">
        <v>607</v>
      </c>
      <c r="G31" s="160">
        <v>518985</v>
      </c>
      <c r="H31" s="162">
        <v>67468.05</v>
      </c>
      <c r="I31" s="165">
        <v>45078</v>
      </c>
      <c r="J31" s="165">
        <v>45291</v>
      </c>
      <c r="K31" s="160">
        <v>6746.81</v>
      </c>
      <c r="L31" s="160">
        <v>20240.42</v>
      </c>
      <c r="M31" s="160">
        <v>20240.42</v>
      </c>
      <c r="N31" s="160">
        <v>20240.4</v>
      </c>
      <c r="O31" s="168">
        <f t="shared" si="0"/>
        <v>60721.24</v>
      </c>
      <c r="P31" s="160"/>
      <c r="Q31" s="160" t="s">
        <v>91</v>
      </c>
      <c r="R31" s="161" t="s">
        <v>27</v>
      </c>
    </row>
    <row r="32" s="150" customFormat="true" ht="27" customHeight="true" spans="1:18">
      <c r="A32" s="160">
        <v>27</v>
      </c>
      <c r="B32" s="161" t="s">
        <v>92</v>
      </c>
      <c r="C32" s="161" t="s">
        <v>93</v>
      </c>
      <c r="D32" s="161" t="s">
        <v>94</v>
      </c>
      <c r="E32" s="161">
        <v>1</v>
      </c>
      <c r="F32" s="161">
        <v>75</v>
      </c>
      <c r="G32" s="161">
        <v>412500</v>
      </c>
      <c r="H32" s="162">
        <v>85800</v>
      </c>
      <c r="I32" s="165">
        <v>45077</v>
      </c>
      <c r="J32" s="165">
        <v>45382</v>
      </c>
      <c r="K32" s="161">
        <v>15015</v>
      </c>
      <c r="L32" s="161">
        <v>25740</v>
      </c>
      <c r="M32" s="161">
        <v>12870</v>
      </c>
      <c r="N32" s="161">
        <v>32175</v>
      </c>
      <c r="O32" s="168">
        <f t="shared" si="0"/>
        <v>70785</v>
      </c>
      <c r="P32" s="160"/>
      <c r="Q32" s="161" t="s">
        <v>95</v>
      </c>
      <c r="R32" s="161" t="s">
        <v>27</v>
      </c>
    </row>
    <row r="33" s="150" customFormat="true" ht="27" customHeight="true" spans="1:18">
      <c r="A33" s="160">
        <v>28</v>
      </c>
      <c r="B33" s="160" t="s">
        <v>96</v>
      </c>
      <c r="C33" s="160" t="s">
        <v>93</v>
      </c>
      <c r="D33" s="160" t="s">
        <v>97</v>
      </c>
      <c r="E33" s="160">
        <v>1</v>
      </c>
      <c r="F33" s="160">
        <v>10</v>
      </c>
      <c r="G33" s="160">
        <v>55000</v>
      </c>
      <c r="H33" s="162">
        <v>11440</v>
      </c>
      <c r="I33" s="165">
        <v>45077</v>
      </c>
      <c r="J33" s="165">
        <v>45351</v>
      </c>
      <c r="K33" s="160">
        <v>2002</v>
      </c>
      <c r="L33" s="160">
        <v>3432</v>
      </c>
      <c r="M33" s="160">
        <v>1716</v>
      </c>
      <c r="N33" s="160">
        <v>4290</v>
      </c>
      <c r="O33" s="168">
        <f t="shared" si="0"/>
        <v>9438</v>
      </c>
      <c r="P33" s="160"/>
      <c r="Q33" s="160" t="s">
        <v>98</v>
      </c>
      <c r="R33" s="160" t="s">
        <v>99</v>
      </c>
    </row>
    <row r="34" s="150" customFormat="true" ht="27" customHeight="true" spans="1:18">
      <c r="A34" s="160">
        <v>29</v>
      </c>
      <c r="B34" s="161" t="s">
        <v>100</v>
      </c>
      <c r="C34" s="161" t="s">
        <v>93</v>
      </c>
      <c r="D34" s="161" t="s">
        <v>101</v>
      </c>
      <c r="E34" s="161">
        <v>1</v>
      </c>
      <c r="F34" s="161">
        <v>12</v>
      </c>
      <c r="G34" s="161">
        <v>66000</v>
      </c>
      <c r="H34" s="162">
        <v>12672</v>
      </c>
      <c r="I34" s="165">
        <v>45091</v>
      </c>
      <c r="J34" s="165">
        <v>45433</v>
      </c>
      <c r="K34" s="161">
        <v>2217.6</v>
      </c>
      <c r="L34" s="161">
        <v>3801.6</v>
      </c>
      <c r="M34" s="161">
        <v>1900.8</v>
      </c>
      <c r="N34" s="161">
        <v>4752</v>
      </c>
      <c r="O34" s="168">
        <f t="shared" si="0"/>
        <v>10454.4</v>
      </c>
      <c r="P34" s="160"/>
      <c r="Q34" s="161" t="s">
        <v>102</v>
      </c>
      <c r="R34" s="160" t="s">
        <v>99</v>
      </c>
    </row>
    <row r="35" s="150" customFormat="true" ht="27" customHeight="true" spans="1:18">
      <c r="A35" s="160">
        <v>30</v>
      </c>
      <c r="B35" s="161" t="s">
        <v>103</v>
      </c>
      <c r="C35" s="161" t="s">
        <v>93</v>
      </c>
      <c r="D35" s="161" t="s">
        <v>101</v>
      </c>
      <c r="E35" s="161">
        <v>1</v>
      </c>
      <c r="F35" s="161">
        <v>3</v>
      </c>
      <c r="G35" s="161">
        <v>16500</v>
      </c>
      <c r="H35" s="162">
        <v>3432</v>
      </c>
      <c r="I35" s="165">
        <v>45091</v>
      </c>
      <c r="J35" s="165">
        <v>45412</v>
      </c>
      <c r="K35" s="161">
        <v>600.6</v>
      </c>
      <c r="L35" s="161">
        <v>1029.6</v>
      </c>
      <c r="M35" s="161">
        <v>514.8</v>
      </c>
      <c r="N35" s="161">
        <v>1287</v>
      </c>
      <c r="O35" s="168">
        <f t="shared" si="0"/>
        <v>2831.4</v>
      </c>
      <c r="P35" s="160"/>
      <c r="Q35" s="161" t="s">
        <v>102</v>
      </c>
      <c r="R35" s="160" t="s">
        <v>99</v>
      </c>
    </row>
    <row r="36" s="150" customFormat="true" ht="27" customHeight="true" spans="1:18">
      <c r="A36" s="160">
        <v>31</v>
      </c>
      <c r="B36" s="160" t="s">
        <v>104</v>
      </c>
      <c r="C36" s="160" t="s">
        <v>93</v>
      </c>
      <c r="D36" s="160" t="s">
        <v>105</v>
      </c>
      <c r="E36" s="160">
        <v>1</v>
      </c>
      <c r="F36" s="160">
        <v>13</v>
      </c>
      <c r="G36" s="160">
        <v>46800</v>
      </c>
      <c r="H36" s="162">
        <v>8236.8</v>
      </c>
      <c r="I36" s="165">
        <v>45093</v>
      </c>
      <c r="J36" s="165">
        <v>45397</v>
      </c>
      <c r="K36" s="160">
        <v>1441.44</v>
      </c>
      <c r="L36" s="160">
        <v>2471.04</v>
      </c>
      <c r="M36" s="160">
        <v>1235.52</v>
      </c>
      <c r="N36" s="160">
        <v>3088.8</v>
      </c>
      <c r="O36" s="168">
        <f t="shared" si="0"/>
        <v>6795.36</v>
      </c>
      <c r="P36" s="160"/>
      <c r="Q36" s="160" t="s">
        <v>106</v>
      </c>
      <c r="R36" s="160" t="s">
        <v>99</v>
      </c>
    </row>
    <row r="37" s="150" customFormat="true" ht="27" customHeight="true" spans="1:18">
      <c r="A37" s="160">
        <v>32</v>
      </c>
      <c r="B37" s="161" t="s">
        <v>107</v>
      </c>
      <c r="C37" s="161" t="s">
        <v>93</v>
      </c>
      <c r="D37" s="161" t="s">
        <v>108</v>
      </c>
      <c r="E37" s="161">
        <v>1</v>
      </c>
      <c r="F37" s="161">
        <v>12</v>
      </c>
      <c r="G37" s="161">
        <v>43200</v>
      </c>
      <c r="H37" s="162">
        <v>7603.2</v>
      </c>
      <c r="I37" s="165">
        <v>45093</v>
      </c>
      <c r="J37" s="165">
        <v>45412</v>
      </c>
      <c r="K37" s="161">
        <v>1330.56</v>
      </c>
      <c r="L37" s="161">
        <v>2280.96</v>
      </c>
      <c r="M37" s="161">
        <v>1140.48</v>
      </c>
      <c r="N37" s="161">
        <v>2851.2</v>
      </c>
      <c r="O37" s="168">
        <f t="shared" si="0"/>
        <v>6272.64</v>
      </c>
      <c r="P37" s="160"/>
      <c r="Q37" s="161" t="s">
        <v>109</v>
      </c>
      <c r="R37" s="160" t="s">
        <v>99</v>
      </c>
    </row>
    <row r="38" s="150" customFormat="true" ht="27" customHeight="true" spans="1:18">
      <c r="A38" s="160">
        <v>33</v>
      </c>
      <c r="B38" s="161" t="s">
        <v>110</v>
      </c>
      <c r="C38" s="161" t="s">
        <v>93</v>
      </c>
      <c r="D38" s="161" t="s">
        <v>111</v>
      </c>
      <c r="E38" s="161">
        <v>1</v>
      </c>
      <c r="F38" s="161">
        <v>7</v>
      </c>
      <c r="G38" s="161">
        <v>38500</v>
      </c>
      <c r="H38" s="162">
        <v>8008</v>
      </c>
      <c r="I38" s="165">
        <v>45095</v>
      </c>
      <c r="J38" s="165">
        <v>45260</v>
      </c>
      <c r="K38" s="161">
        <v>1401.4</v>
      </c>
      <c r="L38" s="161">
        <v>2402.4</v>
      </c>
      <c r="M38" s="161">
        <v>1201.2</v>
      </c>
      <c r="N38" s="161">
        <v>3003</v>
      </c>
      <c r="O38" s="168">
        <f t="shared" si="0"/>
        <v>6606.6</v>
      </c>
      <c r="P38" s="160"/>
      <c r="Q38" s="161" t="s">
        <v>112</v>
      </c>
      <c r="R38" s="161" t="s">
        <v>27</v>
      </c>
    </row>
    <row r="39" s="150" customFormat="true" ht="27" customHeight="true" spans="1:18">
      <c r="A39" s="160">
        <v>34</v>
      </c>
      <c r="B39" s="161" t="s">
        <v>113</v>
      </c>
      <c r="C39" s="161" t="s">
        <v>93</v>
      </c>
      <c r="D39" s="161" t="s">
        <v>114</v>
      </c>
      <c r="E39" s="161">
        <v>1</v>
      </c>
      <c r="F39" s="161">
        <v>18</v>
      </c>
      <c r="G39" s="161">
        <v>99000</v>
      </c>
      <c r="H39" s="162">
        <v>20592</v>
      </c>
      <c r="I39" s="165">
        <v>45097</v>
      </c>
      <c r="J39" s="165">
        <v>45432</v>
      </c>
      <c r="K39" s="161">
        <v>3603.6</v>
      </c>
      <c r="L39" s="161">
        <v>6177.6</v>
      </c>
      <c r="M39" s="161">
        <v>3088.8</v>
      </c>
      <c r="N39" s="161">
        <v>7722</v>
      </c>
      <c r="O39" s="168">
        <f t="shared" si="0"/>
        <v>16988.4</v>
      </c>
      <c r="P39" s="160"/>
      <c r="Q39" s="161" t="s">
        <v>115</v>
      </c>
      <c r="R39" s="160" t="s">
        <v>99</v>
      </c>
    </row>
    <row r="40" s="150" customFormat="true" ht="27" customHeight="true" spans="1:18">
      <c r="A40" s="160">
        <v>35</v>
      </c>
      <c r="B40" s="161" t="s">
        <v>116</v>
      </c>
      <c r="C40" s="161" t="s">
        <v>93</v>
      </c>
      <c r="D40" s="161" t="s">
        <v>117</v>
      </c>
      <c r="E40" s="161">
        <v>1</v>
      </c>
      <c r="F40" s="161">
        <v>9.9</v>
      </c>
      <c r="G40" s="161">
        <v>54450</v>
      </c>
      <c r="H40" s="162">
        <v>9583.2</v>
      </c>
      <c r="I40" s="165">
        <v>45097</v>
      </c>
      <c r="J40" s="165">
        <v>45412</v>
      </c>
      <c r="K40" s="161">
        <v>1677.06</v>
      </c>
      <c r="L40" s="161">
        <v>2874.96</v>
      </c>
      <c r="M40" s="161">
        <v>1437.48</v>
      </c>
      <c r="N40" s="161">
        <v>3593.7</v>
      </c>
      <c r="O40" s="168">
        <f t="shared" si="0"/>
        <v>7906.14</v>
      </c>
      <c r="P40" s="160"/>
      <c r="Q40" s="161" t="s">
        <v>118</v>
      </c>
      <c r="R40" s="160" t="s">
        <v>99</v>
      </c>
    </row>
    <row r="41" s="150" customFormat="true" ht="27" customHeight="true" spans="1:18">
      <c r="A41" s="160">
        <v>36</v>
      </c>
      <c r="B41" s="160" t="s">
        <v>119</v>
      </c>
      <c r="C41" s="160" t="s">
        <v>93</v>
      </c>
      <c r="D41" s="160" t="s">
        <v>120</v>
      </c>
      <c r="E41" s="160">
        <v>1</v>
      </c>
      <c r="F41" s="160">
        <v>13</v>
      </c>
      <c r="G41" s="160">
        <v>71500</v>
      </c>
      <c r="H41" s="162">
        <v>12584</v>
      </c>
      <c r="I41" s="165">
        <v>45097</v>
      </c>
      <c r="J41" s="165">
        <v>45443</v>
      </c>
      <c r="K41" s="160">
        <v>2202.2</v>
      </c>
      <c r="L41" s="160">
        <v>3775.2</v>
      </c>
      <c r="M41" s="160">
        <v>1887.6</v>
      </c>
      <c r="N41" s="160">
        <v>4719</v>
      </c>
      <c r="O41" s="168">
        <f t="shared" si="0"/>
        <v>10381.8</v>
      </c>
      <c r="P41" s="160"/>
      <c r="Q41" s="160" t="s">
        <v>121</v>
      </c>
      <c r="R41" s="160" t="s">
        <v>99</v>
      </c>
    </row>
    <row r="42" s="150" customFormat="true" ht="27" customHeight="true" spans="1:18">
      <c r="A42" s="160">
        <v>37</v>
      </c>
      <c r="B42" s="161" t="s">
        <v>122</v>
      </c>
      <c r="C42" s="161" t="s">
        <v>93</v>
      </c>
      <c r="D42" s="161" t="s">
        <v>123</v>
      </c>
      <c r="E42" s="161">
        <v>1</v>
      </c>
      <c r="F42" s="161">
        <v>6</v>
      </c>
      <c r="G42" s="161">
        <v>33000</v>
      </c>
      <c r="H42" s="162">
        <v>6864</v>
      </c>
      <c r="I42" s="165">
        <v>45097</v>
      </c>
      <c r="J42" s="165">
        <v>45412</v>
      </c>
      <c r="K42" s="161">
        <v>1201.2</v>
      </c>
      <c r="L42" s="161">
        <v>2059.2</v>
      </c>
      <c r="M42" s="161">
        <v>1029.6</v>
      </c>
      <c r="N42" s="161">
        <v>2574</v>
      </c>
      <c r="O42" s="168">
        <f t="shared" si="0"/>
        <v>5662.8</v>
      </c>
      <c r="P42" s="160"/>
      <c r="Q42" s="161" t="s">
        <v>124</v>
      </c>
      <c r="R42" s="160" t="s">
        <v>99</v>
      </c>
    </row>
    <row r="43" s="150" customFormat="true" ht="27" customHeight="true" spans="1:18">
      <c r="A43" s="160">
        <v>38</v>
      </c>
      <c r="B43" s="161" t="s">
        <v>125</v>
      </c>
      <c r="C43" s="161" t="s">
        <v>93</v>
      </c>
      <c r="D43" s="161" t="s">
        <v>126</v>
      </c>
      <c r="E43" s="161">
        <v>1</v>
      </c>
      <c r="F43" s="161">
        <v>10</v>
      </c>
      <c r="G43" s="161">
        <v>55000</v>
      </c>
      <c r="H43" s="162">
        <v>10560</v>
      </c>
      <c r="I43" s="165">
        <v>45098</v>
      </c>
      <c r="J43" s="165">
        <v>45461</v>
      </c>
      <c r="K43" s="161">
        <v>1848</v>
      </c>
      <c r="L43" s="161">
        <v>3168</v>
      </c>
      <c r="M43" s="161">
        <v>1584</v>
      </c>
      <c r="N43" s="161">
        <v>3960</v>
      </c>
      <c r="O43" s="168">
        <f t="shared" si="0"/>
        <v>8712</v>
      </c>
      <c r="P43" s="160"/>
      <c r="Q43" s="161" t="s">
        <v>127</v>
      </c>
      <c r="R43" s="160" t="s">
        <v>99</v>
      </c>
    </row>
    <row r="44" s="150" customFormat="true" ht="27" customHeight="true" spans="1:18">
      <c r="A44" s="160">
        <v>39</v>
      </c>
      <c r="B44" s="161" t="s">
        <v>128</v>
      </c>
      <c r="C44" s="161" t="s">
        <v>93</v>
      </c>
      <c r="D44" s="161" t="s">
        <v>129</v>
      </c>
      <c r="E44" s="161">
        <v>1</v>
      </c>
      <c r="F44" s="161">
        <v>88</v>
      </c>
      <c r="G44" s="161">
        <v>484000</v>
      </c>
      <c r="H44" s="162">
        <v>85184</v>
      </c>
      <c r="I44" s="165">
        <v>45106</v>
      </c>
      <c r="J44" s="165">
        <v>45443</v>
      </c>
      <c r="K44" s="161">
        <v>14907.2</v>
      </c>
      <c r="L44" s="161">
        <v>25555.2</v>
      </c>
      <c r="M44" s="161">
        <v>12777.6</v>
      </c>
      <c r="N44" s="161">
        <v>31944</v>
      </c>
      <c r="O44" s="168">
        <f t="shared" si="0"/>
        <v>70276.8</v>
      </c>
      <c r="P44" s="160"/>
      <c r="Q44" s="161" t="s">
        <v>130</v>
      </c>
      <c r="R44" s="160" t="s">
        <v>99</v>
      </c>
    </row>
    <row r="45" s="150" customFormat="true" ht="27" customHeight="true" spans="1:18">
      <c r="A45" s="160">
        <v>40</v>
      </c>
      <c r="B45" s="161" t="s">
        <v>131</v>
      </c>
      <c r="C45" s="161" t="s">
        <v>93</v>
      </c>
      <c r="D45" s="161" t="s">
        <v>132</v>
      </c>
      <c r="E45" s="161">
        <v>1</v>
      </c>
      <c r="F45" s="161">
        <v>81</v>
      </c>
      <c r="G45" s="161">
        <v>445500</v>
      </c>
      <c r="H45" s="162">
        <v>78408</v>
      </c>
      <c r="I45" s="165">
        <v>45106</v>
      </c>
      <c r="J45" s="165">
        <v>45443</v>
      </c>
      <c r="K45" s="161">
        <v>13721.4</v>
      </c>
      <c r="L45" s="161">
        <v>23522.4</v>
      </c>
      <c r="M45" s="161">
        <v>11761.2</v>
      </c>
      <c r="N45" s="161">
        <v>29403</v>
      </c>
      <c r="O45" s="168">
        <f t="shared" si="0"/>
        <v>64686.6</v>
      </c>
      <c r="P45" s="160"/>
      <c r="Q45" s="161" t="s">
        <v>133</v>
      </c>
      <c r="R45" s="160" t="s">
        <v>99</v>
      </c>
    </row>
    <row r="46" s="150" customFormat="true" ht="27" customHeight="true" spans="1:18">
      <c r="A46" s="160">
        <v>41</v>
      </c>
      <c r="B46" s="161" t="s">
        <v>134</v>
      </c>
      <c r="C46" s="161" t="s">
        <v>135</v>
      </c>
      <c r="D46" s="161" t="s">
        <v>136</v>
      </c>
      <c r="E46" s="161">
        <v>1</v>
      </c>
      <c r="F46" s="161">
        <v>297</v>
      </c>
      <c r="G46" s="161">
        <v>2950200</v>
      </c>
      <c r="H46" s="162">
        <v>130759.2</v>
      </c>
      <c r="I46" s="165">
        <v>45029</v>
      </c>
      <c r="J46" s="165">
        <v>45394</v>
      </c>
      <c r="K46" s="161">
        <v>26151.84</v>
      </c>
      <c r="L46" s="161">
        <v>0</v>
      </c>
      <c r="M46" s="161">
        <v>52303.68</v>
      </c>
      <c r="N46" s="161">
        <v>52303.68</v>
      </c>
      <c r="O46" s="168">
        <f t="shared" si="0"/>
        <v>104607.36</v>
      </c>
      <c r="P46" s="160"/>
      <c r="Q46" s="161" t="s">
        <v>137</v>
      </c>
      <c r="R46" s="161" t="s">
        <v>27</v>
      </c>
    </row>
    <row r="47" s="150" customFormat="true" ht="48" customHeight="true" spans="1:18">
      <c r="A47" s="160">
        <v>42</v>
      </c>
      <c r="B47" s="160" t="s">
        <v>138</v>
      </c>
      <c r="C47" s="160" t="s">
        <v>139</v>
      </c>
      <c r="D47" s="160" t="s">
        <v>140</v>
      </c>
      <c r="E47" s="160">
        <v>1</v>
      </c>
      <c r="F47" s="160">
        <v>67</v>
      </c>
      <c r="G47" s="160">
        <v>26800</v>
      </c>
      <c r="H47" s="162">
        <v>938</v>
      </c>
      <c r="I47" s="165">
        <v>45090</v>
      </c>
      <c r="J47" s="165">
        <v>45117</v>
      </c>
      <c r="K47" s="160">
        <v>187.6</v>
      </c>
      <c r="L47" s="160">
        <v>422.1</v>
      </c>
      <c r="M47" s="160">
        <v>234.5</v>
      </c>
      <c r="N47" s="160">
        <v>93.8</v>
      </c>
      <c r="O47" s="168">
        <f t="shared" si="0"/>
        <v>750.4</v>
      </c>
      <c r="P47" s="160"/>
      <c r="Q47" s="160" t="s">
        <v>141</v>
      </c>
      <c r="R47" s="160" t="s">
        <v>99</v>
      </c>
    </row>
    <row r="48" s="150" customFormat="true" ht="48" customHeight="true" spans="1:18">
      <c r="A48" s="160">
        <v>43</v>
      </c>
      <c r="B48" s="161" t="s">
        <v>142</v>
      </c>
      <c r="C48" s="161" t="s">
        <v>139</v>
      </c>
      <c r="D48" s="161" t="s">
        <v>140</v>
      </c>
      <c r="E48" s="161">
        <v>1</v>
      </c>
      <c r="F48" s="161">
        <v>31</v>
      </c>
      <c r="G48" s="161">
        <v>12400</v>
      </c>
      <c r="H48" s="162">
        <v>434</v>
      </c>
      <c r="I48" s="165">
        <v>45090</v>
      </c>
      <c r="J48" s="165">
        <v>45117</v>
      </c>
      <c r="K48" s="161">
        <v>86.8</v>
      </c>
      <c r="L48" s="161">
        <v>195.3</v>
      </c>
      <c r="M48" s="161">
        <v>108.5</v>
      </c>
      <c r="N48" s="161">
        <v>43.4</v>
      </c>
      <c r="O48" s="168">
        <f t="shared" si="0"/>
        <v>347.2</v>
      </c>
      <c r="P48" s="160"/>
      <c r="Q48" s="161" t="s">
        <v>143</v>
      </c>
      <c r="R48" s="160" t="s">
        <v>99</v>
      </c>
    </row>
    <row r="49" s="150" customFormat="true" ht="48" customHeight="true" spans="1:18">
      <c r="A49" s="160">
        <v>44</v>
      </c>
      <c r="B49" s="160" t="s">
        <v>144</v>
      </c>
      <c r="C49" s="160" t="s">
        <v>139</v>
      </c>
      <c r="D49" s="160" t="s">
        <v>140</v>
      </c>
      <c r="E49" s="160">
        <v>1</v>
      </c>
      <c r="F49" s="160">
        <v>316</v>
      </c>
      <c r="G49" s="160">
        <v>126400</v>
      </c>
      <c r="H49" s="162">
        <v>4424</v>
      </c>
      <c r="I49" s="165">
        <v>45090</v>
      </c>
      <c r="J49" s="165">
        <v>45137</v>
      </c>
      <c r="K49" s="160">
        <v>884.8</v>
      </c>
      <c r="L49" s="160">
        <v>1990.8</v>
      </c>
      <c r="M49" s="160">
        <v>1106</v>
      </c>
      <c r="N49" s="160">
        <v>442.4</v>
      </c>
      <c r="O49" s="168">
        <f t="shared" si="0"/>
        <v>3539.2</v>
      </c>
      <c r="P49" s="160"/>
      <c r="Q49" s="160" t="s">
        <v>145</v>
      </c>
      <c r="R49" s="160" t="s">
        <v>99</v>
      </c>
    </row>
    <row r="50" s="150" customFormat="true" ht="27" customHeight="true" spans="1:18">
      <c r="A50" s="160">
        <v>45</v>
      </c>
      <c r="B50" s="161" t="s">
        <v>146</v>
      </c>
      <c r="C50" s="161" t="s">
        <v>147</v>
      </c>
      <c r="D50" s="161" t="s">
        <v>29</v>
      </c>
      <c r="E50" s="161">
        <v>8</v>
      </c>
      <c r="F50" s="161">
        <v>10329</v>
      </c>
      <c r="G50" s="161">
        <v>929610</v>
      </c>
      <c r="H50" s="162">
        <v>40902.84</v>
      </c>
      <c r="I50" s="165">
        <v>45017</v>
      </c>
      <c r="J50" s="165">
        <v>45382</v>
      </c>
      <c r="K50" s="161">
        <v>4090.28</v>
      </c>
      <c r="L50" s="161">
        <v>18406.28</v>
      </c>
      <c r="M50" s="161">
        <v>10225.71</v>
      </c>
      <c r="N50" s="161">
        <v>8180.57</v>
      </c>
      <c r="O50" s="168">
        <f t="shared" si="0"/>
        <v>36812.56</v>
      </c>
      <c r="P50" s="160"/>
      <c r="Q50" s="161" t="s">
        <v>26</v>
      </c>
      <c r="R50" s="161" t="s">
        <v>27</v>
      </c>
    </row>
    <row r="51" s="150" customFormat="true" ht="27" customHeight="true" spans="1:18">
      <c r="A51" s="160">
        <v>46</v>
      </c>
      <c r="B51" s="161" t="s">
        <v>148</v>
      </c>
      <c r="C51" s="161" t="s">
        <v>147</v>
      </c>
      <c r="D51" s="161" t="s">
        <v>39</v>
      </c>
      <c r="E51" s="161">
        <v>196</v>
      </c>
      <c r="F51" s="161">
        <v>411681</v>
      </c>
      <c r="G51" s="161">
        <v>37051290</v>
      </c>
      <c r="H51" s="162">
        <v>1630256.76</v>
      </c>
      <c r="I51" s="165">
        <v>45031</v>
      </c>
      <c r="J51" s="165">
        <v>45396</v>
      </c>
      <c r="K51" s="161">
        <v>163025.68</v>
      </c>
      <c r="L51" s="161">
        <v>733615.54</v>
      </c>
      <c r="M51" s="161">
        <v>407564.19</v>
      </c>
      <c r="N51" s="161">
        <v>326051.35</v>
      </c>
      <c r="O51" s="168">
        <f t="shared" si="0"/>
        <v>1467231.08</v>
      </c>
      <c r="P51" s="160"/>
      <c r="Q51" s="161" t="s">
        <v>40</v>
      </c>
      <c r="R51" s="161" t="s">
        <v>27</v>
      </c>
    </row>
    <row r="52" s="150" customFormat="true" ht="27" customHeight="true" spans="1:18">
      <c r="A52" s="160">
        <v>47</v>
      </c>
      <c r="B52" s="161" t="s">
        <v>149</v>
      </c>
      <c r="C52" s="161" t="s">
        <v>147</v>
      </c>
      <c r="D52" s="161" t="s">
        <v>24</v>
      </c>
      <c r="E52" s="161">
        <v>16</v>
      </c>
      <c r="F52" s="161">
        <v>5897</v>
      </c>
      <c r="G52" s="161">
        <v>530730</v>
      </c>
      <c r="H52" s="162">
        <v>23352.12</v>
      </c>
      <c r="I52" s="165">
        <v>45031</v>
      </c>
      <c r="J52" s="165">
        <v>45396</v>
      </c>
      <c r="K52" s="161">
        <v>0</v>
      </c>
      <c r="L52" s="161">
        <v>10508.45</v>
      </c>
      <c r="M52" s="161">
        <v>5838.03</v>
      </c>
      <c r="N52" s="161">
        <v>7005.64</v>
      </c>
      <c r="O52" s="168">
        <f t="shared" si="0"/>
        <v>23352.12</v>
      </c>
      <c r="P52" s="160" t="s">
        <v>25</v>
      </c>
      <c r="Q52" s="161" t="s">
        <v>26</v>
      </c>
      <c r="R52" s="161" t="s">
        <v>27</v>
      </c>
    </row>
    <row r="53" s="150" customFormat="true" ht="27" customHeight="true" spans="1:18">
      <c r="A53" s="160">
        <v>48</v>
      </c>
      <c r="B53" s="160" t="s">
        <v>150</v>
      </c>
      <c r="C53" s="160" t="s">
        <v>147</v>
      </c>
      <c r="D53" s="160" t="s">
        <v>45</v>
      </c>
      <c r="E53" s="160">
        <v>66</v>
      </c>
      <c r="F53" s="160">
        <v>45876</v>
      </c>
      <c r="G53" s="160">
        <v>4128840</v>
      </c>
      <c r="H53" s="162">
        <v>181668.96</v>
      </c>
      <c r="I53" s="165">
        <v>45031</v>
      </c>
      <c r="J53" s="165">
        <v>45396</v>
      </c>
      <c r="K53" s="160">
        <v>0</v>
      </c>
      <c r="L53" s="160">
        <v>81751.03</v>
      </c>
      <c r="M53" s="160">
        <v>45417.24</v>
      </c>
      <c r="N53" s="160">
        <v>54500.69</v>
      </c>
      <c r="O53" s="168">
        <f t="shared" si="0"/>
        <v>181668.96</v>
      </c>
      <c r="P53" s="160" t="s">
        <v>25</v>
      </c>
      <c r="Q53" s="160" t="s">
        <v>40</v>
      </c>
      <c r="R53" s="161" t="s">
        <v>27</v>
      </c>
    </row>
    <row r="54" s="150" customFormat="true" ht="27" customHeight="true" spans="1:18">
      <c r="A54" s="160">
        <v>49</v>
      </c>
      <c r="B54" s="161" t="s">
        <v>151</v>
      </c>
      <c r="C54" s="161" t="s">
        <v>147</v>
      </c>
      <c r="D54" s="161" t="s">
        <v>42</v>
      </c>
      <c r="E54" s="161">
        <v>4</v>
      </c>
      <c r="F54" s="161">
        <v>1700</v>
      </c>
      <c r="G54" s="161">
        <v>153000</v>
      </c>
      <c r="H54" s="162">
        <v>6732</v>
      </c>
      <c r="I54" s="165">
        <v>45031</v>
      </c>
      <c r="J54" s="165">
        <v>45396</v>
      </c>
      <c r="K54" s="161">
        <v>0</v>
      </c>
      <c r="L54" s="161">
        <v>3029.4</v>
      </c>
      <c r="M54" s="161">
        <v>1683</v>
      </c>
      <c r="N54" s="161">
        <v>2019.6</v>
      </c>
      <c r="O54" s="168">
        <f t="shared" si="0"/>
        <v>6732</v>
      </c>
      <c r="P54" s="160" t="s">
        <v>25</v>
      </c>
      <c r="Q54" s="161" t="s">
        <v>95</v>
      </c>
      <c r="R54" s="161" t="s">
        <v>27</v>
      </c>
    </row>
    <row r="55" s="150" customFormat="true" ht="27" customHeight="true" spans="1:18">
      <c r="A55" s="160">
        <v>50</v>
      </c>
      <c r="B55" s="160" t="s">
        <v>152</v>
      </c>
      <c r="C55" s="160" t="s">
        <v>147</v>
      </c>
      <c r="D55" s="160" t="s">
        <v>47</v>
      </c>
      <c r="E55" s="160">
        <v>35</v>
      </c>
      <c r="F55" s="160">
        <v>13930</v>
      </c>
      <c r="G55" s="160">
        <v>1253700</v>
      </c>
      <c r="H55" s="162">
        <v>55162.8</v>
      </c>
      <c r="I55" s="165">
        <v>45031</v>
      </c>
      <c r="J55" s="165">
        <v>45396</v>
      </c>
      <c r="K55" s="160">
        <v>0</v>
      </c>
      <c r="L55" s="160">
        <v>24823.26</v>
      </c>
      <c r="M55" s="160">
        <v>13790.7</v>
      </c>
      <c r="N55" s="160">
        <v>16548.84</v>
      </c>
      <c r="O55" s="168">
        <f t="shared" si="0"/>
        <v>55162.8</v>
      </c>
      <c r="P55" s="160" t="s">
        <v>25</v>
      </c>
      <c r="Q55" s="160" t="s">
        <v>32</v>
      </c>
      <c r="R55" s="161" t="s">
        <v>27</v>
      </c>
    </row>
    <row r="56" s="150" customFormat="true" ht="27" customHeight="true" spans="1:18">
      <c r="A56" s="160">
        <v>51</v>
      </c>
      <c r="B56" s="161" t="s">
        <v>153</v>
      </c>
      <c r="C56" s="161" t="s">
        <v>147</v>
      </c>
      <c r="D56" s="161" t="s">
        <v>37</v>
      </c>
      <c r="E56" s="161">
        <v>429</v>
      </c>
      <c r="F56" s="161">
        <v>1180608</v>
      </c>
      <c r="G56" s="161">
        <v>106254720</v>
      </c>
      <c r="H56" s="162">
        <v>4675207.68</v>
      </c>
      <c r="I56" s="165">
        <v>45031</v>
      </c>
      <c r="J56" s="165">
        <v>45396</v>
      </c>
      <c r="K56" s="161">
        <v>467520.77</v>
      </c>
      <c r="L56" s="161">
        <v>2103843.46</v>
      </c>
      <c r="M56" s="161">
        <v>1168801.92</v>
      </c>
      <c r="N56" s="161">
        <v>935041.53</v>
      </c>
      <c r="O56" s="168">
        <f t="shared" si="0"/>
        <v>4207686.91</v>
      </c>
      <c r="P56" s="160"/>
      <c r="Q56" s="161" t="s">
        <v>35</v>
      </c>
      <c r="R56" s="161" t="s">
        <v>27</v>
      </c>
    </row>
    <row r="57" s="150" customFormat="true" ht="27" customHeight="true" spans="1:18">
      <c r="A57" s="160">
        <v>52</v>
      </c>
      <c r="B57" s="161" t="s">
        <v>154</v>
      </c>
      <c r="C57" s="161" t="s">
        <v>147</v>
      </c>
      <c r="D57" s="161" t="s">
        <v>34</v>
      </c>
      <c r="E57" s="161">
        <v>29</v>
      </c>
      <c r="F57" s="161">
        <v>26424</v>
      </c>
      <c r="G57" s="161">
        <v>2378160</v>
      </c>
      <c r="H57" s="162">
        <v>104639.04</v>
      </c>
      <c r="I57" s="165">
        <v>45031</v>
      </c>
      <c r="J57" s="165">
        <v>45396</v>
      </c>
      <c r="K57" s="161">
        <v>0</v>
      </c>
      <c r="L57" s="161">
        <v>47087.57</v>
      </c>
      <c r="M57" s="161">
        <v>26159.76</v>
      </c>
      <c r="N57" s="161">
        <v>31391.71</v>
      </c>
      <c r="O57" s="168">
        <f t="shared" si="0"/>
        <v>104639.04</v>
      </c>
      <c r="P57" s="160" t="s">
        <v>25</v>
      </c>
      <c r="Q57" s="161" t="s">
        <v>35</v>
      </c>
      <c r="R57" s="161" t="s">
        <v>27</v>
      </c>
    </row>
    <row r="58" s="150" customFormat="true" ht="27" customHeight="true" spans="1:18">
      <c r="A58" s="160">
        <v>53</v>
      </c>
      <c r="B58" s="161" t="s">
        <v>155</v>
      </c>
      <c r="C58" s="161" t="s">
        <v>147</v>
      </c>
      <c r="D58" s="161" t="s">
        <v>31</v>
      </c>
      <c r="E58" s="161">
        <v>9</v>
      </c>
      <c r="F58" s="161">
        <v>8745</v>
      </c>
      <c r="G58" s="161">
        <v>787050</v>
      </c>
      <c r="H58" s="162">
        <v>34630.2</v>
      </c>
      <c r="I58" s="165">
        <v>45031</v>
      </c>
      <c r="J58" s="165">
        <v>45396</v>
      </c>
      <c r="K58" s="161">
        <v>3463.02</v>
      </c>
      <c r="L58" s="161">
        <v>15583.59</v>
      </c>
      <c r="M58" s="161">
        <v>8657.55</v>
      </c>
      <c r="N58" s="161">
        <v>6926.04</v>
      </c>
      <c r="O58" s="168">
        <f t="shared" si="0"/>
        <v>31167.18</v>
      </c>
      <c r="P58" s="160"/>
      <c r="Q58" s="161" t="s">
        <v>32</v>
      </c>
      <c r="R58" s="161" t="s">
        <v>27</v>
      </c>
    </row>
    <row r="59" s="150" customFormat="true" ht="27" customHeight="true" spans="1:18">
      <c r="A59" s="160">
        <v>54</v>
      </c>
      <c r="B59" s="161" t="s">
        <v>156</v>
      </c>
      <c r="C59" s="161" t="s">
        <v>147</v>
      </c>
      <c r="D59" s="161" t="s">
        <v>49</v>
      </c>
      <c r="E59" s="161">
        <v>2</v>
      </c>
      <c r="F59" s="161">
        <v>1100</v>
      </c>
      <c r="G59" s="161">
        <v>99000</v>
      </c>
      <c r="H59" s="162">
        <v>4356</v>
      </c>
      <c r="I59" s="165">
        <v>45037</v>
      </c>
      <c r="J59" s="165">
        <v>45402</v>
      </c>
      <c r="K59" s="161">
        <v>0</v>
      </c>
      <c r="L59" s="161">
        <v>1960.2</v>
      </c>
      <c r="M59" s="161">
        <v>1089</v>
      </c>
      <c r="N59" s="161">
        <v>1306.8</v>
      </c>
      <c r="O59" s="168">
        <f t="shared" si="0"/>
        <v>4356</v>
      </c>
      <c r="P59" s="160" t="s">
        <v>25</v>
      </c>
      <c r="Q59" s="161" t="s">
        <v>50</v>
      </c>
      <c r="R59" s="161" t="s">
        <v>27</v>
      </c>
    </row>
    <row r="60" s="150" customFormat="true" ht="27" customHeight="true" spans="1:18">
      <c r="A60" s="160">
        <v>55</v>
      </c>
      <c r="B60" s="160" t="s">
        <v>157</v>
      </c>
      <c r="C60" s="160" t="s">
        <v>147</v>
      </c>
      <c r="D60" s="160" t="s">
        <v>52</v>
      </c>
      <c r="E60" s="160">
        <v>18</v>
      </c>
      <c r="F60" s="160">
        <v>25047</v>
      </c>
      <c r="G60" s="160">
        <v>2254230</v>
      </c>
      <c r="H60" s="162">
        <v>99186.12</v>
      </c>
      <c r="I60" s="165">
        <v>45037</v>
      </c>
      <c r="J60" s="165">
        <v>45402</v>
      </c>
      <c r="K60" s="160">
        <v>9918.61</v>
      </c>
      <c r="L60" s="160">
        <v>44633.75</v>
      </c>
      <c r="M60" s="160">
        <v>24796.53</v>
      </c>
      <c r="N60" s="160">
        <v>19837.23</v>
      </c>
      <c r="O60" s="168">
        <f t="shared" si="0"/>
        <v>89267.51</v>
      </c>
      <c r="P60" s="160"/>
      <c r="Q60" s="160" t="s">
        <v>53</v>
      </c>
      <c r="R60" s="161" t="s">
        <v>27</v>
      </c>
    </row>
    <row r="61" s="150" customFormat="true" ht="27" customHeight="true" spans="1:18">
      <c r="A61" s="160">
        <v>56</v>
      </c>
      <c r="B61" s="161" t="s">
        <v>158</v>
      </c>
      <c r="C61" s="161" t="s">
        <v>147</v>
      </c>
      <c r="D61" s="161" t="s">
        <v>55</v>
      </c>
      <c r="E61" s="161">
        <v>24</v>
      </c>
      <c r="F61" s="161">
        <v>8534</v>
      </c>
      <c r="G61" s="161">
        <v>768060</v>
      </c>
      <c r="H61" s="162">
        <v>33794.64</v>
      </c>
      <c r="I61" s="165">
        <v>45037</v>
      </c>
      <c r="J61" s="165">
        <v>45402</v>
      </c>
      <c r="K61" s="161">
        <v>0</v>
      </c>
      <c r="L61" s="161">
        <v>15207.59</v>
      </c>
      <c r="M61" s="161">
        <v>8448.66</v>
      </c>
      <c r="N61" s="161">
        <v>10138.39</v>
      </c>
      <c r="O61" s="168">
        <f t="shared" si="0"/>
        <v>33794.64</v>
      </c>
      <c r="P61" s="160" t="s">
        <v>25</v>
      </c>
      <c r="Q61" s="161" t="s">
        <v>56</v>
      </c>
      <c r="R61" s="161" t="s">
        <v>27</v>
      </c>
    </row>
    <row r="62" s="150" customFormat="true" ht="27" customHeight="true" spans="1:18">
      <c r="A62" s="160">
        <v>57</v>
      </c>
      <c r="B62" s="160" t="s">
        <v>159</v>
      </c>
      <c r="C62" s="160" t="s">
        <v>147</v>
      </c>
      <c r="D62" s="160" t="s">
        <v>58</v>
      </c>
      <c r="E62" s="160">
        <v>33</v>
      </c>
      <c r="F62" s="160">
        <v>17497</v>
      </c>
      <c r="G62" s="160">
        <v>1574730</v>
      </c>
      <c r="H62" s="162">
        <v>69288.12</v>
      </c>
      <c r="I62" s="165">
        <v>45037</v>
      </c>
      <c r="J62" s="165">
        <v>45402</v>
      </c>
      <c r="K62" s="160">
        <v>0</v>
      </c>
      <c r="L62" s="160">
        <v>31179.65</v>
      </c>
      <c r="M62" s="160">
        <v>17322.03</v>
      </c>
      <c r="N62" s="160">
        <v>20786.44</v>
      </c>
      <c r="O62" s="168">
        <f t="shared" si="0"/>
        <v>69288.12</v>
      </c>
      <c r="P62" s="160" t="s">
        <v>25</v>
      </c>
      <c r="Q62" s="160" t="s">
        <v>59</v>
      </c>
      <c r="R62" s="161" t="s">
        <v>27</v>
      </c>
    </row>
    <row r="63" s="150" customFormat="true" ht="27" customHeight="true" spans="1:18">
      <c r="A63" s="160">
        <v>58</v>
      </c>
      <c r="B63" s="161" t="s">
        <v>160</v>
      </c>
      <c r="C63" s="161" t="s">
        <v>147</v>
      </c>
      <c r="D63" s="161" t="s">
        <v>61</v>
      </c>
      <c r="E63" s="161">
        <v>44</v>
      </c>
      <c r="F63" s="161">
        <v>23396</v>
      </c>
      <c r="G63" s="161">
        <v>2105640</v>
      </c>
      <c r="H63" s="162">
        <v>92648.16</v>
      </c>
      <c r="I63" s="165">
        <v>45037</v>
      </c>
      <c r="J63" s="165">
        <v>45402</v>
      </c>
      <c r="K63" s="161">
        <v>0</v>
      </c>
      <c r="L63" s="161">
        <v>41691.67</v>
      </c>
      <c r="M63" s="161">
        <v>23162.04</v>
      </c>
      <c r="N63" s="161">
        <v>27794.45</v>
      </c>
      <c r="O63" s="168">
        <f t="shared" si="0"/>
        <v>92648.16</v>
      </c>
      <c r="P63" s="160" t="s">
        <v>25</v>
      </c>
      <c r="Q63" s="161" t="s">
        <v>53</v>
      </c>
      <c r="R63" s="161" t="s">
        <v>27</v>
      </c>
    </row>
    <row r="64" s="150" customFormat="true" ht="27" customHeight="true" spans="1:18">
      <c r="A64" s="160">
        <v>59</v>
      </c>
      <c r="B64" s="161" t="s">
        <v>161</v>
      </c>
      <c r="C64" s="161" t="s">
        <v>147</v>
      </c>
      <c r="D64" s="161" t="s">
        <v>63</v>
      </c>
      <c r="E64" s="161">
        <v>41</v>
      </c>
      <c r="F64" s="161">
        <v>31974</v>
      </c>
      <c r="G64" s="161">
        <v>2877660</v>
      </c>
      <c r="H64" s="162">
        <v>126617.04</v>
      </c>
      <c r="I64" s="165">
        <v>45037</v>
      </c>
      <c r="J64" s="165">
        <v>45402</v>
      </c>
      <c r="K64" s="161">
        <v>0</v>
      </c>
      <c r="L64" s="161">
        <v>56977.67</v>
      </c>
      <c r="M64" s="161">
        <v>31654.26</v>
      </c>
      <c r="N64" s="161">
        <v>37985.11</v>
      </c>
      <c r="O64" s="168">
        <f t="shared" si="0"/>
        <v>126617.04</v>
      </c>
      <c r="P64" s="160" t="s">
        <v>25</v>
      </c>
      <c r="Q64" s="161" t="s">
        <v>64</v>
      </c>
      <c r="R64" s="161" t="s">
        <v>27</v>
      </c>
    </row>
    <row r="65" s="150" customFormat="true" ht="27" customHeight="true" spans="1:18">
      <c r="A65" s="160">
        <v>60</v>
      </c>
      <c r="B65" s="161" t="s">
        <v>162</v>
      </c>
      <c r="C65" s="161" t="s">
        <v>147</v>
      </c>
      <c r="D65" s="161" t="s">
        <v>66</v>
      </c>
      <c r="E65" s="161">
        <v>42</v>
      </c>
      <c r="F65" s="161">
        <v>86592</v>
      </c>
      <c r="G65" s="161">
        <v>7793280</v>
      </c>
      <c r="H65" s="162">
        <v>342904.32</v>
      </c>
      <c r="I65" s="165">
        <v>45037</v>
      </c>
      <c r="J65" s="165">
        <v>45402</v>
      </c>
      <c r="K65" s="161">
        <v>34290.43</v>
      </c>
      <c r="L65" s="161">
        <v>154306.94</v>
      </c>
      <c r="M65" s="161">
        <v>85726.08</v>
      </c>
      <c r="N65" s="161">
        <v>68580.87</v>
      </c>
      <c r="O65" s="168">
        <f t="shared" si="0"/>
        <v>308613.89</v>
      </c>
      <c r="P65" s="160"/>
      <c r="Q65" s="161" t="s">
        <v>64</v>
      </c>
      <c r="R65" s="161" t="s">
        <v>27</v>
      </c>
    </row>
    <row r="66" s="150" customFormat="true" ht="27" customHeight="true" spans="1:18">
      <c r="A66" s="160">
        <v>61</v>
      </c>
      <c r="B66" s="160" t="s">
        <v>163</v>
      </c>
      <c r="C66" s="160" t="s">
        <v>147</v>
      </c>
      <c r="D66" s="160" t="s">
        <v>68</v>
      </c>
      <c r="E66" s="160">
        <v>12</v>
      </c>
      <c r="F66" s="160">
        <v>21021</v>
      </c>
      <c r="G66" s="160">
        <v>1891890</v>
      </c>
      <c r="H66" s="162">
        <v>83243.16</v>
      </c>
      <c r="I66" s="165">
        <v>45037</v>
      </c>
      <c r="J66" s="165">
        <v>45402</v>
      </c>
      <c r="K66" s="160">
        <v>8324.32</v>
      </c>
      <c r="L66" s="160">
        <v>37459.42</v>
      </c>
      <c r="M66" s="160">
        <v>20810.79</v>
      </c>
      <c r="N66" s="160">
        <v>16648.63</v>
      </c>
      <c r="O66" s="168">
        <f t="shared" si="0"/>
        <v>74918.84</v>
      </c>
      <c r="P66" s="160"/>
      <c r="Q66" s="160" t="s">
        <v>40</v>
      </c>
      <c r="R66" s="161" t="s">
        <v>27</v>
      </c>
    </row>
    <row r="67" s="150" customFormat="true" ht="27" customHeight="true" spans="1:18">
      <c r="A67" s="160">
        <v>62</v>
      </c>
      <c r="B67" s="160" t="s">
        <v>164</v>
      </c>
      <c r="C67" s="160" t="s">
        <v>147</v>
      </c>
      <c r="D67" s="160" t="s">
        <v>70</v>
      </c>
      <c r="E67" s="160">
        <v>8</v>
      </c>
      <c r="F67" s="160">
        <v>10395</v>
      </c>
      <c r="G67" s="160">
        <v>935550</v>
      </c>
      <c r="H67" s="162">
        <v>41164.2</v>
      </c>
      <c r="I67" s="165">
        <v>45047</v>
      </c>
      <c r="J67" s="165">
        <v>45412</v>
      </c>
      <c r="K67" s="160">
        <v>4116.42</v>
      </c>
      <c r="L67" s="160">
        <v>18523.89</v>
      </c>
      <c r="M67" s="160">
        <v>10291.05</v>
      </c>
      <c r="N67" s="160">
        <v>8232.84</v>
      </c>
      <c r="O67" s="168">
        <f t="shared" si="0"/>
        <v>37047.78</v>
      </c>
      <c r="P67" s="160"/>
      <c r="Q67" s="160" t="s">
        <v>53</v>
      </c>
      <c r="R67" s="161" t="s">
        <v>27</v>
      </c>
    </row>
    <row r="68" s="150" customFormat="true" ht="27" customHeight="true" spans="1:18">
      <c r="A68" s="160">
        <v>63</v>
      </c>
      <c r="B68" s="161" t="s">
        <v>165</v>
      </c>
      <c r="C68" s="161" t="s">
        <v>147</v>
      </c>
      <c r="D68" s="161" t="s">
        <v>72</v>
      </c>
      <c r="E68" s="161">
        <v>5</v>
      </c>
      <c r="F68" s="161">
        <v>6105</v>
      </c>
      <c r="G68" s="161">
        <v>549450</v>
      </c>
      <c r="H68" s="162">
        <v>24175.8</v>
      </c>
      <c r="I68" s="165">
        <v>45047</v>
      </c>
      <c r="J68" s="165">
        <v>45412</v>
      </c>
      <c r="K68" s="161">
        <v>2417.58</v>
      </c>
      <c r="L68" s="161">
        <v>10879.11</v>
      </c>
      <c r="M68" s="161">
        <v>6043.95</v>
      </c>
      <c r="N68" s="161">
        <v>4835.16</v>
      </c>
      <c r="O68" s="168">
        <f t="shared" si="0"/>
        <v>21758.22</v>
      </c>
      <c r="P68" s="160"/>
      <c r="Q68" s="161" t="s">
        <v>73</v>
      </c>
      <c r="R68" s="161" t="s">
        <v>27</v>
      </c>
    </row>
    <row r="69" s="150" customFormat="true" ht="27" customHeight="true" spans="1:18">
      <c r="A69" s="160">
        <v>64</v>
      </c>
      <c r="B69" s="161" t="s">
        <v>166</v>
      </c>
      <c r="C69" s="161" t="s">
        <v>147</v>
      </c>
      <c r="D69" s="161" t="s">
        <v>75</v>
      </c>
      <c r="E69" s="161">
        <v>5</v>
      </c>
      <c r="F69" s="161">
        <v>8085</v>
      </c>
      <c r="G69" s="161">
        <v>727650</v>
      </c>
      <c r="H69" s="162">
        <v>32016.6</v>
      </c>
      <c r="I69" s="165">
        <v>45047</v>
      </c>
      <c r="J69" s="165">
        <v>45412</v>
      </c>
      <c r="K69" s="161">
        <v>3201.66</v>
      </c>
      <c r="L69" s="161">
        <v>14407.47</v>
      </c>
      <c r="M69" s="161">
        <v>8004.15</v>
      </c>
      <c r="N69" s="161">
        <v>6403.32</v>
      </c>
      <c r="O69" s="168">
        <f t="shared" si="0"/>
        <v>28814.94</v>
      </c>
      <c r="P69" s="160"/>
      <c r="Q69" s="161" t="s">
        <v>76</v>
      </c>
      <c r="R69" s="161" t="s">
        <v>27</v>
      </c>
    </row>
    <row r="70" s="150" customFormat="true" ht="27" customHeight="true" spans="1:18">
      <c r="A70" s="160">
        <v>65</v>
      </c>
      <c r="B70" s="161" t="s">
        <v>167</v>
      </c>
      <c r="C70" s="161" t="s">
        <v>147</v>
      </c>
      <c r="D70" s="161" t="s">
        <v>78</v>
      </c>
      <c r="E70" s="161">
        <v>41</v>
      </c>
      <c r="F70" s="161">
        <v>124971</v>
      </c>
      <c r="G70" s="161">
        <v>11247390</v>
      </c>
      <c r="H70" s="162">
        <v>494885.16</v>
      </c>
      <c r="I70" s="165">
        <v>45047</v>
      </c>
      <c r="J70" s="165">
        <v>45412</v>
      </c>
      <c r="K70" s="161">
        <v>49488.52</v>
      </c>
      <c r="L70" s="161">
        <v>222698.32</v>
      </c>
      <c r="M70" s="161">
        <v>123721.29</v>
      </c>
      <c r="N70" s="161">
        <v>98977.03</v>
      </c>
      <c r="O70" s="168">
        <f t="shared" ref="O70:O75" si="1">L70+M70+N70</f>
        <v>445396.64</v>
      </c>
      <c r="P70" s="160"/>
      <c r="Q70" s="161" t="s">
        <v>79</v>
      </c>
      <c r="R70" s="161" t="s">
        <v>27</v>
      </c>
    </row>
    <row r="71" s="150" customFormat="true" ht="27" customHeight="true" spans="1:18">
      <c r="A71" s="160">
        <v>66</v>
      </c>
      <c r="B71" s="161" t="s">
        <v>168</v>
      </c>
      <c r="C71" s="161" t="s">
        <v>147</v>
      </c>
      <c r="D71" s="161" t="s">
        <v>81</v>
      </c>
      <c r="E71" s="161">
        <v>17</v>
      </c>
      <c r="F71" s="161">
        <v>21813</v>
      </c>
      <c r="G71" s="161">
        <v>1963170</v>
      </c>
      <c r="H71" s="162">
        <v>86379.48</v>
      </c>
      <c r="I71" s="165">
        <v>45047</v>
      </c>
      <c r="J71" s="165">
        <v>45412</v>
      </c>
      <c r="K71" s="161">
        <v>8637.95</v>
      </c>
      <c r="L71" s="161">
        <v>38870.77</v>
      </c>
      <c r="M71" s="161">
        <v>21594.87</v>
      </c>
      <c r="N71" s="161">
        <v>17275.89</v>
      </c>
      <c r="O71" s="168">
        <f t="shared" si="1"/>
        <v>77741.53</v>
      </c>
      <c r="P71" s="160"/>
      <c r="Q71" s="161" t="s">
        <v>82</v>
      </c>
      <c r="R71" s="161" t="s">
        <v>27</v>
      </c>
    </row>
    <row r="72" s="150" customFormat="true" ht="27" customHeight="true" spans="1:18">
      <c r="A72" s="160">
        <v>67</v>
      </c>
      <c r="B72" s="160" t="s">
        <v>169</v>
      </c>
      <c r="C72" s="160" t="s">
        <v>147</v>
      </c>
      <c r="D72" s="160" t="s">
        <v>84</v>
      </c>
      <c r="E72" s="160">
        <v>5</v>
      </c>
      <c r="F72" s="160">
        <v>10230</v>
      </c>
      <c r="G72" s="160">
        <v>920700</v>
      </c>
      <c r="H72" s="162">
        <v>40510.8</v>
      </c>
      <c r="I72" s="165">
        <v>45066</v>
      </c>
      <c r="J72" s="165">
        <v>45431</v>
      </c>
      <c r="K72" s="160">
        <v>4051.08</v>
      </c>
      <c r="L72" s="160">
        <v>18229.86</v>
      </c>
      <c r="M72" s="160">
        <v>10127.7</v>
      </c>
      <c r="N72" s="160">
        <v>8102.16</v>
      </c>
      <c r="O72" s="168">
        <f t="shared" si="1"/>
        <v>36459.72</v>
      </c>
      <c r="P72" s="160"/>
      <c r="Q72" s="160" t="s">
        <v>35</v>
      </c>
      <c r="R72" s="161" t="s">
        <v>27</v>
      </c>
    </row>
    <row r="73" s="150" customFormat="true" ht="27" customHeight="true" spans="1:18">
      <c r="A73" s="160">
        <v>68</v>
      </c>
      <c r="B73" s="161" t="s">
        <v>170</v>
      </c>
      <c r="C73" s="161" t="s">
        <v>147</v>
      </c>
      <c r="D73" s="161" t="s">
        <v>86</v>
      </c>
      <c r="E73" s="161">
        <v>3</v>
      </c>
      <c r="F73" s="161">
        <v>7293</v>
      </c>
      <c r="G73" s="161">
        <v>656370</v>
      </c>
      <c r="H73" s="162">
        <v>28880.28</v>
      </c>
      <c r="I73" s="165">
        <v>45066</v>
      </c>
      <c r="J73" s="165">
        <v>45431</v>
      </c>
      <c r="K73" s="161">
        <v>2888.03</v>
      </c>
      <c r="L73" s="161">
        <v>12996.13</v>
      </c>
      <c r="M73" s="161">
        <v>7220.07</v>
      </c>
      <c r="N73" s="161">
        <v>5776.05</v>
      </c>
      <c r="O73" s="168">
        <f t="shared" si="1"/>
        <v>25992.25</v>
      </c>
      <c r="P73" s="160"/>
      <c r="Q73" s="161" t="s">
        <v>40</v>
      </c>
      <c r="R73" s="161" t="s">
        <v>27</v>
      </c>
    </row>
    <row r="74" s="150" customFormat="true" ht="27" customHeight="true" spans="1:18">
      <c r="A74" s="160">
        <v>69</v>
      </c>
      <c r="B74" s="161" t="s">
        <v>171</v>
      </c>
      <c r="C74" s="161" t="s">
        <v>147</v>
      </c>
      <c r="D74" s="161" t="s">
        <v>88</v>
      </c>
      <c r="E74" s="161">
        <v>28</v>
      </c>
      <c r="F74" s="161">
        <v>54780</v>
      </c>
      <c r="G74" s="161">
        <v>4930200</v>
      </c>
      <c r="H74" s="162">
        <v>216928.8</v>
      </c>
      <c r="I74" s="165">
        <v>45066</v>
      </c>
      <c r="J74" s="165">
        <v>45431</v>
      </c>
      <c r="K74" s="161">
        <v>21692.88</v>
      </c>
      <c r="L74" s="161">
        <v>97617.96</v>
      </c>
      <c r="M74" s="161">
        <v>54232.2</v>
      </c>
      <c r="N74" s="161">
        <v>43385.76</v>
      </c>
      <c r="O74" s="168">
        <f t="shared" si="1"/>
        <v>195235.92</v>
      </c>
      <c r="P74" s="160"/>
      <c r="Q74" s="161" t="s">
        <v>64</v>
      </c>
      <c r="R74" s="161" t="s">
        <v>27</v>
      </c>
    </row>
    <row r="75" s="150" customFormat="true" ht="27" customHeight="true" spans="1:18">
      <c r="A75" s="160">
        <v>70</v>
      </c>
      <c r="B75" s="160" t="s">
        <v>172</v>
      </c>
      <c r="C75" s="160" t="s">
        <v>147</v>
      </c>
      <c r="D75" s="160" t="s">
        <v>90</v>
      </c>
      <c r="E75" s="160">
        <v>10</v>
      </c>
      <c r="F75" s="160">
        <v>20031</v>
      </c>
      <c r="G75" s="160">
        <v>1802790</v>
      </c>
      <c r="H75" s="162">
        <v>79322.76</v>
      </c>
      <c r="I75" s="165">
        <v>45078</v>
      </c>
      <c r="J75" s="165">
        <v>45443</v>
      </c>
      <c r="K75" s="160">
        <v>7932.28</v>
      </c>
      <c r="L75" s="160">
        <v>35695.24</v>
      </c>
      <c r="M75" s="160">
        <v>19830.69</v>
      </c>
      <c r="N75" s="160">
        <v>15864.55</v>
      </c>
      <c r="O75" s="168">
        <f t="shared" si="1"/>
        <v>71390.48</v>
      </c>
      <c r="P75" s="160"/>
      <c r="Q75" s="160" t="s">
        <v>91</v>
      </c>
      <c r="R75" s="161" t="s">
        <v>27</v>
      </c>
    </row>
    <row r="76" s="150" customFormat="true" ht="27" customHeight="true" spans="1:18">
      <c r="A76" s="171" t="s">
        <v>173</v>
      </c>
      <c r="B76" s="172"/>
      <c r="C76" s="160"/>
      <c r="D76" s="160"/>
      <c r="E76" s="160">
        <f t="shared" ref="E76:H76" si="2">SUM(E6:E75)</f>
        <v>2278</v>
      </c>
      <c r="F76" s="160">
        <f t="shared" si="2"/>
        <v>2251306.12</v>
      </c>
      <c r="G76" s="160">
        <f t="shared" si="2"/>
        <v>265648689.95</v>
      </c>
      <c r="H76" s="160">
        <f t="shared" si="2"/>
        <v>17472496.67</v>
      </c>
      <c r="I76" s="160"/>
      <c r="J76" s="160"/>
      <c r="K76" s="160">
        <f t="shared" ref="K76:O76" si="3">SUM(K6:K75)</f>
        <v>1651098.02</v>
      </c>
      <c r="L76" s="160">
        <f t="shared" si="3"/>
        <v>6500718.71</v>
      </c>
      <c r="M76" s="160">
        <f t="shared" si="3"/>
        <v>4767947.35</v>
      </c>
      <c r="N76" s="160">
        <f t="shared" si="3"/>
        <v>4552732.59</v>
      </c>
      <c r="O76" s="160">
        <f t="shared" si="3"/>
        <v>15821398.65</v>
      </c>
      <c r="P76" s="160"/>
      <c r="Q76" s="160"/>
      <c r="R76" s="160"/>
    </row>
    <row r="77" s="149" customFormat="true" spans="7:15">
      <c r="G77" s="151"/>
      <c r="H77" s="151"/>
      <c r="L77" s="151"/>
      <c r="M77" s="151"/>
      <c r="N77" s="151"/>
      <c r="O77" s="151"/>
    </row>
    <row r="78" s="149" customFormat="true" spans="7:15">
      <c r="G78" s="151"/>
      <c r="H78" s="151"/>
      <c r="L78" s="151"/>
      <c r="M78" s="151"/>
      <c r="N78" s="151"/>
      <c r="O78" s="151"/>
    </row>
    <row r="79" s="149" customFormat="true" spans="5:15">
      <c r="E79" s="173"/>
      <c r="G79" s="151"/>
      <c r="H79" s="151"/>
      <c r="L79" s="151"/>
      <c r="M79" s="151"/>
      <c r="N79" s="151"/>
      <c r="O79" s="151"/>
    </row>
  </sheetData>
  <mergeCells count="19">
    <mergeCell ref="A1:P1"/>
    <mergeCell ref="A2:R2"/>
    <mergeCell ref="N3:O3"/>
    <mergeCell ref="L4:O4"/>
    <mergeCell ref="A76:B7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33"/>
  <sheetViews>
    <sheetView view="pageBreakPreview" zoomScale="85" zoomScaleNormal="80" zoomScaleSheetLayoutView="85" workbookViewId="0">
      <pane xSplit="7" ySplit="5" topLeftCell="H6" activePane="bottomRight" state="frozen"/>
      <selection/>
      <selection pane="topRight"/>
      <selection pane="bottomLeft"/>
      <selection pane="bottomRight" activeCell="H5" sqref="H5"/>
    </sheetView>
  </sheetViews>
  <sheetFormatPr defaultColWidth="8.66666666666667" defaultRowHeight="13.5"/>
  <cols>
    <col min="1" max="1" width="3.63333333333333" style="7" customWidth="true"/>
    <col min="2" max="2" width="16.4583333333333" style="116" customWidth="true"/>
    <col min="3" max="3" width="4.83333333333333" style="117" customWidth="true"/>
    <col min="4" max="4" width="6.25" style="118" customWidth="true"/>
    <col min="5" max="5" width="13" style="47" customWidth="true"/>
    <col min="6" max="6" width="12.1666666666667" style="47" customWidth="true"/>
    <col min="7" max="7" width="11.3333333333333" style="47" customWidth="true"/>
    <col min="8" max="9" width="11.3333333333333" style="119" customWidth="true"/>
    <col min="10" max="10" width="12.1666666666667" style="119" customWidth="true"/>
    <col min="11" max="11" width="12.1666666666667" style="120" customWidth="true"/>
    <col min="12" max="13" width="10.5" style="119" customWidth="true"/>
    <col min="14" max="14" width="10.25" style="119" customWidth="true"/>
    <col min="15" max="15" width="9.66666666666667" style="119" customWidth="true"/>
    <col min="16" max="17" width="11.3333333333333" style="119" customWidth="true"/>
    <col min="18" max="19" width="12.1666666666667" style="119" customWidth="true"/>
    <col min="20" max="20" width="14.125" style="7"/>
    <col min="21" max="16384" width="8.66666666666667" style="7"/>
  </cols>
  <sheetData>
    <row r="1" s="115" customFormat="true" ht="12" spans="1:19">
      <c r="A1" s="9" t="s">
        <v>174</v>
      </c>
      <c r="B1" s="121"/>
      <c r="C1" s="122"/>
      <c r="D1" s="122"/>
      <c r="E1" s="136"/>
      <c r="F1" s="136"/>
      <c r="G1" s="136"/>
      <c r="H1" s="137"/>
      <c r="I1" s="137"/>
      <c r="J1" s="137"/>
      <c r="K1" s="146"/>
      <c r="L1" s="137"/>
      <c r="M1" s="137"/>
      <c r="N1" s="137"/>
      <c r="O1" s="137"/>
      <c r="P1" s="137"/>
      <c r="Q1" s="137"/>
      <c r="R1" s="137"/>
      <c r="S1" s="137"/>
    </row>
    <row r="2" s="115" customFormat="true" ht="33" customHeight="true" spans="1:19">
      <c r="A2" s="123" t="s">
        <v>175</v>
      </c>
      <c r="B2" s="124"/>
      <c r="C2" s="124"/>
      <c r="D2" s="124"/>
      <c r="E2" s="138"/>
      <c r="F2" s="138"/>
      <c r="G2" s="138"/>
      <c r="H2" s="139"/>
      <c r="I2" s="139"/>
      <c r="J2" s="139"/>
      <c r="K2" s="147"/>
      <c r="L2" s="139"/>
      <c r="M2" s="139"/>
      <c r="N2" s="139"/>
      <c r="O2" s="139"/>
      <c r="P2" s="139"/>
      <c r="Q2" s="139"/>
      <c r="R2" s="139"/>
      <c r="S2" s="139"/>
    </row>
    <row r="3" s="44" customFormat="true" ht="22" customHeight="true" spans="1:19">
      <c r="A3" s="125" t="s">
        <v>1</v>
      </c>
      <c r="B3" s="125"/>
      <c r="C3" s="125"/>
      <c r="D3" s="125"/>
      <c r="E3" s="140"/>
      <c r="F3" s="140"/>
      <c r="G3" s="140"/>
      <c r="H3" s="140"/>
      <c r="I3" s="82" t="s">
        <v>176</v>
      </c>
      <c r="J3" s="82"/>
      <c r="K3" s="82"/>
      <c r="L3" s="82"/>
      <c r="M3" s="148"/>
      <c r="N3" s="148"/>
      <c r="O3" s="148"/>
      <c r="P3" s="148"/>
      <c r="Q3" s="148"/>
      <c r="R3" s="148"/>
      <c r="S3" s="148" t="s">
        <v>2</v>
      </c>
    </row>
    <row r="4" s="43" customFormat="true" ht="16" customHeight="true" spans="1:19">
      <c r="A4" s="126" t="s">
        <v>3</v>
      </c>
      <c r="B4" s="127" t="s">
        <v>177</v>
      </c>
      <c r="C4" s="127" t="s">
        <v>178</v>
      </c>
      <c r="D4" s="127" t="s">
        <v>179</v>
      </c>
      <c r="E4" s="141" t="s">
        <v>9</v>
      </c>
      <c r="F4" s="141" t="s">
        <v>10</v>
      </c>
      <c r="G4" s="142" t="s">
        <v>180</v>
      </c>
      <c r="H4" s="24" t="s">
        <v>181</v>
      </c>
      <c r="I4" s="24"/>
      <c r="J4" s="24"/>
      <c r="K4" s="24"/>
      <c r="L4" s="24" t="s">
        <v>182</v>
      </c>
      <c r="M4" s="24"/>
      <c r="N4" s="24"/>
      <c r="O4" s="24"/>
      <c r="P4" s="24" t="s">
        <v>183</v>
      </c>
      <c r="Q4" s="24"/>
      <c r="R4" s="24"/>
      <c r="S4" s="24"/>
    </row>
    <row r="5" s="43" customFormat="true" ht="23" customHeight="true" spans="1:19">
      <c r="A5" s="126"/>
      <c r="B5" s="127"/>
      <c r="C5" s="127"/>
      <c r="D5" s="127"/>
      <c r="E5" s="141"/>
      <c r="F5" s="141"/>
      <c r="G5" s="143"/>
      <c r="H5" s="24" t="s">
        <v>184</v>
      </c>
      <c r="I5" s="24" t="s">
        <v>185</v>
      </c>
      <c r="J5" s="24" t="s">
        <v>20</v>
      </c>
      <c r="K5" s="24" t="s">
        <v>186</v>
      </c>
      <c r="L5" s="24" t="s">
        <v>184</v>
      </c>
      <c r="M5" s="24" t="s">
        <v>185</v>
      </c>
      <c r="N5" s="24" t="s">
        <v>20</v>
      </c>
      <c r="O5" s="24" t="s">
        <v>187</v>
      </c>
      <c r="P5" s="24" t="s">
        <v>184</v>
      </c>
      <c r="Q5" s="24" t="s">
        <v>185</v>
      </c>
      <c r="R5" s="24" t="s">
        <v>20</v>
      </c>
      <c r="S5" s="24" t="s">
        <v>186</v>
      </c>
    </row>
    <row r="6" s="4" customFormat="true" ht="28" customHeight="true" spans="1:20">
      <c r="A6" s="128" t="s">
        <v>188</v>
      </c>
      <c r="B6" s="129"/>
      <c r="C6" s="130">
        <f t="shared" ref="C6:H6" si="0">SUM(C7:C13)</f>
        <v>202</v>
      </c>
      <c r="D6" s="130">
        <f t="shared" si="0"/>
        <v>1675</v>
      </c>
      <c r="E6" s="29">
        <f t="shared" si="0"/>
        <v>50701290</v>
      </c>
      <c r="F6" s="29">
        <f t="shared" si="0"/>
        <v>6591167.7</v>
      </c>
      <c r="G6" s="29">
        <f t="shared" si="0"/>
        <v>1857355.11</v>
      </c>
      <c r="H6" s="29">
        <f t="shared" si="0"/>
        <v>0</v>
      </c>
      <c r="I6" s="29">
        <f t="shared" ref="I6:O6" si="1">SUM(I7:I13)</f>
        <v>0</v>
      </c>
      <c r="J6" s="29">
        <f t="shared" si="1"/>
        <v>4733812.59</v>
      </c>
      <c r="K6" s="29">
        <f t="shared" si="1"/>
        <v>4733812.59</v>
      </c>
      <c r="L6" s="29">
        <f t="shared" si="1"/>
        <v>0</v>
      </c>
      <c r="M6" s="29">
        <f t="shared" ref="M6:S6" si="2">SUM(M7:M13)</f>
        <v>0</v>
      </c>
      <c r="N6" s="29">
        <f t="shared" si="2"/>
        <v>857.999999999996</v>
      </c>
      <c r="O6" s="29">
        <f t="shared" si="2"/>
        <v>857.999999999996</v>
      </c>
      <c r="P6" s="29">
        <f t="shared" si="2"/>
        <v>0</v>
      </c>
      <c r="Q6" s="29">
        <f t="shared" si="2"/>
        <v>0</v>
      </c>
      <c r="R6" s="29">
        <f t="shared" si="2"/>
        <v>4732954.59</v>
      </c>
      <c r="S6" s="29">
        <f t="shared" si="2"/>
        <v>4732954.59</v>
      </c>
      <c r="T6" s="4">
        <f>S6-R6-Q6-P6</f>
        <v>0</v>
      </c>
    </row>
    <row r="7" s="7" customFormat="true" ht="28" customHeight="true" spans="1:19">
      <c r="A7" s="131">
        <v>1</v>
      </c>
      <c r="B7" s="13" t="s">
        <v>189</v>
      </c>
      <c r="C7" s="14">
        <v>10</v>
      </c>
      <c r="D7" s="14">
        <v>77</v>
      </c>
      <c r="E7" s="144">
        <v>5910000</v>
      </c>
      <c r="F7" s="144">
        <v>768300</v>
      </c>
      <c r="G7" s="144">
        <v>230490</v>
      </c>
      <c r="H7" s="34">
        <v>0</v>
      </c>
      <c r="I7" s="34">
        <v>0</v>
      </c>
      <c r="J7" s="34">
        <v>537810</v>
      </c>
      <c r="K7" s="34">
        <f t="shared" ref="K7:K13" si="3">SUM(H7:J7)</f>
        <v>537810</v>
      </c>
      <c r="L7" s="34">
        <v>0</v>
      </c>
      <c r="M7" s="34">
        <v>0</v>
      </c>
      <c r="N7" s="34">
        <v>0</v>
      </c>
      <c r="O7" s="34">
        <f t="shared" ref="O7:O13" si="4">SUM(L7:N7)</f>
        <v>0</v>
      </c>
      <c r="P7" s="34">
        <f>H7-L7</f>
        <v>0</v>
      </c>
      <c r="Q7" s="34">
        <f t="shared" ref="P7:R7" si="5">I7-M7</f>
        <v>0</v>
      </c>
      <c r="R7" s="34">
        <f t="shared" si="5"/>
        <v>537810</v>
      </c>
      <c r="S7" s="34">
        <f t="shared" ref="S7:S13" si="6">SUM(P7:R7)</f>
        <v>537810</v>
      </c>
    </row>
    <row r="8" s="7" customFormat="true" ht="28" customHeight="true" spans="1:19">
      <c r="A8" s="131">
        <v>2</v>
      </c>
      <c r="B8" s="13" t="s">
        <v>190</v>
      </c>
      <c r="C8" s="14">
        <v>12</v>
      </c>
      <c r="D8" s="14">
        <v>42</v>
      </c>
      <c r="E8" s="144">
        <v>902100</v>
      </c>
      <c r="F8" s="144">
        <v>117273</v>
      </c>
      <c r="G8" s="144">
        <v>0</v>
      </c>
      <c r="H8" s="34">
        <v>0</v>
      </c>
      <c r="I8" s="34">
        <v>0</v>
      </c>
      <c r="J8" s="34">
        <v>117273</v>
      </c>
      <c r="K8" s="34">
        <f t="shared" si="3"/>
        <v>117273</v>
      </c>
      <c r="L8" s="34">
        <v>0</v>
      </c>
      <c r="M8" s="34">
        <v>0</v>
      </c>
      <c r="N8" s="34">
        <v>0</v>
      </c>
      <c r="O8" s="34">
        <f t="shared" si="4"/>
        <v>0</v>
      </c>
      <c r="P8" s="34">
        <f t="shared" ref="P8:P13" si="7">H8-L8</f>
        <v>0</v>
      </c>
      <c r="Q8" s="34">
        <f t="shared" ref="Q8:Q13" si="8">I8-M8</f>
        <v>0</v>
      </c>
      <c r="R8" s="34">
        <f t="shared" ref="R8:R13" si="9">J8-N8</f>
        <v>117273</v>
      </c>
      <c r="S8" s="34">
        <f t="shared" si="6"/>
        <v>117273</v>
      </c>
    </row>
    <row r="9" s="7" customFormat="true" ht="28" customHeight="true" spans="1:19">
      <c r="A9" s="131">
        <v>3</v>
      </c>
      <c r="B9" s="13" t="s">
        <v>191</v>
      </c>
      <c r="C9" s="14">
        <v>132</v>
      </c>
      <c r="D9" s="14">
        <v>1020</v>
      </c>
      <c r="E9" s="144">
        <v>32781840</v>
      </c>
      <c r="F9" s="144">
        <v>4261639.2</v>
      </c>
      <c r="G9" s="144">
        <v>1278491.76</v>
      </c>
      <c r="H9" s="34">
        <v>0</v>
      </c>
      <c r="I9" s="34">
        <v>0</v>
      </c>
      <c r="J9" s="34">
        <v>2983147.44</v>
      </c>
      <c r="K9" s="34">
        <f t="shared" si="3"/>
        <v>2983147.44</v>
      </c>
      <c r="L9" s="34">
        <v>0</v>
      </c>
      <c r="M9" s="34">
        <v>0</v>
      </c>
      <c r="N9" s="34">
        <v>0</v>
      </c>
      <c r="O9" s="34">
        <f t="shared" si="4"/>
        <v>0</v>
      </c>
      <c r="P9" s="34">
        <f t="shared" si="7"/>
        <v>0</v>
      </c>
      <c r="Q9" s="34">
        <f t="shared" si="8"/>
        <v>0</v>
      </c>
      <c r="R9" s="34">
        <f t="shared" si="9"/>
        <v>2983147.44</v>
      </c>
      <c r="S9" s="34">
        <f t="shared" si="6"/>
        <v>2983147.44</v>
      </c>
    </row>
    <row r="10" s="7" customFormat="true" ht="28" customHeight="true" spans="1:19">
      <c r="A10" s="131">
        <v>4</v>
      </c>
      <c r="B10" s="13" t="s">
        <v>192</v>
      </c>
      <c r="C10" s="14">
        <v>6</v>
      </c>
      <c r="D10" s="14">
        <v>86</v>
      </c>
      <c r="E10" s="144">
        <v>1715700</v>
      </c>
      <c r="F10" s="144">
        <v>223041</v>
      </c>
      <c r="G10" s="144">
        <v>0</v>
      </c>
      <c r="H10" s="34">
        <v>0</v>
      </c>
      <c r="I10" s="34">
        <v>0</v>
      </c>
      <c r="J10" s="34">
        <v>223041</v>
      </c>
      <c r="K10" s="34">
        <f t="shared" si="3"/>
        <v>223041</v>
      </c>
      <c r="L10" s="34">
        <v>0</v>
      </c>
      <c r="M10" s="34">
        <v>0</v>
      </c>
      <c r="N10" s="34">
        <v>389.999999999996</v>
      </c>
      <c r="O10" s="34">
        <f t="shared" si="4"/>
        <v>389.999999999996</v>
      </c>
      <c r="P10" s="34">
        <f t="shared" si="7"/>
        <v>0</v>
      </c>
      <c r="Q10" s="34">
        <f t="shared" si="8"/>
        <v>0</v>
      </c>
      <c r="R10" s="34">
        <f t="shared" si="9"/>
        <v>222651</v>
      </c>
      <c r="S10" s="34">
        <f t="shared" si="6"/>
        <v>222651</v>
      </c>
    </row>
    <row r="11" s="7" customFormat="true" ht="28" customHeight="true" spans="1:19">
      <c r="A11" s="131">
        <v>5</v>
      </c>
      <c r="B11" s="13" t="s">
        <v>193</v>
      </c>
      <c r="C11" s="14">
        <v>31</v>
      </c>
      <c r="D11" s="14">
        <v>403</v>
      </c>
      <c r="E11" s="144">
        <v>8518650</v>
      </c>
      <c r="F11" s="144">
        <v>1107424.5</v>
      </c>
      <c r="G11" s="144">
        <v>332227.35</v>
      </c>
      <c r="H11" s="34">
        <v>0</v>
      </c>
      <c r="I11" s="34">
        <v>0</v>
      </c>
      <c r="J11" s="34">
        <v>775197.15</v>
      </c>
      <c r="K11" s="34">
        <f t="shared" si="3"/>
        <v>775197.15</v>
      </c>
      <c r="L11" s="34">
        <v>0</v>
      </c>
      <c r="M11" s="34">
        <v>0</v>
      </c>
      <c r="N11" s="34">
        <v>0</v>
      </c>
      <c r="O11" s="34">
        <f t="shared" si="4"/>
        <v>0</v>
      </c>
      <c r="P11" s="34">
        <f t="shared" si="7"/>
        <v>0</v>
      </c>
      <c r="Q11" s="34">
        <f t="shared" si="8"/>
        <v>0</v>
      </c>
      <c r="R11" s="34">
        <f t="shared" si="9"/>
        <v>775197.15</v>
      </c>
      <c r="S11" s="34">
        <f t="shared" si="6"/>
        <v>775197.15</v>
      </c>
    </row>
    <row r="12" s="7" customFormat="true" ht="28" customHeight="true" spans="1:19">
      <c r="A12" s="131">
        <v>6</v>
      </c>
      <c r="B12" s="13" t="s">
        <v>194</v>
      </c>
      <c r="C12" s="14">
        <v>9</v>
      </c>
      <c r="D12" s="14">
        <v>45</v>
      </c>
      <c r="E12" s="144">
        <v>459000</v>
      </c>
      <c r="F12" s="144">
        <v>59670</v>
      </c>
      <c r="G12" s="144">
        <v>0</v>
      </c>
      <c r="H12" s="34">
        <v>0</v>
      </c>
      <c r="I12" s="34">
        <v>0</v>
      </c>
      <c r="J12" s="34">
        <v>59670</v>
      </c>
      <c r="K12" s="34">
        <f t="shared" si="3"/>
        <v>59670</v>
      </c>
      <c r="L12" s="34">
        <v>0</v>
      </c>
      <c r="M12" s="34">
        <v>0</v>
      </c>
      <c r="N12" s="34">
        <v>468</v>
      </c>
      <c r="O12" s="34">
        <f t="shared" si="4"/>
        <v>468</v>
      </c>
      <c r="P12" s="34">
        <f t="shared" si="7"/>
        <v>0</v>
      </c>
      <c r="Q12" s="34">
        <f t="shared" si="8"/>
        <v>0</v>
      </c>
      <c r="R12" s="34">
        <f t="shared" si="9"/>
        <v>59202</v>
      </c>
      <c r="S12" s="34">
        <f t="shared" si="6"/>
        <v>59202</v>
      </c>
    </row>
    <row r="13" s="7" customFormat="true" ht="28" customHeight="true" spans="1:19">
      <c r="A13" s="131">
        <v>7</v>
      </c>
      <c r="B13" s="13" t="s">
        <v>195</v>
      </c>
      <c r="C13" s="14">
        <v>2</v>
      </c>
      <c r="D13" s="14">
        <v>2</v>
      </c>
      <c r="E13" s="144">
        <v>414000</v>
      </c>
      <c r="F13" s="144">
        <v>53820</v>
      </c>
      <c r="G13" s="144">
        <v>16146</v>
      </c>
      <c r="H13" s="34">
        <v>0</v>
      </c>
      <c r="I13" s="34">
        <v>0</v>
      </c>
      <c r="J13" s="34">
        <v>37674</v>
      </c>
      <c r="K13" s="34">
        <f t="shared" si="3"/>
        <v>37674</v>
      </c>
      <c r="L13" s="34">
        <v>0</v>
      </c>
      <c r="M13" s="34">
        <v>0</v>
      </c>
      <c r="N13" s="34">
        <v>0</v>
      </c>
      <c r="O13" s="34">
        <f t="shared" si="4"/>
        <v>0</v>
      </c>
      <c r="P13" s="34">
        <f t="shared" si="7"/>
        <v>0</v>
      </c>
      <c r="Q13" s="34">
        <f t="shared" si="8"/>
        <v>0</v>
      </c>
      <c r="R13" s="34">
        <f t="shared" si="9"/>
        <v>37674</v>
      </c>
      <c r="S13" s="34">
        <f t="shared" si="6"/>
        <v>37674</v>
      </c>
    </row>
    <row r="14" s="4" customFormat="true" ht="28" customHeight="true" spans="1:20">
      <c r="A14" s="128" t="s">
        <v>196</v>
      </c>
      <c r="B14" s="129"/>
      <c r="C14" s="130">
        <f t="shared" ref="C14:S14" si="10">SUM(C15:C20)</f>
        <v>76</v>
      </c>
      <c r="D14" s="130">
        <f t="shared" si="10"/>
        <v>528</v>
      </c>
      <c r="E14" s="29">
        <f t="shared" si="10"/>
        <v>65190814</v>
      </c>
      <c r="F14" s="29">
        <f t="shared" si="10"/>
        <v>6519081.4</v>
      </c>
      <c r="G14" s="29">
        <f t="shared" si="10"/>
        <v>313963.97</v>
      </c>
      <c r="H14" s="29">
        <f t="shared" si="10"/>
        <v>0</v>
      </c>
      <c r="I14" s="29">
        <f t="shared" si="10"/>
        <v>2933586.63</v>
      </c>
      <c r="J14" s="29">
        <f t="shared" si="10"/>
        <v>3271530.8</v>
      </c>
      <c r="K14" s="29">
        <f t="shared" si="10"/>
        <v>6205117.43</v>
      </c>
      <c r="L14" s="29">
        <f t="shared" si="10"/>
        <v>0</v>
      </c>
      <c r="M14" s="29">
        <f t="shared" si="10"/>
        <v>567</v>
      </c>
      <c r="N14" s="29">
        <f t="shared" si="10"/>
        <v>693</v>
      </c>
      <c r="O14" s="29">
        <f t="shared" si="10"/>
        <v>1260</v>
      </c>
      <c r="P14" s="29">
        <f t="shared" si="10"/>
        <v>0</v>
      </c>
      <c r="Q14" s="29">
        <f t="shared" si="10"/>
        <v>2933019.63</v>
      </c>
      <c r="R14" s="29">
        <f t="shared" si="10"/>
        <v>3270837.8</v>
      </c>
      <c r="S14" s="29">
        <f t="shared" si="10"/>
        <v>6203857.43</v>
      </c>
      <c r="T14" s="4">
        <f>S14-R14-Q14-P14</f>
        <v>0</v>
      </c>
    </row>
    <row r="15" s="7" customFormat="true" ht="28" customHeight="true" spans="1:19">
      <c r="A15" s="132">
        <v>1</v>
      </c>
      <c r="B15" s="13" t="s">
        <v>189</v>
      </c>
      <c r="C15" s="14">
        <v>1</v>
      </c>
      <c r="D15" s="14">
        <v>13</v>
      </c>
      <c r="E15" s="144">
        <v>4510800</v>
      </c>
      <c r="F15" s="144">
        <v>451080</v>
      </c>
      <c r="G15" s="144">
        <v>22554</v>
      </c>
      <c r="H15" s="34">
        <v>0</v>
      </c>
      <c r="I15" s="34">
        <v>202986</v>
      </c>
      <c r="J15" s="34">
        <v>225540</v>
      </c>
      <c r="K15" s="34">
        <f>SUM(H15:J15)</f>
        <v>428526</v>
      </c>
      <c r="L15" s="34">
        <v>0</v>
      </c>
      <c r="M15" s="34">
        <v>0</v>
      </c>
      <c r="N15" s="34">
        <v>0</v>
      </c>
      <c r="O15" s="34">
        <f>SUM(L15:N15)</f>
        <v>0</v>
      </c>
      <c r="P15" s="34">
        <f t="shared" ref="P15:P20" si="11">H15-L15</f>
        <v>0</v>
      </c>
      <c r="Q15" s="34">
        <f>I15-M15</f>
        <v>202986</v>
      </c>
      <c r="R15" s="34">
        <f>J15-N15</f>
        <v>225540</v>
      </c>
      <c r="S15" s="34">
        <f>SUM(P15:R15)</f>
        <v>428526</v>
      </c>
    </row>
    <row r="16" s="7" customFormat="true" ht="28" customHeight="true" spans="1:19">
      <c r="A16" s="132">
        <v>2</v>
      </c>
      <c r="B16" s="13" t="s">
        <v>190</v>
      </c>
      <c r="C16" s="14">
        <v>5</v>
      </c>
      <c r="D16" s="14">
        <v>5</v>
      </c>
      <c r="E16" s="144">
        <v>199140</v>
      </c>
      <c r="F16" s="144">
        <v>19914</v>
      </c>
      <c r="G16" s="144">
        <v>0</v>
      </c>
      <c r="H16" s="34">
        <v>0</v>
      </c>
      <c r="I16" s="34">
        <v>8961.3</v>
      </c>
      <c r="J16" s="34">
        <v>10952.7</v>
      </c>
      <c r="K16" s="34">
        <f>SUM(H16:J16)</f>
        <v>19914</v>
      </c>
      <c r="L16" s="34">
        <v>0</v>
      </c>
      <c r="M16" s="34">
        <v>0</v>
      </c>
      <c r="N16" s="34">
        <v>0</v>
      </c>
      <c r="O16" s="34">
        <f>SUM(L16:N16)</f>
        <v>0</v>
      </c>
      <c r="P16" s="34">
        <f t="shared" si="11"/>
        <v>0</v>
      </c>
      <c r="Q16" s="34">
        <f>I16-M16</f>
        <v>8961.3</v>
      </c>
      <c r="R16" s="34">
        <f>J16-N16</f>
        <v>10952.7</v>
      </c>
      <c r="S16" s="34">
        <f>SUM(P16:R16)</f>
        <v>19914</v>
      </c>
    </row>
    <row r="17" s="7" customFormat="true" ht="28" customHeight="true" spans="1:19">
      <c r="A17" s="132">
        <v>3</v>
      </c>
      <c r="B17" s="13" t="s">
        <v>191</v>
      </c>
      <c r="C17" s="14">
        <v>47</v>
      </c>
      <c r="D17" s="14">
        <v>323</v>
      </c>
      <c r="E17" s="144">
        <v>41874336</v>
      </c>
      <c r="F17" s="144">
        <v>4187433.6</v>
      </c>
      <c r="G17" s="144">
        <v>210631.68</v>
      </c>
      <c r="H17" s="34">
        <v>0</v>
      </c>
      <c r="I17" s="34">
        <v>1884345.12</v>
      </c>
      <c r="J17" s="34">
        <v>2092456.8</v>
      </c>
      <c r="K17" s="34">
        <f>SUM(I17:J17)</f>
        <v>3976801.92</v>
      </c>
      <c r="L17" s="34">
        <v>0</v>
      </c>
      <c r="M17" s="34">
        <v>0</v>
      </c>
      <c r="N17" s="34">
        <v>0</v>
      </c>
      <c r="O17" s="34">
        <f t="shared" ref="O17:O24" si="12">SUM(L17:N17)</f>
        <v>0</v>
      </c>
      <c r="P17" s="34">
        <f t="shared" si="11"/>
        <v>0</v>
      </c>
      <c r="Q17" s="34">
        <f t="shared" ref="Q17:Q24" si="13">I17-M17</f>
        <v>1884345.12</v>
      </c>
      <c r="R17" s="34">
        <f t="shared" ref="R17:R24" si="14">J17-N17</f>
        <v>2092456.8</v>
      </c>
      <c r="S17" s="34">
        <f t="shared" ref="S17:S24" si="15">SUM(P17:R17)</f>
        <v>3976801.92</v>
      </c>
    </row>
    <row r="18" s="7" customFormat="true" ht="28" customHeight="true" spans="1:19">
      <c r="A18" s="132">
        <v>4</v>
      </c>
      <c r="B18" s="13" t="s">
        <v>192</v>
      </c>
      <c r="C18" s="14">
        <v>1</v>
      </c>
      <c r="D18" s="14">
        <v>21</v>
      </c>
      <c r="E18" s="144">
        <v>1596420</v>
      </c>
      <c r="F18" s="144">
        <v>159642</v>
      </c>
      <c r="G18" s="144">
        <v>0</v>
      </c>
      <c r="H18" s="34">
        <v>0</v>
      </c>
      <c r="I18" s="34">
        <v>71838.9</v>
      </c>
      <c r="J18" s="34">
        <v>87803.1</v>
      </c>
      <c r="K18" s="34">
        <f t="shared" ref="K18:K23" si="16">SUM(H18:J18)</f>
        <v>159642</v>
      </c>
      <c r="L18" s="34">
        <v>0</v>
      </c>
      <c r="M18" s="34">
        <v>567</v>
      </c>
      <c r="N18" s="34">
        <v>693</v>
      </c>
      <c r="O18" s="34">
        <f t="shared" si="12"/>
        <v>1260</v>
      </c>
      <c r="P18" s="34">
        <f t="shared" si="11"/>
        <v>0</v>
      </c>
      <c r="Q18" s="34">
        <f t="shared" si="13"/>
        <v>71271.9</v>
      </c>
      <c r="R18" s="34">
        <f t="shared" si="14"/>
        <v>87110.1</v>
      </c>
      <c r="S18" s="34">
        <f t="shared" si="15"/>
        <v>158382</v>
      </c>
    </row>
    <row r="19" s="7" customFormat="true" ht="28" customHeight="true" spans="1:19">
      <c r="A19" s="132">
        <v>5</v>
      </c>
      <c r="B19" s="13" t="s">
        <v>193</v>
      </c>
      <c r="C19" s="14">
        <v>17</v>
      </c>
      <c r="D19" s="14">
        <v>146</v>
      </c>
      <c r="E19" s="144">
        <v>16155658</v>
      </c>
      <c r="F19" s="144">
        <v>1615565.8</v>
      </c>
      <c r="G19" s="144">
        <v>80778.29</v>
      </c>
      <c r="H19" s="34">
        <v>0</v>
      </c>
      <c r="I19" s="34">
        <v>727004.61</v>
      </c>
      <c r="J19" s="34">
        <v>807782.9</v>
      </c>
      <c r="K19" s="34">
        <f t="shared" si="16"/>
        <v>1534787.51</v>
      </c>
      <c r="L19" s="34">
        <v>0</v>
      </c>
      <c r="M19" s="34">
        <v>0</v>
      </c>
      <c r="N19" s="34">
        <v>0</v>
      </c>
      <c r="O19" s="34">
        <f t="shared" si="12"/>
        <v>0</v>
      </c>
      <c r="P19" s="34">
        <f t="shared" si="11"/>
        <v>0</v>
      </c>
      <c r="Q19" s="34">
        <f t="shared" si="13"/>
        <v>727004.61</v>
      </c>
      <c r="R19" s="34">
        <f t="shared" si="14"/>
        <v>807782.9</v>
      </c>
      <c r="S19" s="34">
        <f t="shared" si="15"/>
        <v>1534787.51</v>
      </c>
    </row>
    <row r="20" s="7" customFormat="true" ht="28" customHeight="true" spans="1:19">
      <c r="A20" s="132">
        <v>6</v>
      </c>
      <c r="B20" s="13" t="s">
        <v>194</v>
      </c>
      <c r="C20" s="14">
        <v>5</v>
      </c>
      <c r="D20" s="14">
        <v>20</v>
      </c>
      <c r="E20" s="144">
        <v>854460</v>
      </c>
      <c r="F20" s="144">
        <v>85446</v>
      </c>
      <c r="G20" s="144">
        <v>0</v>
      </c>
      <c r="H20" s="34">
        <v>0</v>
      </c>
      <c r="I20" s="34">
        <v>38450.7</v>
      </c>
      <c r="J20" s="34">
        <v>46995.3</v>
      </c>
      <c r="K20" s="34">
        <f t="shared" si="16"/>
        <v>85446</v>
      </c>
      <c r="L20" s="34">
        <v>0</v>
      </c>
      <c r="M20" s="34">
        <v>0</v>
      </c>
      <c r="N20" s="34">
        <v>0</v>
      </c>
      <c r="O20" s="34">
        <f t="shared" si="12"/>
        <v>0</v>
      </c>
      <c r="P20" s="34">
        <f t="shared" si="11"/>
        <v>0</v>
      </c>
      <c r="Q20" s="34">
        <f t="shared" si="13"/>
        <v>38450.7</v>
      </c>
      <c r="R20" s="34">
        <f t="shared" si="14"/>
        <v>46995.3</v>
      </c>
      <c r="S20" s="34">
        <f t="shared" si="15"/>
        <v>85446</v>
      </c>
    </row>
    <row r="21" s="4" customFormat="true" ht="28" customHeight="true" spans="1:20">
      <c r="A21" s="128" t="s">
        <v>197</v>
      </c>
      <c r="B21" s="129"/>
      <c r="C21" s="130">
        <f t="shared" ref="C21:K21" si="17">SUM(C22:C24)</f>
        <v>3</v>
      </c>
      <c r="D21" s="130">
        <f t="shared" si="17"/>
        <v>3</v>
      </c>
      <c r="E21" s="29">
        <f t="shared" si="17"/>
        <v>175200</v>
      </c>
      <c r="F21" s="29">
        <f t="shared" ref="F21:S21" si="18">SUM(F22:F24)</f>
        <v>6132</v>
      </c>
      <c r="G21" s="29">
        <f t="shared" si="18"/>
        <v>613.2</v>
      </c>
      <c r="H21" s="29">
        <f t="shared" si="18"/>
        <v>2759.4</v>
      </c>
      <c r="I21" s="29">
        <f t="shared" si="17"/>
        <v>1533</v>
      </c>
      <c r="J21" s="29">
        <f t="shared" si="17"/>
        <v>1226.4</v>
      </c>
      <c r="K21" s="29">
        <f t="shared" si="17"/>
        <v>5518.8</v>
      </c>
      <c r="L21" s="29">
        <f t="shared" si="18"/>
        <v>0</v>
      </c>
      <c r="M21" s="29">
        <f t="shared" si="18"/>
        <v>0</v>
      </c>
      <c r="N21" s="29">
        <f t="shared" si="18"/>
        <v>0</v>
      </c>
      <c r="O21" s="29">
        <f t="shared" si="18"/>
        <v>0</v>
      </c>
      <c r="P21" s="29">
        <f t="shared" si="18"/>
        <v>2759.4</v>
      </c>
      <c r="Q21" s="29">
        <f t="shared" si="18"/>
        <v>1533</v>
      </c>
      <c r="R21" s="29">
        <f t="shared" si="18"/>
        <v>1226.4</v>
      </c>
      <c r="S21" s="29">
        <f t="shared" si="18"/>
        <v>5518.8</v>
      </c>
      <c r="T21" s="4">
        <f>S21-R21-Q21-P21</f>
        <v>0</v>
      </c>
    </row>
    <row r="22" s="7" customFormat="true" ht="28" customHeight="true" spans="1:19">
      <c r="A22" s="132">
        <v>1</v>
      </c>
      <c r="B22" s="13" t="s">
        <v>189</v>
      </c>
      <c r="C22" s="14">
        <v>1</v>
      </c>
      <c r="D22" s="14">
        <v>1</v>
      </c>
      <c r="E22" s="144">
        <v>64000</v>
      </c>
      <c r="F22" s="144">
        <v>2240</v>
      </c>
      <c r="G22" s="144">
        <v>224</v>
      </c>
      <c r="H22" s="34">
        <v>1008</v>
      </c>
      <c r="I22" s="34">
        <v>560</v>
      </c>
      <c r="J22" s="34">
        <v>448</v>
      </c>
      <c r="K22" s="34">
        <f>SUM(H22:J22)</f>
        <v>2016</v>
      </c>
      <c r="L22" s="34">
        <v>0</v>
      </c>
      <c r="M22" s="34">
        <v>0</v>
      </c>
      <c r="N22" s="34">
        <v>0</v>
      </c>
      <c r="O22" s="34">
        <f t="shared" si="12"/>
        <v>0</v>
      </c>
      <c r="P22" s="34">
        <f t="shared" ref="P22:P24" si="19">H22-L22</f>
        <v>1008</v>
      </c>
      <c r="Q22" s="34">
        <f t="shared" si="13"/>
        <v>560</v>
      </c>
      <c r="R22" s="34">
        <f t="shared" si="14"/>
        <v>448</v>
      </c>
      <c r="S22" s="34">
        <f t="shared" si="15"/>
        <v>2016</v>
      </c>
    </row>
    <row r="23" s="7" customFormat="true" ht="28" customHeight="true" spans="1:19">
      <c r="A23" s="132">
        <v>2</v>
      </c>
      <c r="B23" s="13" t="s">
        <v>191</v>
      </c>
      <c r="C23" s="14">
        <v>1</v>
      </c>
      <c r="D23" s="14">
        <v>1</v>
      </c>
      <c r="E23" s="144">
        <v>3200</v>
      </c>
      <c r="F23" s="144">
        <v>112</v>
      </c>
      <c r="G23" s="144">
        <v>11.2</v>
      </c>
      <c r="H23" s="34">
        <v>50.4</v>
      </c>
      <c r="I23" s="34">
        <v>28</v>
      </c>
      <c r="J23" s="34">
        <v>22.4</v>
      </c>
      <c r="K23" s="34">
        <f t="shared" ref="K23:K28" si="20">SUM(H23:J23)</f>
        <v>100.8</v>
      </c>
      <c r="L23" s="34">
        <v>0</v>
      </c>
      <c r="M23" s="34">
        <v>0</v>
      </c>
      <c r="N23" s="34">
        <v>0</v>
      </c>
      <c r="O23" s="34">
        <f t="shared" si="12"/>
        <v>0</v>
      </c>
      <c r="P23" s="34">
        <f t="shared" si="19"/>
        <v>50.4</v>
      </c>
      <c r="Q23" s="34">
        <f t="shared" si="13"/>
        <v>28</v>
      </c>
      <c r="R23" s="34">
        <f t="shared" si="14"/>
        <v>22.4</v>
      </c>
      <c r="S23" s="34">
        <f t="shared" si="15"/>
        <v>100.8</v>
      </c>
    </row>
    <row r="24" s="7" customFormat="true" ht="28" customHeight="true" spans="1:19">
      <c r="A24" s="132">
        <v>3</v>
      </c>
      <c r="B24" s="13" t="s">
        <v>195</v>
      </c>
      <c r="C24" s="14">
        <v>1</v>
      </c>
      <c r="D24" s="14">
        <v>1</v>
      </c>
      <c r="E24" s="144">
        <v>108000</v>
      </c>
      <c r="F24" s="144">
        <v>3780</v>
      </c>
      <c r="G24" s="144">
        <v>378</v>
      </c>
      <c r="H24" s="34">
        <v>1701</v>
      </c>
      <c r="I24" s="34">
        <v>945</v>
      </c>
      <c r="J24" s="34">
        <v>756</v>
      </c>
      <c r="K24" s="34">
        <f t="shared" si="20"/>
        <v>3402</v>
      </c>
      <c r="L24" s="34">
        <v>0</v>
      </c>
      <c r="M24" s="34">
        <v>0</v>
      </c>
      <c r="N24" s="34">
        <v>0</v>
      </c>
      <c r="O24" s="34">
        <f t="shared" si="12"/>
        <v>0</v>
      </c>
      <c r="P24" s="34">
        <f t="shared" si="19"/>
        <v>1701</v>
      </c>
      <c r="Q24" s="34">
        <f t="shared" si="13"/>
        <v>945</v>
      </c>
      <c r="R24" s="34">
        <f t="shared" si="14"/>
        <v>756</v>
      </c>
      <c r="S24" s="34">
        <f t="shared" si="15"/>
        <v>3402</v>
      </c>
    </row>
    <row r="25" s="4" customFormat="true" ht="28" customHeight="true" spans="1:20">
      <c r="A25" s="128" t="s">
        <v>198</v>
      </c>
      <c r="B25" s="129"/>
      <c r="C25" s="130">
        <f t="shared" ref="C25:G25" si="21">SUM(C26:C28)</f>
        <v>4</v>
      </c>
      <c r="D25" s="130">
        <f t="shared" si="21"/>
        <v>903</v>
      </c>
      <c r="E25" s="29">
        <f t="shared" si="21"/>
        <v>60515773.5</v>
      </c>
      <c r="F25" s="29">
        <f t="shared" si="21"/>
        <v>7867050.56</v>
      </c>
      <c r="G25" s="29">
        <f t="shared" si="21"/>
        <v>378833.38</v>
      </c>
      <c r="H25" s="29">
        <f t="shared" ref="H25:K25" si="22">SUM(H26:H28)</f>
        <v>3540172.74</v>
      </c>
      <c r="I25" s="29">
        <f t="shared" si="22"/>
        <v>2360115.17</v>
      </c>
      <c r="J25" s="29">
        <f t="shared" si="22"/>
        <v>1587929.27</v>
      </c>
      <c r="K25" s="29">
        <f t="shared" si="22"/>
        <v>7488217.18</v>
      </c>
      <c r="L25" s="29">
        <f t="shared" ref="K25:S25" si="23">SUM(L26:L28)</f>
        <v>570.38</v>
      </c>
      <c r="M25" s="29">
        <f t="shared" si="23"/>
        <v>380.25</v>
      </c>
      <c r="N25" s="29">
        <f t="shared" si="23"/>
        <v>316.87</v>
      </c>
      <c r="O25" s="29">
        <f t="shared" si="23"/>
        <v>1267.5</v>
      </c>
      <c r="P25" s="29">
        <f t="shared" si="23"/>
        <v>3539602.36</v>
      </c>
      <c r="Q25" s="29">
        <f t="shared" si="23"/>
        <v>2359734.92</v>
      </c>
      <c r="R25" s="29">
        <f t="shared" si="23"/>
        <v>1587612.4</v>
      </c>
      <c r="S25" s="29">
        <f t="shared" si="23"/>
        <v>7486949.68</v>
      </c>
      <c r="T25" s="4">
        <f>S25-R25-Q25-P25</f>
        <v>0</v>
      </c>
    </row>
    <row r="26" s="7" customFormat="true" ht="28" customHeight="true" spans="1:19">
      <c r="A26" s="133">
        <v>1</v>
      </c>
      <c r="B26" s="13" t="s">
        <v>189</v>
      </c>
      <c r="C26" s="14">
        <v>1</v>
      </c>
      <c r="D26" s="14">
        <v>341</v>
      </c>
      <c r="E26" s="144">
        <v>21501294.75</v>
      </c>
      <c r="F26" s="144">
        <v>2795168.32</v>
      </c>
      <c r="G26" s="144">
        <v>139758.42</v>
      </c>
      <c r="H26" s="144">
        <v>1257825.74</v>
      </c>
      <c r="I26" s="144">
        <v>838550.5</v>
      </c>
      <c r="J26" s="144">
        <v>559033.66</v>
      </c>
      <c r="K26" s="34">
        <f t="shared" si="20"/>
        <v>2655409.9</v>
      </c>
      <c r="L26" s="34">
        <v>0</v>
      </c>
      <c r="M26" s="34">
        <v>0</v>
      </c>
      <c r="N26" s="34">
        <v>0</v>
      </c>
      <c r="O26" s="34">
        <f t="shared" ref="O26:O28" si="24">SUM(L26:N26)</f>
        <v>0</v>
      </c>
      <c r="P26" s="34">
        <f t="shared" ref="P26:P28" si="25">H26-L26</f>
        <v>1257825.74</v>
      </c>
      <c r="Q26" s="34">
        <f t="shared" ref="Q26:Q28" si="26">I26-M26</f>
        <v>838550.5</v>
      </c>
      <c r="R26" s="34">
        <f t="shared" ref="R26:R28" si="27">J26-N26</f>
        <v>559033.66</v>
      </c>
      <c r="S26" s="34">
        <f t="shared" ref="S26:S28" si="28">SUM(P26:R26)</f>
        <v>2655409.9</v>
      </c>
    </row>
    <row r="27" s="7" customFormat="true" ht="28" customHeight="true" spans="1:19">
      <c r="A27" s="133">
        <v>2</v>
      </c>
      <c r="B27" s="13" t="s">
        <v>199</v>
      </c>
      <c r="C27" s="14">
        <v>1</v>
      </c>
      <c r="D27" s="14">
        <v>49</v>
      </c>
      <c r="E27" s="144">
        <v>2233715.25</v>
      </c>
      <c r="F27" s="144">
        <v>290382.98</v>
      </c>
      <c r="G27" s="144">
        <v>0</v>
      </c>
      <c r="H27" s="34">
        <v>130672.34</v>
      </c>
      <c r="I27" s="34">
        <v>87114.89</v>
      </c>
      <c r="J27" s="34">
        <v>72595.75</v>
      </c>
      <c r="K27" s="34">
        <f t="shared" si="20"/>
        <v>290382.98</v>
      </c>
      <c r="L27" s="34">
        <v>570.38</v>
      </c>
      <c r="M27" s="34">
        <v>380.25</v>
      </c>
      <c r="N27" s="34">
        <v>316.87</v>
      </c>
      <c r="O27" s="34">
        <f t="shared" si="24"/>
        <v>1267.5</v>
      </c>
      <c r="P27" s="34">
        <f t="shared" si="25"/>
        <v>130101.96</v>
      </c>
      <c r="Q27" s="34">
        <f t="shared" si="26"/>
        <v>86734.64</v>
      </c>
      <c r="R27" s="34">
        <f t="shared" si="27"/>
        <v>72278.88</v>
      </c>
      <c r="S27" s="34">
        <f t="shared" si="28"/>
        <v>289115.48</v>
      </c>
    </row>
    <row r="28" s="7" customFormat="true" ht="28" customHeight="true" spans="1:19">
      <c r="A28" s="133">
        <v>3</v>
      </c>
      <c r="B28" s="13" t="s">
        <v>193</v>
      </c>
      <c r="C28" s="14">
        <v>2</v>
      </c>
      <c r="D28" s="14">
        <v>513</v>
      </c>
      <c r="E28" s="144">
        <v>36780763.5</v>
      </c>
      <c r="F28" s="144">
        <v>4781499.26</v>
      </c>
      <c r="G28" s="144">
        <v>239074.96</v>
      </c>
      <c r="H28" s="34">
        <v>2151674.66</v>
      </c>
      <c r="I28" s="34">
        <v>1434449.78</v>
      </c>
      <c r="J28" s="34">
        <v>956299.86</v>
      </c>
      <c r="K28" s="34">
        <f t="shared" si="20"/>
        <v>4542424.3</v>
      </c>
      <c r="L28" s="34">
        <v>0</v>
      </c>
      <c r="M28" s="34">
        <v>0</v>
      </c>
      <c r="N28" s="34">
        <v>0</v>
      </c>
      <c r="O28" s="34">
        <f t="shared" si="24"/>
        <v>0</v>
      </c>
      <c r="P28" s="34">
        <f t="shared" si="25"/>
        <v>2151674.66</v>
      </c>
      <c r="Q28" s="34">
        <f t="shared" si="26"/>
        <v>1434449.78</v>
      </c>
      <c r="R28" s="34">
        <f t="shared" si="27"/>
        <v>956299.86</v>
      </c>
      <c r="S28" s="34">
        <f t="shared" si="28"/>
        <v>4542424.3</v>
      </c>
    </row>
    <row r="29" s="4" customFormat="true" ht="28" customHeight="true" spans="1:19">
      <c r="A29" s="128" t="s">
        <v>200</v>
      </c>
      <c r="B29" s="129"/>
      <c r="C29" s="130">
        <f>SUM(C30:C30)</f>
        <v>2</v>
      </c>
      <c r="D29" s="130">
        <f>SUM(D30:D30)</f>
        <v>513</v>
      </c>
      <c r="E29" s="29">
        <f>SUM(E30:E30)</f>
        <v>161835440</v>
      </c>
      <c r="F29" s="29">
        <f t="shared" ref="F29:S29" si="29">SUM(F30:F30)</f>
        <v>3948784.73</v>
      </c>
      <c r="G29" s="29">
        <f t="shared" si="29"/>
        <v>394878.48</v>
      </c>
      <c r="H29" s="29">
        <f t="shared" si="29"/>
        <v>1776953.13</v>
      </c>
      <c r="I29" s="29">
        <f t="shared" si="29"/>
        <v>987196.18</v>
      </c>
      <c r="J29" s="29">
        <f t="shared" si="29"/>
        <v>789756.94</v>
      </c>
      <c r="K29" s="29">
        <f t="shared" si="29"/>
        <v>3553906.25</v>
      </c>
      <c r="L29" s="29">
        <f t="shared" si="29"/>
        <v>0</v>
      </c>
      <c r="M29" s="29">
        <f t="shared" si="29"/>
        <v>0</v>
      </c>
      <c r="N29" s="29">
        <f t="shared" si="29"/>
        <v>0</v>
      </c>
      <c r="O29" s="29">
        <f t="shared" si="29"/>
        <v>0</v>
      </c>
      <c r="P29" s="29">
        <f t="shared" si="29"/>
        <v>1776953.13</v>
      </c>
      <c r="Q29" s="29">
        <f t="shared" si="29"/>
        <v>987196.18</v>
      </c>
      <c r="R29" s="29">
        <f t="shared" si="29"/>
        <v>789756.94</v>
      </c>
      <c r="S29" s="29">
        <f t="shared" si="29"/>
        <v>3553906.25</v>
      </c>
    </row>
    <row r="30" s="4" customFormat="true" ht="28" customHeight="true" spans="1:19">
      <c r="A30" s="132">
        <v>1</v>
      </c>
      <c r="B30" s="13" t="s">
        <v>193</v>
      </c>
      <c r="C30" s="14">
        <v>2</v>
      </c>
      <c r="D30" s="14">
        <v>513</v>
      </c>
      <c r="E30" s="144">
        <v>161835440</v>
      </c>
      <c r="F30" s="144">
        <v>3948784.73</v>
      </c>
      <c r="G30" s="144">
        <v>394878.48</v>
      </c>
      <c r="H30" s="144">
        <v>1776953.13</v>
      </c>
      <c r="I30" s="144">
        <v>987196.18</v>
      </c>
      <c r="J30" s="144">
        <v>789756.94</v>
      </c>
      <c r="K30" s="34">
        <f>SUM(H30:J30)</f>
        <v>3553906.25</v>
      </c>
      <c r="L30" s="34">
        <v>0</v>
      </c>
      <c r="M30" s="34">
        <v>0</v>
      </c>
      <c r="N30" s="34">
        <v>0</v>
      </c>
      <c r="O30" s="144">
        <f>SUM(L30:N30)</f>
        <v>0</v>
      </c>
      <c r="P30" s="34">
        <f>H30-L30</f>
        <v>1776953.13</v>
      </c>
      <c r="Q30" s="34">
        <f>I30-M30</f>
        <v>987196.18</v>
      </c>
      <c r="R30" s="34">
        <f>J30-N30</f>
        <v>789756.94</v>
      </c>
      <c r="S30" s="144">
        <f>SUM(P30:R30)</f>
        <v>3553906.25</v>
      </c>
    </row>
    <row r="31" s="4" customFormat="true" ht="28" customHeight="true" spans="1:20">
      <c r="A31" s="19" t="s">
        <v>173</v>
      </c>
      <c r="B31" s="19"/>
      <c r="C31" s="130">
        <f>C14+C21+C25+C6+C29</f>
        <v>287</v>
      </c>
      <c r="D31" s="130">
        <f>D14+D21+D25+D6+D29</f>
        <v>3622</v>
      </c>
      <c r="E31" s="29">
        <f>E14+E21+E25+E6+E29</f>
        <v>338418517.5</v>
      </c>
      <c r="F31" s="29">
        <f t="shared" ref="F31:S31" si="30">F14+F21+F25+F6+F29</f>
        <v>24932216.39</v>
      </c>
      <c r="G31" s="29">
        <f t="shared" si="30"/>
        <v>2945644.14</v>
      </c>
      <c r="H31" s="29">
        <f t="shared" si="30"/>
        <v>5319885.27</v>
      </c>
      <c r="I31" s="29">
        <f t="shared" si="30"/>
        <v>6282430.98</v>
      </c>
      <c r="J31" s="29">
        <f t="shared" si="30"/>
        <v>10384256</v>
      </c>
      <c r="K31" s="29">
        <f t="shared" si="30"/>
        <v>21986572.25</v>
      </c>
      <c r="L31" s="29">
        <f t="shared" si="30"/>
        <v>570.38</v>
      </c>
      <c r="M31" s="29">
        <f t="shared" si="30"/>
        <v>947.25</v>
      </c>
      <c r="N31" s="29">
        <f t="shared" si="30"/>
        <v>1867.87</v>
      </c>
      <c r="O31" s="29">
        <f t="shared" si="30"/>
        <v>3385.5</v>
      </c>
      <c r="P31" s="29">
        <f t="shared" si="30"/>
        <v>5319314.89</v>
      </c>
      <c r="Q31" s="29">
        <f t="shared" si="30"/>
        <v>6281483.73</v>
      </c>
      <c r="R31" s="29">
        <f t="shared" si="30"/>
        <v>10382388.13</v>
      </c>
      <c r="S31" s="29">
        <f t="shared" si="30"/>
        <v>21983186.75</v>
      </c>
      <c r="T31" s="4">
        <f>S31-R31-Q31-P31</f>
        <v>0</v>
      </c>
    </row>
    <row r="32" s="44" customFormat="true" ht="24" customHeight="true" spans="1:19">
      <c r="A32" s="134"/>
      <c r="B32" s="134"/>
      <c r="C32" s="135"/>
      <c r="D32" s="135"/>
      <c r="E32" s="145"/>
      <c r="F32" s="145"/>
      <c r="G32" s="145"/>
      <c r="H32" s="145"/>
      <c r="I32" s="145"/>
      <c r="J32" s="145"/>
      <c r="K32" s="145"/>
      <c r="L32" s="106"/>
      <c r="M32" s="106"/>
      <c r="N32" s="106"/>
      <c r="O32" s="106"/>
      <c r="P32" s="106"/>
      <c r="Q32" s="106"/>
      <c r="R32" s="106"/>
      <c r="S32" s="106">
        <f>K31-O31-S31</f>
        <v>0</v>
      </c>
    </row>
    <row r="33" spans="8:11">
      <c r="H33" s="47"/>
      <c r="I33" s="47"/>
      <c r="J33" s="47"/>
      <c r="K33" s="47"/>
    </row>
  </sheetData>
  <autoFilter ref="A5:S32">
    <extLst/>
  </autoFilter>
  <mergeCells count="19">
    <mergeCell ref="A1:B1"/>
    <mergeCell ref="A2:S2"/>
    <mergeCell ref="I3:L3"/>
    <mergeCell ref="H4:K4"/>
    <mergeCell ref="L4:O4"/>
    <mergeCell ref="P4:S4"/>
    <mergeCell ref="A6:B6"/>
    <mergeCell ref="A14:B14"/>
    <mergeCell ref="A21:B21"/>
    <mergeCell ref="A25:B25"/>
    <mergeCell ref="A29:B29"/>
    <mergeCell ref="A31:B31"/>
    <mergeCell ref="A4:A5"/>
    <mergeCell ref="B4:B5"/>
    <mergeCell ref="C4:C5"/>
    <mergeCell ref="D4:D5"/>
    <mergeCell ref="E4:E5"/>
    <mergeCell ref="F4:F5"/>
    <mergeCell ref="G4:G5"/>
  </mergeCells>
  <pageMargins left="0.354166666666667" right="0.275" top="0.629861111111111" bottom="0.432638888888889" header="0.393055555555556" footer="0.118055555555556"/>
  <pageSetup paperSize="9" scale="71" fitToHeight="0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B211"/>
  <sheetViews>
    <sheetView view="pageBreakPreview" zoomScaleNormal="70" zoomScaleSheetLayoutView="100" workbookViewId="0">
      <selection activeCell="A1" sqref="A$1:S$1048576"/>
    </sheetView>
  </sheetViews>
  <sheetFormatPr defaultColWidth="8.25" defaultRowHeight="13.5"/>
  <cols>
    <col min="1" max="1" width="5.58333333333333" style="91" customWidth="true"/>
    <col min="2" max="2" width="7.08333333333333" style="91" customWidth="true"/>
    <col min="3" max="3" width="4.83333333333333" style="91" customWidth="true"/>
    <col min="4" max="4" width="5.08333333333333" style="91" customWidth="true"/>
    <col min="5" max="5" width="7.41666666666667" style="91" customWidth="true"/>
    <col min="6" max="7" width="12.1666666666667" style="91" customWidth="true"/>
    <col min="8" max="9" width="7.91666666666667" style="92" customWidth="true"/>
    <col min="10" max="10" width="12.1666666666667" style="91" customWidth="true"/>
    <col min="11" max="11" width="11.3333333333333" style="91" customWidth="true"/>
    <col min="12" max="12" width="7.73333333333333" style="91" customWidth="true"/>
    <col min="13" max="13" width="11.4166666666667" style="91" customWidth="true"/>
    <col min="14" max="14" width="12.1666666666667" style="91" customWidth="true"/>
    <col min="15" max="15" width="7" style="91" customWidth="true"/>
    <col min="16" max="16" width="5.58333333333333" style="91" customWidth="true"/>
    <col min="17" max="17" width="6.525" style="91" customWidth="true"/>
    <col min="18" max="18" width="7" style="91" customWidth="true"/>
    <col min="19" max="20" width="10.5" style="91" customWidth="true"/>
    <col min="21" max="22" width="12.1666666666667" style="91" customWidth="true"/>
    <col min="23" max="23" width="10.8333333333333" style="91" customWidth="true"/>
    <col min="24" max="24" width="14.4166666666667" style="91" customWidth="true"/>
    <col min="25" max="31" width="8.25" style="93"/>
    <col min="32" max="32" width="5.75" style="93" customWidth="true"/>
    <col min="33" max="40" width="8.25" style="93"/>
    <col min="41" max="16384" width="8.25" style="91"/>
  </cols>
  <sheetData>
    <row r="1" s="1" customFormat="true" spans="1:31">
      <c r="A1" s="9" t="s">
        <v>201</v>
      </c>
      <c r="B1" s="9"/>
      <c r="C1" s="37"/>
      <c r="G1" s="96"/>
      <c r="H1" s="96"/>
      <c r="I1" s="98"/>
      <c r="J1" s="98"/>
      <c r="K1" s="31"/>
      <c r="L1" s="31"/>
      <c r="M1" s="31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37"/>
    </row>
    <row r="2" s="2" customFormat="true" ht="23.1" customHeight="true" spans="1:32">
      <c r="A2" s="10" t="s">
        <v>202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3"/>
      <c r="Z2" s="103"/>
      <c r="AA2" s="103"/>
      <c r="AB2" s="103"/>
      <c r="AC2" s="103"/>
      <c r="AD2" s="103"/>
      <c r="AE2" s="107"/>
      <c r="AF2" s="107"/>
    </row>
    <row r="3" s="3" customFormat="true" ht="37" customHeight="true" spans="1:32">
      <c r="A3" s="11" t="s">
        <v>1</v>
      </c>
      <c r="B3" s="11"/>
      <c r="C3" s="11"/>
      <c r="D3" s="11"/>
      <c r="E3" s="11"/>
      <c r="F3" s="11"/>
      <c r="G3" s="11"/>
      <c r="H3" s="97"/>
      <c r="I3" s="99" t="s">
        <v>176</v>
      </c>
      <c r="J3" s="99"/>
      <c r="K3" s="99"/>
      <c r="L3" s="99"/>
      <c r="M3" s="99"/>
      <c r="N3" s="99"/>
      <c r="O3" s="99"/>
      <c r="P3" s="99"/>
      <c r="Q3" s="99"/>
      <c r="R3" s="101"/>
      <c r="S3" s="101"/>
      <c r="T3" s="101"/>
      <c r="U3" s="101"/>
      <c r="V3" s="101"/>
      <c r="W3" s="101"/>
      <c r="X3" s="101"/>
      <c r="Y3" s="101"/>
      <c r="Z3" s="36"/>
      <c r="AA3" s="36"/>
      <c r="AB3" s="36"/>
      <c r="AC3" s="38"/>
      <c r="AD3" s="38"/>
      <c r="AE3" s="39"/>
      <c r="AF3" s="3" t="s">
        <v>2</v>
      </c>
    </row>
    <row r="4" s="89" customFormat="true" ht="24" customHeight="true" spans="1:40">
      <c r="A4" s="94" t="s">
        <v>3</v>
      </c>
      <c r="B4" s="94" t="s">
        <v>5</v>
      </c>
      <c r="C4" s="94" t="s">
        <v>6</v>
      </c>
      <c r="D4" s="94" t="s">
        <v>7</v>
      </c>
      <c r="E4" s="94" t="s">
        <v>203</v>
      </c>
      <c r="F4" s="94" t="s">
        <v>9</v>
      </c>
      <c r="G4" s="94" t="s">
        <v>10</v>
      </c>
      <c r="H4" s="94" t="s">
        <v>11</v>
      </c>
      <c r="I4" s="94" t="s">
        <v>12</v>
      </c>
      <c r="J4" s="94" t="s">
        <v>204</v>
      </c>
      <c r="K4" s="100" t="s">
        <v>181</v>
      </c>
      <c r="L4" s="100"/>
      <c r="M4" s="100"/>
      <c r="N4" s="100"/>
      <c r="O4" s="24" t="s">
        <v>182</v>
      </c>
      <c r="P4" s="24"/>
      <c r="Q4" s="24"/>
      <c r="R4" s="24"/>
      <c r="S4" s="24" t="s">
        <v>183</v>
      </c>
      <c r="T4" s="24"/>
      <c r="U4" s="24"/>
      <c r="V4" s="24"/>
      <c r="W4" s="102" t="s">
        <v>15</v>
      </c>
      <c r="X4" s="41" t="s">
        <v>16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</row>
    <row r="5" s="89" customFormat="true" ht="24" customHeight="true" spans="1:40">
      <c r="A5" s="95"/>
      <c r="B5" s="95"/>
      <c r="C5" s="95"/>
      <c r="D5" s="95"/>
      <c r="E5" s="95"/>
      <c r="F5" s="95"/>
      <c r="G5" s="95"/>
      <c r="H5" s="95"/>
      <c r="I5" s="95"/>
      <c r="J5" s="95"/>
      <c r="K5" s="100" t="s">
        <v>205</v>
      </c>
      <c r="L5" s="100" t="s">
        <v>206</v>
      </c>
      <c r="M5" s="100" t="s">
        <v>207</v>
      </c>
      <c r="N5" s="100" t="s">
        <v>21</v>
      </c>
      <c r="O5" s="24" t="s">
        <v>208</v>
      </c>
      <c r="P5" s="24" t="s">
        <v>185</v>
      </c>
      <c r="Q5" s="24" t="s">
        <v>20</v>
      </c>
      <c r="R5" s="24" t="s">
        <v>209</v>
      </c>
      <c r="S5" s="24" t="s">
        <v>184</v>
      </c>
      <c r="T5" s="24" t="s">
        <v>185</v>
      </c>
      <c r="U5" s="24" t="s">
        <v>20</v>
      </c>
      <c r="V5" s="24" t="s">
        <v>21</v>
      </c>
      <c r="W5" s="102"/>
      <c r="X5" s="41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</row>
    <row r="6" s="44" customFormat="true" ht="32" customHeight="true" spans="1:54">
      <c r="A6" s="13">
        <v>1</v>
      </c>
      <c r="B6" s="13" t="s">
        <v>210</v>
      </c>
      <c r="C6" s="15" t="s">
        <v>211</v>
      </c>
      <c r="D6" s="15">
        <v>1</v>
      </c>
      <c r="E6" s="15">
        <v>10</v>
      </c>
      <c r="F6" s="26">
        <v>30000</v>
      </c>
      <c r="G6" s="26">
        <v>3900</v>
      </c>
      <c r="H6" s="83">
        <v>45662</v>
      </c>
      <c r="I6" s="83">
        <v>45706</v>
      </c>
      <c r="J6" s="26">
        <v>1170</v>
      </c>
      <c r="K6" s="26">
        <v>0</v>
      </c>
      <c r="L6" s="26">
        <v>0</v>
      </c>
      <c r="M6" s="26">
        <v>2730</v>
      </c>
      <c r="N6" s="26">
        <f>K6+L6+M6</f>
        <v>2730</v>
      </c>
      <c r="O6" s="34">
        <v>0</v>
      </c>
      <c r="P6" s="34">
        <v>0</v>
      </c>
      <c r="Q6" s="34">
        <v>0</v>
      </c>
      <c r="R6" s="26">
        <f>SUM(O6:Q6)</f>
        <v>0</v>
      </c>
      <c r="S6" s="34">
        <f>K6-O6</f>
        <v>0</v>
      </c>
      <c r="T6" s="34">
        <f>L6-P6</f>
        <v>0</v>
      </c>
      <c r="U6" s="34">
        <f>M6-Q6</f>
        <v>2730</v>
      </c>
      <c r="V6" s="26">
        <f>SUM(S6:U6)</f>
        <v>2730</v>
      </c>
      <c r="W6" s="26"/>
      <c r="X6" s="26" t="s">
        <v>212</v>
      </c>
      <c r="Y6" s="105"/>
      <c r="Z6" s="105"/>
      <c r="AA6" s="105"/>
      <c r="AB6" s="106"/>
      <c r="AC6" s="106"/>
      <c r="AD6" s="106"/>
      <c r="AE6" s="106"/>
      <c r="AF6" s="105"/>
      <c r="AG6" s="106"/>
      <c r="AH6" s="106"/>
      <c r="AI6" s="106"/>
      <c r="AJ6" s="106"/>
      <c r="AK6" s="106"/>
      <c r="AL6" s="108"/>
      <c r="AM6" s="108"/>
      <c r="AN6" s="109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</row>
    <row r="7" s="44" customFormat="true" ht="32" customHeight="true" spans="1:54">
      <c r="A7" s="13">
        <v>2</v>
      </c>
      <c r="B7" s="13" t="s">
        <v>210</v>
      </c>
      <c r="C7" s="15" t="s">
        <v>213</v>
      </c>
      <c r="D7" s="15">
        <v>1</v>
      </c>
      <c r="E7" s="15">
        <v>16</v>
      </c>
      <c r="F7" s="26">
        <v>48000</v>
      </c>
      <c r="G7" s="26">
        <v>6240</v>
      </c>
      <c r="H7" s="83">
        <v>45662</v>
      </c>
      <c r="I7" s="83">
        <v>45706</v>
      </c>
      <c r="J7" s="26">
        <v>1872</v>
      </c>
      <c r="K7" s="26">
        <v>0</v>
      </c>
      <c r="L7" s="26">
        <v>0</v>
      </c>
      <c r="M7" s="26">
        <v>4368</v>
      </c>
      <c r="N7" s="26">
        <f t="shared" ref="N7:N26" si="0">K7+L7+M7</f>
        <v>4368</v>
      </c>
      <c r="O7" s="34">
        <v>0</v>
      </c>
      <c r="P7" s="34">
        <v>0</v>
      </c>
      <c r="Q7" s="34">
        <v>0</v>
      </c>
      <c r="R7" s="26">
        <f t="shared" ref="R7:R49" si="1">SUM(O7:Q7)</f>
        <v>0</v>
      </c>
      <c r="S7" s="34">
        <f t="shared" ref="S7:S40" si="2">K7-O7</f>
        <v>0</v>
      </c>
      <c r="T7" s="34">
        <f t="shared" ref="T7:T40" si="3">L7-P7</f>
        <v>0</v>
      </c>
      <c r="U7" s="34">
        <f t="shared" ref="U7:U40" si="4">M7-Q7</f>
        <v>4368</v>
      </c>
      <c r="V7" s="26">
        <f t="shared" ref="V7:V42" si="5">SUM(S7:U7)</f>
        <v>4368</v>
      </c>
      <c r="W7" s="26"/>
      <c r="X7" s="26" t="s">
        <v>214</v>
      </c>
      <c r="Y7" s="105"/>
      <c r="Z7" s="105"/>
      <c r="AA7" s="105"/>
      <c r="AB7" s="106"/>
      <c r="AC7" s="106"/>
      <c r="AD7" s="106"/>
      <c r="AE7" s="106"/>
      <c r="AF7" s="105"/>
      <c r="AG7" s="106"/>
      <c r="AH7" s="106"/>
      <c r="AI7" s="106"/>
      <c r="AJ7" s="106"/>
      <c r="AK7" s="106"/>
      <c r="AL7" s="108"/>
      <c r="AM7" s="108"/>
      <c r="AN7" s="109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</row>
    <row r="8" s="44" customFormat="true" ht="32" customHeight="true" spans="1:54">
      <c r="A8" s="13">
        <v>3</v>
      </c>
      <c r="B8" s="13" t="s">
        <v>210</v>
      </c>
      <c r="C8" s="15" t="s">
        <v>215</v>
      </c>
      <c r="D8" s="15">
        <v>1</v>
      </c>
      <c r="E8" s="15">
        <v>29</v>
      </c>
      <c r="F8" s="26">
        <v>87000</v>
      </c>
      <c r="G8" s="26">
        <v>11310</v>
      </c>
      <c r="H8" s="83">
        <v>45661</v>
      </c>
      <c r="I8" s="83">
        <v>45706</v>
      </c>
      <c r="J8" s="26">
        <v>3393</v>
      </c>
      <c r="K8" s="26">
        <v>0</v>
      </c>
      <c r="L8" s="26">
        <v>0</v>
      </c>
      <c r="M8" s="26">
        <v>7917</v>
      </c>
      <c r="N8" s="26">
        <f t="shared" si="0"/>
        <v>7917</v>
      </c>
      <c r="O8" s="34">
        <v>0</v>
      </c>
      <c r="P8" s="34">
        <v>0</v>
      </c>
      <c r="Q8" s="34">
        <v>0</v>
      </c>
      <c r="R8" s="26">
        <f t="shared" si="1"/>
        <v>0</v>
      </c>
      <c r="S8" s="34">
        <f t="shared" si="2"/>
        <v>0</v>
      </c>
      <c r="T8" s="34">
        <f t="shared" si="3"/>
        <v>0</v>
      </c>
      <c r="U8" s="34">
        <f t="shared" si="4"/>
        <v>7917</v>
      </c>
      <c r="V8" s="26">
        <f t="shared" si="5"/>
        <v>7917</v>
      </c>
      <c r="W8" s="26"/>
      <c r="X8" s="26" t="s">
        <v>216</v>
      </c>
      <c r="Y8" s="105"/>
      <c r="Z8" s="105"/>
      <c r="AA8" s="105"/>
      <c r="AB8" s="106"/>
      <c r="AC8" s="106"/>
      <c r="AD8" s="106"/>
      <c r="AE8" s="106"/>
      <c r="AF8" s="105"/>
      <c r="AG8" s="106"/>
      <c r="AH8" s="106"/>
      <c r="AI8" s="106"/>
      <c r="AJ8" s="106"/>
      <c r="AK8" s="106"/>
      <c r="AL8" s="108"/>
      <c r="AM8" s="108"/>
      <c r="AN8" s="109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</row>
    <row r="9" s="44" customFormat="true" ht="32" customHeight="true" spans="1:54">
      <c r="A9" s="13">
        <v>4</v>
      </c>
      <c r="B9" s="13" t="s">
        <v>210</v>
      </c>
      <c r="C9" s="15" t="s">
        <v>217</v>
      </c>
      <c r="D9" s="15">
        <v>24</v>
      </c>
      <c r="E9" s="15">
        <v>116.5</v>
      </c>
      <c r="F9" s="26">
        <v>349500</v>
      </c>
      <c r="G9" s="26">
        <v>45435</v>
      </c>
      <c r="H9" s="83">
        <v>45661</v>
      </c>
      <c r="I9" s="83">
        <v>45711</v>
      </c>
      <c r="J9" s="26">
        <v>13630.5</v>
      </c>
      <c r="K9" s="26">
        <v>0</v>
      </c>
      <c r="L9" s="26">
        <v>0</v>
      </c>
      <c r="M9" s="26">
        <v>31804.5</v>
      </c>
      <c r="N9" s="26">
        <f t="shared" si="0"/>
        <v>31804.5</v>
      </c>
      <c r="O9" s="34">
        <v>0</v>
      </c>
      <c r="P9" s="34">
        <v>0</v>
      </c>
      <c r="Q9" s="34">
        <v>0</v>
      </c>
      <c r="R9" s="26">
        <f t="shared" si="1"/>
        <v>0</v>
      </c>
      <c r="S9" s="34">
        <f t="shared" si="2"/>
        <v>0</v>
      </c>
      <c r="T9" s="34">
        <f t="shared" si="3"/>
        <v>0</v>
      </c>
      <c r="U9" s="34">
        <f t="shared" si="4"/>
        <v>31804.5</v>
      </c>
      <c r="V9" s="26">
        <f t="shared" si="5"/>
        <v>31804.5</v>
      </c>
      <c r="W9" s="26"/>
      <c r="X9" s="26" t="s">
        <v>218</v>
      </c>
      <c r="Y9" s="105"/>
      <c r="Z9" s="105"/>
      <c r="AA9" s="105"/>
      <c r="AB9" s="106"/>
      <c r="AC9" s="106"/>
      <c r="AD9" s="106"/>
      <c r="AE9" s="106"/>
      <c r="AF9" s="105"/>
      <c r="AG9" s="106"/>
      <c r="AH9" s="106"/>
      <c r="AI9" s="106"/>
      <c r="AJ9" s="106"/>
      <c r="AK9" s="106"/>
      <c r="AL9" s="108"/>
      <c r="AM9" s="108"/>
      <c r="AN9" s="109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</row>
    <row r="10" s="44" customFormat="true" ht="32" customHeight="true" spans="1:54">
      <c r="A10" s="13">
        <v>5</v>
      </c>
      <c r="B10" s="13" t="s">
        <v>210</v>
      </c>
      <c r="C10" s="15" t="s">
        <v>219</v>
      </c>
      <c r="D10" s="15">
        <v>1</v>
      </c>
      <c r="E10" s="15">
        <v>74</v>
      </c>
      <c r="F10" s="26">
        <v>222000</v>
      </c>
      <c r="G10" s="26">
        <v>28860</v>
      </c>
      <c r="H10" s="83">
        <v>45662</v>
      </c>
      <c r="I10" s="83">
        <v>45733</v>
      </c>
      <c r="J10" s="26">
        <v>8658</v>
      </c>
      <c r="K10" s="26">
        <v>0</v>
      </c>
      <c r="L10" s="26">
        <v>0</v>
      </c>
      <c r="M10" s="26">
        <v>20202</v>
      </c>
      <c r="N10" s="26">
        <f t="shared" si="0"/>
        <v>20202</v>
      </c>
      <c r="O10" s="34">
        <v>0</v>
      </c>
      <c r="P10" s="34">
        <v>0</v>
      </c>
      <c r="Q10" s="34">
        <v>0</v>
      </c>
      <c r="R10" s="26">
        <f t="shared" si="1"/>
        <v>0</v>
      </c>
      <c r="S10" s="34">
        <f t="shared" si="2"/>
        <v>0</v>
      </c>
      <c r="T10" s="34">
        <f t="shared" si="3"/>
        <v>0</v>
      </c>
      <c r="U10" s="34">
        <f t="shared" si="4"/>
        <v>20202</v>
      </c>
      <c r="V10" s="26">
        <f t="shared" si="5"/>
        <v>20202</v>
      </c>
      <c r="W10" s="26"/>
      <c r="X10" s="26" t="s">
        <v>220</v>
      </c>
      <c r="Y10" s="105"/>
      <c r="Z10" s="105"/>
      <c r="AA10" s="105"/>
      <c r="AB10" s="106"/>
      <c r="AC10" s="106"/>
      <c r="AD10" s="106"/>
      <c r="AE10" s="106"/>
      <c r="AF10" s="105"/>
      <c r="AG10" s="106"/>
      <c r="AH10" s="106"/>
      <c r="AI10" s="106"/>
      <c r="AJ10" s="106"/>
      <c r="AK10" s="106"/>
      <c r="AL10" s="108"/>
      <c r="AM10" s="108"/>
      <c r="AN10" s="109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</row>
    <row r="11" s="44" customFormat="true" ht="32" customHeight="true" spans="1:54">
      <c r="A11" s="13">
        <v>6</v>
      </c>
      <c r="B11" s="13" t="s">
        <v>210</v>
      </c>
      <c r="C11" s="15" t="s">
        <v>221</v>
      </c>
      <c r="D11" s="15">
        <v>1</v>
      </c>
      <c r="E11" s="15">
        <v>42.5</v>
      </c>
      <c r="F11" s="26">
        <v>127500</v>
      </c>
      <c r="G11" s="26">
        <v>16575</v>
      </c>
      <c r="H11" s="83">
        <v>45665</v>
      </c>
      <c r="I11" s="83">
        <v>45729</v>
      </c>
      <c r="J11" s="26">
        <v>4972.5</v>
      </c>
      <c r="K11" s="26">
        <v>0</v>
      </c>
      <c r="L11" s="26">
        <v>0</v>
      </c>
      <c r="M11" s="26">
        <v>11602.5</v>
      </c>
      <c r="N11" s="26">
        <f t="shared" si="0"/>
        <v>11602.5</v>
      </c>
      <c r="O11" s="34">
        <v>0</v>
      </c>
      <c r="P11" s="34">
        <v>0</v>
      </c>
      <c r="Q11" s="34">
        <v>0</v>
      </c>
      <c r="R11" s="26">
        <f t="shared" si="1"/>
        <v>0</v>
      </c>
      <c r="S11" s="34">
        <f t="shared" si="2"/>
        <v>0</v>
      </c>
      <c r="T11" s="34">
        <f t="shared" si="3"/>
        <v>0</v>
      </c>
      <c r="U11" s="34">
        <f t="shared" si="4"/>
        <v>11602.5</v>
      </c>
      <c r="V11" s="26">
        <f t="shared" si="5"/>
        <v>11602.5</v>
      </c>
      <c r="W11" s="26"/>
      <c r="X11" s="26" t="s">
        <v>222</v>
      </c>
      <c r="Y11" s="105"/>
      <c r="Z11" s="105"/>
      <c r="AA11" s="105"/>
      <c r="AB11" s="106"/>
      <c r="AC11" s="106"/>
      <c r="AD11" s="106"/>
      <c r="AE11" s="106"/>
      <c r="AF11" s="105"/>
      <c r="AG11" s="106"/>
      <c r="AH11" s="106"/>
      <c r="AI11" s="106"/>
      <c r="AJ11" s="106"/>
      <c r="AK11" s="106"/>
      <c r="AL11" s="108"/>
      <c r="AM11" s="108"/>
      <c r="AN11" s="109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</row>
    <row r="12" s="44" customFormat="true" ht="32" customHeight="true" spans="1:54">
      <c r="A12" s="13">
        <v>7</v>
      </c>
      <c r="B12" s="13" t="s">
        <v>210</v>
      </c>
      <c r="C12" s="15" t="s">
        <v>223</v>
      </c>
      <c r="D12" s="15">
        <v>1</v>
      </c>
      <c r="E12" s="15">
        <v>38.8</v>
      </c>
      <c r="F12" s="26">
        <v>116400</v>
      </c>
      <c r="G12" s="26">
        <v>15132</v>
      </c>
      <c r="H12" s="83">
        <v>45665</v>
      </c>
      <c r="I12" s="83">
        <v>45729</v>
      </c>
      <c r="J12" s="26">
        <v>4539.6</v>
      </c>
      <c r="K12" s="26">
        <v>0</v>
      </c>
      <c r="L12" s="26">
        <v>0</v>
      </c>
      <c r="M12" s="26">
        <v>10592.4</v>
      </c>
      <c r="N12" s="26">
        <f t="shared" si="0"/>
        <v>10592.4</v>
      </c>
      <c r="O12" s="34">
        <v>0</v>
      </c>
      <c r="P12" s="34">
        <v>0</v>
      </c>
      <c r="Q12" s="34">
        <v>0</v>
      </c>
      <c r="R12" s="26">
        <f t="shared" si="1"/>
        <v>0</v>
      </c>
      <c r="S12" s="34">
        <f t="shared" si="2"/>
        <v>0</v>
      </c>
      <c r="T12" s="34">
        <f t="shared" si="3"/>
        <v>0</v>
      </c>
      <c r="U12" s="34">
        <f t="shared" si="4"/>
        <v>10592.4</v>
      </c>
      <c r="V12" s="26">
        <f t="shared" si="5"/>
        <v>10592.4</v>
      </c>
      <c r="W12" s="26"/>
      <c r="X12" s="26" t="s">
        <v>222</v>
      </c>
      <c r="Y12" s="105"/>
      <c r="Z12" s="105"/>
      <c r="AA12" s="105"/>
      <c r="AB12" s="106"/>
      <c r="AC12" s="106"/>
      <c r="AD12" s="106"/>
      <c r="AE12" s="106"/>
      <c r="AF12" s="105"/>
      <c r="AG12" s="106"/>
      <c r="AH12" s="106"/>
      <c r="AI12" s="106"/>
      <c r="AJ12" s="106"/>
      <c r="AK12" s="106"/>
      <c r="AL12" s="108"/>
      <c r="AM12" s="108"/>
      <c r="AN12" s="109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</row>
    <row r="13" s="44" customFormat="true" ht="32" customHeight="true" spans="1:54">
      <c r="A13" s="13">
        <v>8</v>
      </c>
      <c r="B13" s="13" t="s">
        <v>210</v>
      </c>
      <c r="C13" s="15" t="s">
        <v>224</v>
      </c>
      <c r="D13" s="15">
        <v>1</v>
      </c>
      <c r="E13" s="15">
        <v>25.5</v>
      </c>
      <c r="F13" s="26">
        <v>76500</v>
      </c>
      <c r="G13" s="26">
        <v>9945</v>
      </c>
      <c r="H13" s="83">
        <v>45665</v>
      </c>
      <c r="I13" s="83">
        <v>45729</v>
      </c>
      <c r="J13" s="26">
        <v>2983.5</v>
      </c>
      <c r="K13" s="26">
        <v>0</v>
      </c>
      <c r="L13" s="26">
        <v>0</v>
      </c>
      <c r="M13" s="26">
        <v>6961.5</v>
      </c>
      <c r="N13" s="26">
        <f t="shared" si="0"/>
        <v>6961.5</v>
      </c>
      <c r="O13" s="34">
        <v>0</v>
      </c>
      <c r="P13" s="34">
        <v>0</v>
      </c>
      <c r="Q13" s="34">
        <v>0</v>
      </c>
      <c r="R13" s="26">
        <f t="shared" si="1"/>
        <v>0</v>
      </c>
      <c r="S13" s="34">
        <f t="shared" si="2"/>
        <v>0</v>
      </c>
      <c r="T13" s="34">
        <f t="shared" si="3"/>
        <v>0</v>
      </c>
      <c r="U13" s="34">
        <f t="shared" si="4"/>
        <v>6961.5</v>
      </c>
      <c r="V13" s="26">
        <f t="shared" si="5"/>
        <v>6961.5</v>
      </c>
      <c r="W13" s="26"/>
      <c r="X13" s="26" t="s">
        <v>222</v>
      </c>
      <c r="Y13" s="105"/>
      <c r="Z13" s="105"/>
      <c r="AA13" s="105"/>
      <c r="AB13" s="106"/>
      <c r="AC13" s="106"/>
      <c r="AD13" s="106"/>
      <c r="AE13" s="106"/>
      <c r="AF13" s="105"/>
      <c r="AG13" s="106"/>
      <c r="AH13" s="106"/>
      <c r="AI13" s="106"/>
      <c r="AJ13" s="106"/>
      <c r="AK13" s="106"/>
      <c r="AL13" s="108"/>
      <c r="AM13" s="108"/>
      <c r="AN13" s="109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</row>
    <row r="14" s="44" customFormat="true" ht="32" customHeight="true" spans="1:54">
      <c r="A14" s="13">
        <v>9</v>
      </c>
      <c r="B14" s="13" t="s">
        <v>210</v>
      </c>
      <c r="C14" s="15" t="s">
        <v>225</v>
      </c>
      <c r="D14" s="15">
        <v>1</v>
      </c>
      <c r="E14" s="15">
        <v>19.5</v>
      </c>
      <c r="F14" s="26">
        <v>58500</v>
      </c>
      <c r="G14" s="26">
        <v>7605</v>
      </c>
      <c r="H14" s="83">
        <v>45665</v>
      </c>
      <c r="I14" s="83">
        <v>45729</v>
      </c>
      <c r="J14" s="26">
        <v>2281.5</v>
      </c>
      <c r="K14" s="26">
        <v>0</v>
      </c>
      <c r="L14" s="26">
        <v>0</v>
      </c>
      <c r="M14" s="26">
        <v>5323.5</v>
      </c>
      <c r="N14" s="26">
        <f t="shared" si="0"/>
        <v>5323.5</v>
      </c>
      <c r="O14" s="34">
        <v>0</v>
      </c>
      <c r="P14" s="34">
        <v>0</v>
      </c>
      <c r="Q14" s="34">
        <v>0</v>
      </c>
      <c r="R14" s="26">
        <f t="shared" si="1"/>
        <v>0</v>
      </c>
      <c r="S14" s="34">
        <f t="shared" si="2"/>
        <v>0</v>
      </c>
      <c r="T14" s="34">
        <f t="shared" si="3"/>
        <v>0</v>
      </c>
      <c r="U14" s="34">
        <f t="shared" si="4"/>
        <v>5323.5</v>
      </c>
      <c r="V14" s="26">
        <f t="shared" si="5"/>
        <v>5323.5</v>
      </c>
      <c r="W14" s="26"/>
      <c r="X14" s="26" t="s">
        <v>222</v>
      </c>
      <c r="Y14" s="105"/>
      <c r="Z14" s="105"/>
      <c r="AA14" s="105"/>
      <c r="AB14" s="106"/>
      <c r="AC14" s="106"/>
      <c r="AD14" s="106"/>
      <c r="AE14" s="106"/>
      <c r="AF14" s="105"/>
      <c r="AG14" s="106"/>
      <c r="AH14" s="106"/>
      <c r="AI14" s="106"/>
      <c r="AJ14" s="106"/>
      <c r="AK14" s="106"/>
      <c r="AL14" s="108"/>
      <c r="AM14" s="108"/>
      <c r="AN14" s="109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</row>
    <row r="15" s="44" customFormat="true" ht="32" customHeight="true" spans="1:54">
      <c r="A15" s="13">
        <v>10</v>
      </c>
      <c r="B15" s="13" t="s">
        <v>210</v>
      </c>
      <c r="C15" s="15" t="s">
        <v>226</v>
      </c>
      <c r="D15" s="15">
        <v>58</v>
      </c>
      <c r="E15" s="15">
        <v>394</v>
      </c>
      <c r="F15" s="26">
        <v>1182000</v>
      </c>
      <c r="G15" s="26">
        <v>153660</v>
      </c>
      <c r="H15" s="83">
        <v>45661</v>
      </c>
      <c r="I15" s="83">
        <v>45716</v>
      </c>
      <c r="J15" s="26">
        <v>46098</v>
      </c>
      <c r="K15" s="26">
        <v>0</v>
      </c>
      <c r="L15" s="26">
        <v>0</v>
      </c>
      <c r="M15" s="26">
        <v>107562</v>
      </c>
      <c r="N15" s="26">
        <f t="shared" si="0"/>
        <v>107562</v>
      </c>
      <c r="O15" s="34">
        <v>0</v>
      </c>
      <c r="P15" s="34">
        <v>0</v>
      </c>
      <c r="Q15" s="34">
        <v>0</v>
      </c>
      <c r="R15" s="26">
        <f t="shared" si="1"/>
        <v>0</v>
      </c>
      <c r="S15" s="34">
        <f t="shared" si="2"/>
        <v>0</v>
      </c>
      <c r="T15" s="34">
        <f t="shared" si="3"/>
        <v>0</v>
      </c>
      <c r="U15" s="34">
        <f t="shared" si="4"/>
        <v>107562</v>
      </c>
      <c r="V15" s="26">
        <f t="shared" si="5"/>
        <v>107562</v>
      </c>
      <c r="W15" s="26"/>
      <c r="X15" s="26" t="s">
        <v>218</v>
      </c>
      <c r="Y15" s="105"/>
      <c r="Z15" s="105"/>
      <c r="AA15" s="105"/>
      <c r="AB15" s="106"/>
      <c r="AC15" s="106"/>
      <c r="AD15" s="106"/>
      <c r="AE15" s="106"/>
      <c r="AF15" s="105"/>
      <c r="AG15" s="106"/>
      <c r="AH15" s="106"/>
      <c r="AI15" s="106"/>
      <c r="AJ15" s="106"/>
      <c r="AK15" s="106"/>
      <c r="AL15" s="108"/>
      <c r="AM15" s="108"/>
      <c r="AN15" s="109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</row>
    <row r="16" s="44" customFormat="true" ht="32" customHeight="true" spans="1:54">
      <c r="A16" s="13">
        <v>11</v>
      </c>
      <c r="B16" s="13" t="s">
        <v>210</v>
      </c>
      <c r="C16" s="15" t="s">
        <v>227</v>
      </c>
      <c r="D16" s="15">
        <v>1</v>
      </c>
      <c r="E16" s="15">
        <v>42</v>
      </c>
      <c r="F16" s="26">
        <v>126000</v>
      </c>
      <c r="G16" s="26">
        <v>16380</v>
      </c>
      <c r="H16" s="83">
        <v>45664</v>
      </c>
      <c r="I16" s="83">
        <v>45721</v>
      </c>
      <c r="J16" s="26">
        <v>4914</v>
      </c>
      <c r="K16" s="26">
        <v>0</v>
      </c>
      <c r="L16" s="26">
        <v>0</v>
      </c>
      <c r="M16" s="26">
        <v>11466</v>
      </c>
      <c r="N16" s="26">
        <f t="shared" si="0"/>
        <v>11466</v>
      </c>
      <c r="O16" s="34">
        <v>0</v>
      </c>
      <c r="P16" s="34">
        <v>0</v>
      </c>
      <c r="Q16" s="34">
        <v>0</v>
      </c>
      <c r="R16" s="26">
        <f t="shared" si="1"/>
        <v>0</v>
      </c>
      <c r="S16" s="34">
        <f t="shared" si="2"/>
        <v>0</v>
      </c>
      <c r="T16" s="34">
        <f t="shared" si="3"/>
        <v>0</v>
      </c>
      <c r="U16" s="34">
        <f t="shared" si="4"/>
        <v>11466</v>
      </c>
      <c r="V16" s="26">
        <f t="shared" si="5"/>
        <v>11466</v>
      </c>
      <c r="W16" s="26"/>
      <c r="X16" s="26" t="s">
        <v>228</v>
      </c>
      <c r="Y16" s="105"/>
      <c r="Z16" s="105"/>
      <c r="AA16" s="105"/>
      <c r="AB16" s="106"/>
      <c r="AC16" s="106"/>
      <c r="AD16" s="106"/>
      <c r="AE16" s="106"/>
      <c r="AF16" s="105"/>
      <c r="AG16" s="106"/>
      <c r="AH16" s="106"/>
      <c r="AI16" s="106"/>
      <c r="AJ16" s="106"/>
      <c r="AK16" s="106"/>
      <c r="AL16" s="108"/>
      <c r="AM16" s="108"/>
      <c r="AN16" s="109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</row>
    <row r="17" s="44" customFormat="true" ht="32" customHeight="true" spans="1:54">
      <c r="A17" s="13">
        <v>12</v>
      </c>
      <c r="B17" s="13" t="s">
        <v>210</v>
      </c>
      <c r="C17" s="15" t="s">
        <v>229</v>
      </c>
      <c r="D17" s="15">
        <v>1</v>
      </c>
      <c r="E17" s="15">
        <v>59</v>
      </c>
      <c r="F17" s="26">
        <v>177000</v>
      </c>
      <c r="G17" s="26">
        <v>23010</v>
      </c>
      <c r="H17" s="83">
        <v>45664</v>
      </c>
      <c r="I17" s="83">
        <v>45721</v>
      </c>
      <c r="J17" s="26">
        <v>6903</v>
      </c>
      <c r="K17" s="26">
        <v>0</v>
      </c>
      <c r="L17" s="26">
        <v>0</v>
      </c>
      <c r="M17" s="26">
        <v>16107</v>
      </c>
      <c r="N17" s="26">
        <f t="shared" si="0"/>
        <v>16107</v>
      </c>
      <c r="O17" s="34">
        <v>0</v>
      </c>
      <c r="P17" s="34">
        <v>0</v>
      </c>
      <c r="Q17" s="34">
        <v>0</v>
      </c>
      <c r="R17" s="26">
        <f t="shared" si="1"/>
        <v>0</v>
      </c>
      <c r="S17" s="34">
        <f t="shared" si="2"/>
        <v>0</v>
      </c>
      <c r="T17" s="34">
        <f t="shared" si="3"/>
        <v>0</v>
      </c>
      <c r="U17" s="34">
        <f t="shared" si="4"/>
        <v>16107</v>
      </c>
      <c r="V17" s="26">
        <f t="shared" si="5"/>
        <v>16107</v>
      </c>
      <c r="W17" s="26"/>
      <c r="X17" s="26" t="s">
        <v>228</v>
      </c>
      <c r="Y17" s="105"/>
      <c r="Z17" s="105"/>
      <c r="AA17" s="105"/>
      <c r="AB17" s="106"/>
      <c r="AC17" s="106"/>
      <c r="AD17" s="106"/>
      <c r="AE17" s="106"/>
      <c r="AF17" s="105"/>
      <c r="AG17" s="106"/>
      <c r="AH17" s="106"/>
      <c r="AI17" s="106"/>
      <c r="AJ17" s="106"/>
      <c r="AK17" s="106"/>
      <c r="AL17" s="108"/>
      <c r="AM17" s="108"/>
      <c r="AN17" s="109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</row>
    <row r="18" s="44" customFormat="true" ht="32" customHeight="true" spans="1:54">
      <c r="A18" s="13">
        <v>13</v>
      </c>
      <c r="B18" s="13" t="s">
        <v>210</v>
      </c>
      <c r="C18" s="15" t="s">
        <v>230</v>
      </c>
      <c r="D18" s="15">
        <v>1</v>
      </c>
      <c r="E18" s="15">
        <v>20</v>
      </c>
      <c r="F18" s="26">
        <v>60000</v>
      </c>
      <c r="G18" s="26">
        <v>7800</v>
      </c>
      <c r="H18" s="83">
        <v>45667</v>
      </c>
      <c r="I18" s="83">
        <v>45711</v>
      </c>
      <c r="J18" s="26">
        <v>2340</v>
      </c>
      <c r="K18" s="26">
        <v>0</v>
      </c>
      <c r="L18" s="26">
        <v>0</v>
      </c>
      <c r="M18" s="26">
        <v>5460</v>
      </c>
      <c r="N18" s="26">
        <f t="shared" si="0"/>
        <v>5460</v>
      </c>
      <c r="O18" s="34">
        <v>0</v>
      </c>
      <c r="P18" s="34">
        <v>0</v>
      </c>
      <c r="Q18" s="34">
        <v>0</v>
      </c>
      <c r="R18" s="26">
        <f t="shared" si="1"/>
        <v>0</v>
      </c>
      <c r="S18" s="34">
        <f t="shared" si="2"/>
        <v>0</v>
      </c>
      <c r="T18" s="34">
        <f t="shared" si="3"/>
        <v>0</v>
      </c>
      <c r="U18" s="34">
        <f t="shared" si="4"/>
        <v>5460</v>
      </c>
      <c r="V18" s="26">
        <f t="shared" si="5"/>
        <v>5460</v>
      </c>
      <c r="W18" s="26"/>
      <c r="X18" s="26" t="s">
        <v>231</v>
      </c>
      <c r="Y18" s="105"/>
      <c r="Z18" s="105"/>
      <c r="AA18" s="105"/>
      <c r="AB18" s="106"/>
      <c r="AC18" s="106"/>
      <c r="AD18" s="106"/>
      <c r="AE18" s="106"/>
      <c r="AF18" s="105"/>
      <c r="AG18" s="106"/>
      <c r="AH18" s="106"/>
      <c r="AI18" s="106"/>
      <c r="AJ18" s="106"/>
      <c r="AK18" s="106"/>
      <c r="AL18" s="108"/>
      <c r="AM18" s="108"/>
      <c r="AN18" s="109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</row>
    <row r="19" s="44" customFormat="true" ht="32" customHeight="true" spans="1:54">
      <c r="A19" s="13">
        <v>14</v>
      </c>
      <c r="B19" s="13" t="s">
        <v>210</v>
      </c>
      <c r="C19" s="15" t="s">
        <v>232</v>
      </c>
      <c r="D19" s="15">
        <v>1</v>
      </c>
      <c r="E19" s="15">
        <v>47.5</v>
      </c>
      <c r="F19" s="26">
        <v>142500</v>
      </c>
      <c r="G19" s="26">
        <v>18525</v>
      </c>
      <c r="H19" s="83">
        <v>45664</v>
      </c>
      <c r="I19" s="83">
        <v>45708</v>
      </c>
      <c r="J19" s="26">
        <v>5557.5</v>
      </c>
      <c r="K19" s="26">
        <v>0</v>
      </c>
      <c r="L19" s="26">
        <v>0</v>
      </c>
      <c r="M19" s="26">
        <v>12967.5</v>
      </c>
      <c r="N19" s="26">
        <f t="shared" si="0"/>
        <v>12967.5</v>
      </c>
      <c r="O19" s="34">
        <v>0</v>
      </c>
      <c r="P19" s="34">
        <v>0</v>
      </c>
      <c r="Q19" s="34">
        <v>0</v>
      </c>
      <c r="R19" s="26">
        <f t="shared" si="1"/>
        <v>0</v>
      </c>
      <c r="S19" s="34">
        <f t="shared" si="2"/>
        <v>0</v>
      </c>
      <c r="T19" s="34">
        <f t="shared" si="3"/>
        <v>0</v>
      </c>
      <c r="U19" s="34">
        <f t="shared" si="4"/>
        <v>12967.5</v>
      </c>
      <c r="V19" s="26">
        <f t="shared" si="5"/>
        <v>12967.5</v>
      </c>
      <c r="W19" s="26"/>
      <c r="X19" s="26" t="s">
        <v>233</v>
      </c>
      <c r="Y19" s="105"/>
      <c r="Z19" s="105"/>
      <c r="AA19" s="105"/>
      <c r="AB19" s="106"/>
      <c r="AC19" s="106"/>
      <c r="AD19" s="106"/>
      <c r="AE19" s="106"/>
      <c r="AF19" s="105"/>
      <c r="AG19" s="106"/>
      <c r="AH19" s="106"/>
      <c r="AI19" s="106"/>
      <c r="AJ19" s="106"/>
      <c r="AK19" s="106"/>
      <c r="AL19" s="108"/>
      <c r="AM19" s="108"/>
      <c r="AN19" s="109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</row>
    <row r="20" s="44" customFormat="true" ht="32" customHeight="true" spans="1:54">
      <c r="A20" s="13">
        <v>15</v>
      </c>
      <c r="B20" s="13" t="s">
        <v>210</v>
      </c>
      <c r="C20" s="15" t="s">
        <v>234</v>
      </c>
      <c r="D20" s="15">
        <v>26</v>
      </c>
      <c r="E20" s="15">
        <v>231</v>
      </c>
      <c r="F20" s="26">
        <v>693000</v>
      </c>
      <c r="G20" s="26">
        <v>90090</v>
      </c>
      <c r="H20" s="83">
        <v>45664</v>
      </c>
      <c r="I20" s="83">
        <v>45714</v>
      </c>
      <c r="J20" s="26">
        <v>27027</v>
      </c>
      <c r="K20" s="26">
        <v>0</v>
      </c>
      <c r="L20" s="26">
        <v>0</v>
      </c>
      <c r="M20" s="26">
        <v>63063</v>
      </c>
      <c r="N20" s="26">
        <f t="shared" si="0"/>
        <v>63063</v>
      </c>
      <c r="O20" s="34">
        <v>0</v>
      </c>
      <c r="P20" s="34">
        <v>0</v>
      </c>
      <c r="Q20" s="34">
        <v>0</v>
      </c>
      <c r="R20" s="26">
        <f t="shared" si="1"/>
        <v>0</v>
      </c>
      <c r="S20" s="34">
        <f t="shared" si="2"/>
        <v>0</v>
      </c>
      <c r="T20" s="34">
        <f t="shared" si="3"/>
        <v>0</v>
      </c>
      <c r="U20" s="34">
        <f t="shared" si="4"/>
        <v>63063</v>
      </c>
      <c r="V20" s="26">
        <f t="shared" si="5"/>
        <v>63063</v>
      </c>
      <c r="W20" s="26"/>
      <c r="X20" s="26" t="s">
        <v>235</v>
      </c>
      <c r="Y20" s="105"/>
      <c r="Z20" s="105"/>
      <c r="AA20" s="105"/>
      <c r="AB20" s="106"/>
      <c r="AC20" s="106"/>
      <c r="AD20" s="106"/>
      <c r="AE20" s="106"/>
      <c r="AF20" s="105"/>
      <c r="AG20" s="106"/>
      <c r="AH20" s="106"/>
      <c r="AI20" s="106"/>
      <c r="AJ20" s="106"/>
      <c r="AK20" s="106"/>
      <c r="AL20" s="108"/>
      <c r="AM20" s="108"/>
      <c r="AN20" s="109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</row>
    <row r="21" s="44" customFormat="true" ht="32" customHeight="true" spans="1:54">
      <c r="A21" s="13">
        <v>16</v>
      </c>
      <c r="B21" s="13" t="s">
        <v>210</v>
      </c>
      <c r="C21" s="15" t="s">
        <v>236</v>
      </c>
      <c r="D21" s="15">
        <v>54</v>
      </c>
      <c r="E21" s="15">
        <v>458.9</v>
      </c>
      <c r="F21" s="26">
        <v>1376700</v>
      </c>
      <c r="G21" s="26">
        <v>178971</v>
      </c>
      <c r="H21" s="83">
        <v>45665</v>
      </c>
      <c r="I21" s="83">
        <v>45736</v>
      </c>
      <c r="J21" s="26">
        <v>53691.3</v>
      </c>
      <c r="K21" s="26">
        <v>0</v>
      </c>
      <c r="L21" s="26">
        <v>0</v>
      </c>
      <c r="M21" s="26">
        <v>125279.7</v>
      </c>
      <c r="N21" s="26">
        <f t="shared" si="0"/>
        <v>125279.7</v>
      </c>
      <c r="O21" s="34">
        <v>0</v>
      </c>
      <c r="P21" s="34">
        <v>0</v>
      </c>
      <c r="Q21" s="34">
        <v>0</v>
      </c>
      <c r="R21" s="26">
        <f t="shared" si="1"/>
        <v>0</v>
      </c>
      <c r="S21" s="34">
        <f t="shared" si="2"/>
        <v>0</v>
      </c>
      <c r="T21" s="34">
        <f t="shared" si="3"/>
        <v>0</v>
      </c>
      <c r="U21" s="34">
        <f t="shared" si="4"/>
        <v>125279.7</v>
      </c>
      <c r="V21" s="26">
        <f t="shared" si="5"/>
        <v>125279.7</v>
      </c>
      <c r="W21" s="26"/>
      <c r="X21" s="26" t="s">
        <v>237</v>
      </c>
      <c r="Y21" s="105"/>
      <c r="Z21" s="105"/>
      <c r="AA21" s="105"/>
      <c r="AB21" s="106"/>
      <c r="AC21" s="106"/>
      <c r="AD21" s="106"/>
      <c r="AE21" s="106"/>
      <c r="AF21" s="105"/>
      <c r="AG21" s="106"/>
      <c r="AH21" s="106"/>
      <c r="AI21" s="106"/>
      <c r="AJ21" s="106"/>
      <c r="AK21" s="106"/>
      <c r="AL21" s="108"/>
      <c r="AM21" s="108"/>
      <c r="AN21" s="109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</row>
    <row r="22" s="44" customFormat="true" ht="32" customHeight="true" spans="1:54">
      <c r="A22" s="13">
        <v>17</v>
      </c>
      <c r="B22" s="13" t="s">
        <v>210</v>
      </c>
      <c r="C22" s="15" t="s">
        <v>238</v>
      </c>
      <c r="D22" s="15">
        <v>91</v>
      </c>
      <c r="E22" s="15">
        <v>846.2</v>
      </c>
      <c r="F22" s="26">
        <v>2538600</v>
      </c>
      <c r="G22" s="26">
        <v>330018</v>
      </c>
      <c r="H22" s="83">
        <v>45665</v>
      </c>
      <c r="I22" s="83">
        <v>45736</v>
      </c>
      <c r="J22" s="26">
        <v>99005.4</v>
      </c>
      <c r="K22" s="26">
        <v>0</v>
      </c>
      <c r="L22" s="26">
        <v>0</v>
      </c>
      <c r="M22" s="26">
        <v>231012.6</v>
      </c>
      <c r="N22" s="26">
        <f t="shared" si="0"/>
        <v>231012.6</v>
      </c>
      <c r="O22" s="34">
        <v>0</v>
      </c>
      <c r="P22" s="34">
        <v>0</v>
      </c>
      <c r="Q22" s="34">
        <v>0</v>
      </c>
      <c r="R22" s="26">
        <f t="shared" si="1"/>
        <v>0</v>
      </c>
      <c r="S22" s="34">
        <f t="shared" si="2"/>
        <v>0</v>
      </c>
      <c r="T22" s="34">
        <f t="shared" si="3"/>
        <v>0</v>
      </c>
      <c r="U22" s="34">
        <f t="shared" si="4"/>
        <v>231012.6</v>
      </c>
      <c r="V22" s="26">
        <f t="shared" si="5"/>
        <v>231012.6</v>
      </c>
      <c r="W22" s="26"/>
      <c r="X22" s="26" t="s">
        <v>237</v>
      </c>
      <c r="Y22" s="105"/>
      <c r="Z22" s="105"/>
      <c r="AA22" s="105"/>
      <c r="AB22" s="106"/>
      <c r="AC22" s="106"/>
      <c r="AD22" s="106"/>
      <c r="AE22" s="106"/>
      <c r="AF22" s="105"/>
      <c r="AG22" s="106"/>
      <c r="AH22" s="106"/>
      <c r="AI22" s="106"/>
      <c r="AJ22" s="106"/>
      <c r="AK22" s="106"/>
      <c r="AL22" s="108"/>
      <c r="AM22" s="108"/>
      <c r="AN22" s="109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</row>
    <row r="23" s="44" customFormat="true" ht="32" customHeight="true" spans="1:54">
      <c r="A23" s="13">
        <v>18</v>
      </c>
      <c r="B23" s="13" t="s">
        <v>210</v>
      </c>
      <c r="C23" s="15" t="s">
        <v>239</v>
      </c>
      <c r="D23" s="15">
        <v>1</v>
      </c>
      <c r="E23" s="15">
        <v>11.5</v>
      </c>
      <c r="F23" s="26">
        <v>34500</v>
      </c>
      <c r="G23" s="26">
        <v>4485</v>
      </c>
      <c r="H23" s="83">
        <v>45665</v>
      </c>
      <c r="I23" s="83">
        <v>45735</v>
      </c>
      <c r="J23" s="26">
        <v>1345.5</v>
      </c>
      <c r="K23" s="26">
        <v>0</v>
      </c>
      <c r="L23" s="26">
        <v>0</v>
      </c>
      <c r="M23" s="26">
        <v>3139.5</v>
      </c>
      <c r="N23" s="26">
        <f t="shared" si="0"/>
        <v>3139.5</v>
      </c>
      <c r="O23" s="34">
        <v>0</v>
      </c>
      <c r="P23" s="34">
        <v>0</v>
      </c>
      <c r="Q23" s="34">
        <v>0</v>
      </c>
      <c r="R23" s="26">
        <f t="shared" si="1"/>
        <v>0</v>
      </c>
      <c r="S23" s="34">
        <f t="shared" si="2"/>
        <v>0</v>
      </c>
      <c r="T23" s="34">
        <f t="shared" si="3"/>
        <v>0</v>
      </c>
      <c r="U23" s="34">
        <f t="shared" si="4"/>
        <v>3139.5</v>
      </c>
      <c r="V23" s="26">
        <f t="shared" si="5"/>
        <v>3139.5</v>
      </c>
      <c r="W23" s="26"/>
      <c r="X23" s="26" t="s">
        <v>240</v>
      </c>
      <c r="Y23" s="105"/>
      <c r="Z23" s="105"/>
      <c r="AA23" s="105"/>
      <c r="AB23" s="106"/>
      <c r="AC23" s="106"/>
      <c r="AD23" s="106"/>
      <c r="AE23" s="106"/>
      <c r="AF23" s="105"/>
      <c r="AG23" s="106"/>
      <c r="AH23" s="106"/>
      <c r="AI23" s="106"/>
      <c r="AJ23" s="106"/>
      <c r="AK23" s="106"/>
      <c r="AL23" s="108"/>
      <c r="AM23" s="108"/>
      <c r="AN23" s="109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</row>
    <row r="24" s="44" customFormat="true" ht="32" customHeight="true" spans="1:54">
      <c r="A24" s="13">
        <v>19</v>
      </c>
      <c r="B24" s="13" t="s">
        <v>210</v>
      </c>
      <c r="C24" s="15" t="s">
        <v>241</v>
      </c>
      <c r="D24" s="15">
        <v>1</v>
      </c>
      <c r="E24" s="15">
        <v>23.8</v>
      </c>
      <c r="F24" s="26">
        <v>71400</v>
      </c>
      <c r="G24" s="26">
        <v>9282</v>
      </c>
      <c r="H24" s="83">
        <v>45665</v>
      </c>
      <c r="I24" s="83">
        <v>45729</v>
      </c>
      <c r="J24" s="26">
        <v>2784.6</v>
      </c>
      <c r="K24" s="26">
        <v>0</v>
      </c>
      <c r="L24" s="26">
        <v>0</v>
      </c>
      <c r="M24" s="26">
        <v>6497.4</v>
      </c>
      <c r="N24" s="26">
        <f t="shared" si="0"/>
        <v>6497.4</v>
      </c>
      <c r="O24" s="34">
        <v>0</v>
      </c>
      <c r="P24" s="34">
        <v>0</v>
      </c>
      <c r="Q24" s="34">
        <v>0</v>
      </c>
      <c r="R24" s="26">
        <f t="shared" si="1"/>
        <v>0</v>
      </c>
      <c r="S24" s="34">
        <f t="shared" si="2"/>
        <v>0</v>
      </c>
      <c r="T24" s="34">
        <f t="shared" si="3"/>
        <v>0</v>
      </c>
      <c r="U24" s="34">
        <f t="shared" si="4"/>
        <v>6497.4</v>
      </c>
      <c r="V24" s="26">
        <f t="shared" si="5"/>
        <v>6497.4</v>
      </c>
      <c r="W24" s="26"/>
      <c r="X24" s="26" t="s">
        <v>242</v>
      </c>
      <c r="Y24" s="105"/>
      <c r="Z24" s="105"/>
      <c r="AA24" s="105"/>
      <c r="AB24" s="106"/>
      <c r="AC24" s="106"/>
      <c r="AD24" s="106"/>
      <c r="AE24" s="106"/>
      <c r="AF24" s="105"/>
      <c r="AG24" s="106"/>
      <c r="AH24" s="106"/>
      <c r="AI24" s="106"/>
      <c r="AJ24" s="106"/>
      <c r="AK24" s="106"/>
      <c r="AL24" s="108"/>
      <c r="AM24" s="108"/>
      <c r="AN24" s="109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</row>
    <row r="25" s="44" customFormat="true" ht="32" customHeight="true" spans="1:54">
      <c r="A25" s="13">
        <v>20</v>
      </c>
      <c r="B25" s="13" t="s">
        <v>210</v>
      </c>
      <c r="C25" s="15" t="s">
        <v>243</v>
      </c>
      <c r="D25" s="15">
        <v>1</v>
      </c>
      <c r="E25" s="15">
        <v>21.5</v>
      </c>
      <c r="F25" s="26">
        <v>64500</v>
      </c>
      <c r="G25" s="26">
        <v>8385</v>
      </c>
      <c r="H25" s="83">
        <v>45665</v>
      </c>
      <c r="I25" s="83">
        <v>45714</v>
      </c>
      <c r="J25" s="26">
        <v>2515.5</v>
      </c>
      <c r="K25" s="26">
        <v>0</v>
      </c>
      <c r="L25" s="26">
        <v>0</v>
      </c>
      <c r="M25" s="26">
        <v>5869.5</v>
      </c>
      <c r="N25" s="26">
        <f t="shared" si="0"/>
        <v>5869.5</v>
      </c>
      <c r="O25" s="34">
        <v>0</v>
      </c>
      <c r="P25" s="34">
        <v>0</v>
      </c>
      <c r="Q25" s="34">
        <v>0</v>
      </c>
      <c r="R25" s="26">
        <f t="shared" si="1"/>
        <v>0</v>
      </c>
      <c r="S25" s="34">
        <f t="shared" si="2"/>
        <v>0</v>
      </c>
      <c r="T25" s="34">
        <f t="shared" si="3"/>
        <v>0</v>
      </c>
      <c r="U25" s="34">
        <f t="shared" si="4"/>
        <v>5869.5</v>
      </c>
      <c r="V25" s="26">
        <f t="shared" si="5"/>
        <v>5869.5</v>
      </c>
      <c r="W25" s="26"/>
      <c r="X25" s="26" t="s">
        <v>244</v>
      </c>
      <c r="Y25" s="105"/>
      <c r="Z25" s="105"/>
      <c r="AA25" s="105"/>
      <c r="AB25" s="106"/>
      <c r="AC25" s="106"/>
      <c r="AD25" s="106"/>
      <c r="AE25" s="106"/>
      <c r="AF25" s="105"/>
      <c r="AG25" s="106"/>
      <c r="AH25" s="106"/>
      <c r="AI25" s="106"/>
      <c r="AJ25" s="106"/>
      <c r="AK25" s="106"/>
      <c r="AL25" s="108"/>
      <c r="AM25" s="108"/>
      <c r="AN25" s="109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</row>
    <row r="26" s="44" customFormat="true" ht="32" customHeight="true" spans="1:54">
      <c r="A26" s="13">
        <v>21</v>
      </c>
      <c r="B26" s="13" t="s">
        <v>210</v>
      </c>
      <c r="C26" s="15" t="s">
        <v>245</v>
      </c>
      <c r="D26" s="15">
        <v>32</v>
      </c>
      <c r="E26" s="15">
        <v>205.1</v>
      </c>
      <c r="F26" s="26">
        <v>615300</v>
      </c>
      <c r="G26" s="26">
        <v>79989</v>
      </c>
      <c r="H26" s="83">
        <v>45665</v>
      </c>
      <c r="I26" s="83">
        <v>45724</v>
      </c>
      <c r="J26" s="26">
        <v>23996.7</v>
      </c>
      <c r="K26" s="26">
        <v>0</v>
      </c>
      <c r="L26" s="26">
        <v>0</v>
      </c>
      <c r="M26" s="26">
        <v>55992.3</v>
      </c>
      <c r="N26" s="26">
        <f t="shared" si="0"/>
        <v>55992.3</v>
      </c>
      <c r="O26" s="34">
        <v>0</v>
      </c>
      <c r="P26" s="34">
        <v>0</v>
      </c>
      <c r="Q26" s="34">
        <v>0</v>
      </c>
      <c r="R26" s="26">
        <f t="shared" si="1"/>
        <v>0</v>
      </c>
      <c r="S26" s="34">
        <f t="shared" ref="S26:S49" si="6">K26-O26</f>
        <v>0</v>
      </c>
      <c r="T26" s="34">
        <f t="shared" ref="T26:T49" si="7">L26-P26</f>
        <v>0</v>
      </c>
      <c r="U26" s="34">
        <f t="shared" ref="U26:U49" si="8">M26-Q26</f>
        <v>55992.3</v>
      </c>
      <c r="V26" s="26">
        <f t="shared" ref="V26:V49" si="9">SUM(S26:U26)</f>
        <v>55992.3</v>
      </c>
      <c r="W26" s="26"/>
      <c r="X26" s="26" t="s">
        <v>235</v>
      </c>
      <c r="Y26" s="105"/>
      <c r="Z26" s="105"/>
      <c r="AA26" s="105"/>
      <c r="AB26" s="106"/>
      <c r="AC26" s="106"/>
      <c r="AD26" s="106"/>
      <c r="AE26" s="106"/>
      <c r="AF26" s="105"/>
      <c r="AG26" s="106"/>
      <c r="AH26" s="106"/>
      <c r="AI26" s="106"/>
      <c r="AJ26" s="106"/>
      <c r="AK26" s="106"/>
      <c r="AL26" s="108"/>
      <c r="AM26" s="108"/>
      <c r="AN26" s="109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</row>
    <row r="27" s="44" customFormat="true" ht="32" customHeight="true" spans="1:54">
      <c r="A27" s="13">
        <v>22</v>
      </c>
      <c r="B27" s="13" t="s">
        <v>210</v>
      </c>
      <c r="C27" s="15" t="s">
        <v>246</v>
      </c>
      <c r="D27" s="15">
        <v>21</v>
      </c>
      <c r="E27" s="15">
        <v>126.7</v>
      </c>
      <c r="F27" s="26">
        <v>380100</v>
      </c>
      <c r="G27" s="26">
        <v>49413</v>
      </c>
      <c r="H27" s="83">
        <v>45667</v>
      </c>
      <c r="I27" s="83">
        <v>45716</v>
      </c>
      <c r="J27" s="26">
        <v>0</v>
      </c>
      <c r="K27" s="26">
        <v>0</v>
      </c>
      <c r="L27" s="26">
        <v>0</v>
      </c>
      <c r="M27" s="26">
        <v>49413</v>
      </c>
      <c r="N27" s="26">
        <f t="shared" ref="N27:N49" si="10">K27+L27+M27</f>
        <v>49413</v>
      </c>
      <c r="O27" s="34">
        <v>0</v>
      </c>
      <c r="P27" s="34">
        <v>0</v>
      </c>
      <c r="Q27" s="34">
        <v>389.999999999996</v>
      </c>
      <c r="R27" s="26">
        <f t="shared" si="1"/>
        <v>389.999999999996</v>
      </c>
      <c r="S27" s="34">
        <f t="shared" si="6"/>
        <v>0</v>
      </c>
      <c r="T27" s="34">
        <f t="shared" si="7"/>
        <v>0</v>
      </c>
      <c r="U27" s="34">
        <f t="shared" si="8"/>
        <v>49023</v>
      </c>
      <c r="V27" s="26">
        <f t="shared" si="9"/>
        <v>49023</v>
      </c>
      <c r="W27" s="26" t="s">
        <v>247</v>
      </c>
      <c r="X27" s="26" t="s">
        <v>248</v>
      </c>
      <c r="Y27" s="105"/>
      <c r="Z27" s="105"/>
      <c r="AA27" s="105"/>
      <c r="AB27" s="106"/>
      <c r="AC27" s="106"/>
      <c r="AD27" s="106"/>
      <c r="AE27" s="106"/>
      <c r="AF27" s="105"/>
      <c r="AG27" s="106"/>
      <c r="AH27" s="106"/>
      <c r="AI27" s="106"/>
      <c r="AJ27" s="106"/>
      <c r="AK27" s="106"/>
      <c r="AL27" s="108"/>
      <c r="AM27" s="108"/>
      <c r="AN27" s="109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</row>
    <row r="28" s="44" customFormat="true" ht="32" customHeight="true" spans="1:54">
      <c r="A28" s="13">
        <v>23</v>
      </c>
      <c r="B28" s="13" t="s">
        <v>210</v>
      </c>
      <c r="C28" s="15" t="s">
        <v>249</v>
      </c>
      <c r="D28" s="15">
        <v>2</v>
      </c>
      <c r="E28" s="15">
        <v>8.5</v>
      </c>
      <c r="F28" s="26">
        <v>25500</v>
      </c>
      <c r="G28" s="26">
        <v>3315</v>
      </c>
      <c r="H28" s="83">
        <v>45666</v>
      </c>
      <c r="I28" s="83">
        <v>45755</v>
      </c>
      <c r="J28" s="26">
        <v>994.5</v>
      </c>
      <c r="K28" s="26">
        <v>0</v>
      </c>
      <c r="L28" s="26">
        <v>0</v>
      </c>
      <c r="M28" s="26">
        <v>2320.5</v>
      </c>
      <c r="N28" s="26">
        <f t="shared" si="10"/>
        <v>2320.5</v>
      </c>
      <c r="O28" s="34">
        <v>0</v>
      </c>
      <c r="P28" s="34">
        <v>0</v>
      </c>
      <c r="Q28" s="34">
        <v>0</v>
      </c>
      <c r="R28" s="26">
        <f t="shared" si="1"/>
        <v>0</v>
      </c>
      <c r="S28" s="34">
        <f t="shared" si="6"/>
        <v>0</v>
      </c>
      <c r="T28" s="34">
        <f t="shared" si="7"/>
        <v>0</v>
      </c>
      <c r="U28" s="34">
        <f t="shared" si="8"/>
        <v>2320.5</v>
      </c>
      <c r="V28" s="26">
        <f t="shared" si="9"/>
        <v>2320.5</v>
      </c>
      <c r="W28" s="26"/>
      <c r="X28" s="26" t="s">
        <v>250</v>
      </c>
      <c r="Y28" s="105"/>
      <c r="Z28" s="105"/>
      <c r="AA28" s="105"/>
      <c r="AB28" s="106"/>
      <c r="AC28" s="106"/>
      <c r="AD28" s="106"/>
      <c r="AE28" s="106"/>
      <c r="AF28" s="105"/>
      <c r="AG28" s="106"/>
      <c r="AH28" s="106"/>
      <c r="AI28" s="106"/>
      <c r="AJ28" s="106"/>
      <c r="AK28" s="106"/>
      <c r="AL28" s="108"/>
      <c r="AM28" s="108"/>
      <c r="AN28" s="109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</row>
    <row r="29" s="44" customFormat="true" ht="32" customHeight="true" spans="1:54">
      <c r="A29" s="13">
        <v>24</v>
      </c>
      <c r="B29" s="13" t="s">
        <v>210</v>
      </c>
      <c r="C29" s="15" t="s">
        <v>251</v>
      </c>
      <c r="D29" s="15">
        <v>6</v>
      </c>
      <c r="E29" s="15">
        <v>42</v>
      </c>
      <c r="F29" s="26">
        <v>126000</v>
      </c>
      <c r="G29" s="26">
        <v>16380</v>
      </c>
      <c r="H29" s="83">
        <v>45666</v>
      </c>
      <c r="I29" s="83">
        <v>45711</v>
      </c>
      <c r="J29" s="26">
        <v>4914</v>
      </c>
      <c r="K29" s="26">
        <v>0</v>
      </c>
      <c r="L29" s="26">
        <v>0</v>
      </c>
      <c r="M29" s="26">
        <v>11466</v>
      </c>
      <c r="N29" s="26">
        <f t="shared" si="10"/>
        <v>11466</v>
      </c>
      <c r="O29" s="34">
        <v>0</v>
      </c>
      <c r="P29" s="34">
        <v>0</v>
      </c>
      <c r="Q29" s="34">
        <v>0</v>
      </c>
      <c r="R29" s="26">
        <f t="shared" si="1"/>
        <v>0</v>
      </c>
      <c r="S29" s="34">
        <f t="shared" si="6"/>
        <v>0</v>
      </c>
      <c r="T29" s="34">
        <f t="shared" si="7"/>
        <v>0</v>
      </c>
      <c r="U29" s="34">
        <f t="shared" si="8"/>
        <v>11466</v>
      </c>
      <c r="V29" s="26">
        <f t="shared" si="9"/>
        <v>11466</v>
      </c>
      <c r="W29" s="26"/>
      <c r="X29" s="26" t="s">
        <v>250</v>
      </c>
      <c r="Y29" s="105"/>
      <c r="Z29" s="105"/>
      <c r="AA29" s="105"/>
      <c r="AB29" s="106"/>
      <c r="AC29" s="106"/>
      <c r="AD29" s="106"/>
      <c r="AE29" s="106"/>
      <c r="AF29" s="105"/>
      <c r="AG29" s="106"/>
      <c r="AH29" s="106"/>
      <c r="AI29" s="106"/>
      <c r="AJ29" s="106"/>
      <c r="AK29" s="106"/>
      <c r="AL29" s="108"/>
      <c r="AM29" s="108"/>
      <c r="AN29" s="109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</row>
    <row r="30" s="44" customFormat="true" ht="32" customHeight="true" spans="1:54">
      <c r="A30" s="13">
        <v>25</v>
      </c>
      <c r="B30" s="13" t="s">
        <v>210</v>
      </c>
      <c r="C30" s="15" t="s">
        <v>252</v>
      </c>
      <c r="D30" s="15">
        <v>1</v>
      </c>
      <c r="E30" s="15">
        <v>16</v>
      </c>
      <c r="F30" s="26">
        <v>48000</v>
      </c>
      <c r="G30" s="26">
        <v>6240</v>
      </c>
      <c r="H30" s="83">
        <v>45666</v>
      </c>
      <c r="I30" s="83">
        <v>45731</v>
      </c>
      <c r="J30" s="26">
        <v>1872</v>
      </c>
      <c r="K30" s="26">
        <v>0</v>
      </c>
      <c r="L30" s="26">
        <v>0</v>
      </c>
      <c r="M30" s="26">
        <v>4368</v>
      </c>
      <c r="N30" s="26">
        <f t="shared" si="10"/>
        <v>4368</v>
      </c>
      <c r="O30" s="34">
        <v>0</v>
      </c>
      <c r="P30" s="34">
        <v>0</v>
      </c>
      <c r="Q30" s="34">
        <v>0</v>
      </c>
      <c r="R30" s="26">
        <f t="shared" si="1"/>
        <v>0</v>
      </c>
      <c r="S30" s="34">
        <f t="shared" si="6"/>
        <v>0</v>
      </c>
      <c r="T30" s="34">
        <f t="shared" si="7"/>
        <v>0</v>
      </c>
      <c r="U30" s="34">
        <f t="shared" si="8"/>
        <v>4368</v>
      </c>
      <c r="V30" s="26">
        <f t="shared" si="9"/>
        <v>4368</v>
      </c>
      <c r="W30" s="26"/>
      <c r="X30" s="26" t="s">
        <v>253</v>
      </c>
      <c r="Y30" s="105"/>
      <c r="Z30" s="105"/>
      <c r="AA30" s="105"/>
      <c r="AB30" s="106"/>
      <c r="AC30" s="106"/>
      <c r="AD30" s="106"/>
      <c r="AE30" s="106"/>
      <c r="AF30" s="105"/>
      <c r="AG30" s="106"/>
      <c r="AH30" s="106"/>
      <c r="AI30" s="106"/>
      <c r="AJ30" s="106"/>
      <c r="AK30" s="106"/>
      <c r="AL30" s="108"/>
      <c r="AM30" s="108"/>
      <c r="AN30" s="109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</row>
    <row r="31" s="44" customFormat="true" ht="32" customHeight="true" spans="1:54">
      <c r="A31" s="13">
        <v>26</v>
      </c>
      <c r="B31" s="13" t="s">
        <v>210</v>
      </c>
      <c r="C31" s="15" t="s">
        <v>254</v>
      </c>
      <c r="D31" s="15">
        <v>1</v>
      </c>
      <c r="E31" s="15">
        <v>11</v>
      </c>
      <c r="F31" s="26">
        <v>33000</v>
      </c>
      <c r="G31" s="26">
        <v>4290</v>
      </c>
      <c r="H31" s="83">
        <v>45666</v>
      </c>
      <c r="I31" s="83">
        <v>45742</v>
      </c>
      <c r="J31" s="26">
        <v>1287</v>
      </c>
      <c r="K31" s="26">
        <v>0</v>
      </c>
      <c r="L31" s="26">
        <v>0</v>
      </c>
      <c r="M31" s="26">
        <v>3003</v>
      </c>
      <c r="N31" s="26">
        <f t="shared" si="10"/>
        <v>3003</v>
      </c>
      <c r="O31" s="34">
        <v>0</v>
      </c>
      <c r="P31" s="34">
        <v>0</v>
      </c>
      <c r="Q31" s="34">
        <v>0</v>
      </c>
      <c r="R31" s="26">
        <f t="shared" si="1"/>
        <v>0</v>
      </c>
      <c r="S31" s="34">
        <f t="shared" si="6"/>
        <v>0</v>
      </c>
      <c r="T31" s="34">
        <f t="shared" si="7"/>
        <v>0</v>
      </c>
      <c r="U31" s="34">
        <f t="shared" si="8"/>
        <v>3003</v>
      </c>
      <c r="V31" s="26">
        <f t="shared" si="9"/>
        <v>3003</v>
      </c>
      <c r="W31" s="26"/>
      <c r="X31" s="26" t="s">
        <v>255</v>
      </c>
      <c r="Y31" s="105"/>
      <c r="Z31" s="105"/>
      <c r="AA31" s="105"/>
      <c r="AB31" s="106"/>
      <c r="AC31" s="106"/>
      <c r="AD31" s="106"/>
      <c r="AE31" s="106"/>
      <c r="AF31" s="105"/>
      <c r="AG31" s="106"/>
      <c r="AH31" s="106"/>
      <c r="AI31" s="106"/>
      <c r="AJ31" s="106"/>
      <c r="AK31" s="106"/>
      <c r="AL31" s="108"/>
      <c r="AM31" s="108"/>
      <c r="AN31" s="109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</row>
    <row r="32" s="44" customFormat="true" ht="32" customHeight="true" spans="1:54">
      <c r="A32" s="13">
        <v>27</v>
      </c>
      <c r="B32" s="13" t="s">
        <v>210</v>
      </c>
      <c r="C32" s="15" t="s">
        <v>256</v>
      </c>
      <c r="D32" s="15">
        <v>1</v>
      </c>
      <c r="E32" s="15">
        <v>23</v>
      </c>
      <c r="F32" s="26">
        <v>69000</v>
      </c>
      <c r="G32" s="26">
        <v>8970</v>
      </c>
      <c r="H32" s="83">
        <v>45666</v>
      </c>
      <c r="I32" s="83">
        <v>45710</v>
      </c>
      <c r="J32" s="26">
        <v>2691</v>
      </c>
      <c r="K32" s="26">
        <v>0</v>
      </c>
      <c r="L32" s="26">
        <v>0</v>
      </c>
      <c r="M32" s="26">
        <v>6279</v>
      </c>
      <c r="N32" s="26">
        <f t="shared" si="10"/>
        <v>6279</v>
      </c>
      <c r="O32" s="34">
        <v>0</v>
      </c>
      <c r="P32" s="34">
        <v>0</v>
      </c>
      <c r="Q32" s="34">
        <v>0</v>
      </c>
      <c r="R32" s="26">
        <f t="shared" si="1"/>
        <v>0</v>
      </c>
      <c r="S32" s="34">
        <f t="shared" si="6"/>
        <v>0</v>
      </c>
      <c r="T32" s="34">
        <f t="shared" si="7"/>
        <v>0</v>
      </c>
      <c r="U32" s="34">
        <f t="shared" si="8"/>
        <v>6279</v>
      </c>
      <c r="V32" s="26">
        <f t="shared" si="9"/>
        <v>6279</v>
      </c>
      <c r="W32" s="26"/>
      <c r="X32" s="26" t="s">
        <v>257</v>
      </c>
      <c r="Y32" s="105"/>
      <c r="Z32" s="105"/>
      <c r="AA32" s="105"/>
      <c r="AB32" s="106"/>
      <c r="AC32" s="106"/>
      <c r="AD32" s="106"/>
      <c r="AE32" s="106"/>
      <c r="AF32" s="105"/>
      <c r="AG32" s="106"/>
      <c r="AH32" s="106"/>
      <c r="AI32" s="106"/>
      <c r="AJ32" s="106"/>
      <c r="AK32" s="106"/>
      <c r="AL32" s="108"/>
      <c r="AM32" s="108"/>
      <c r="AN32" s="109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</row>
    <row r="33" s="44" customFormat="true" ht="32" customHeight="true" spans="1:54">
      <c r="A33" s="13">
        <v>28</v>
      </c>
      <c r="B33" s="13" t="s">
        <v>210</v>
      </c>
      <c r="C33" s="15" t="s">
        <v>258</v>
      </c>
      <c r="D33" s="15">
        <v>22</v>
      </c>
      <c r="E33" s="15">
        <v>159.6</v>
      </c>
      <c r="F33" s="26">
        <v>478800</v>
      </c>
      <c r="G33" s="26">
        <v>62244</v>
      </c>
      <c r="H33" s="83">
        <v>45666</v>
      </c>
      <c r="I33" s="83">
        <v>45740</v>
      </c>
      <c r="J33" s="26">
        <v>18673.2</v>
      </c>
      <c r="K33" s="26">
        <v>0</v>
      </c>
      <c r="L33" s="26">
        <v>0</v>
      </c>
      <c r="M33" s="26">
        <v>43570.8</v>
      </c>
      <c r="N33" s="26">
        <f t="shared" si="10"/>
        <v>43570.8</v>
      </c>
      <c r="O33" s="34">
        <v>0</v>
      </c>
      <c r="P33" s="34">
        <v>0</v>
      </c>
      <c r="Q33" s="34">
        <v>0</v>
      </c>
      <c r="R33" s="26">
        <f t="shared" si="1"/>
        <v>0</v>
      </c>
      <c r="S33" s="34">
        <f t="shared" si="6"/>
        <v>0</v>
      </c>
      <c r="T33" s="34">
        <f t="shared" si="7"/>
        <v>0</v>
      </c>
      <c r="U33" s="34">
        <f t="shared" si="8"/>
        <v>43570.8</v>
      </c>
      <c r="V33" s="26">
        <f t="shared" si="9"/>
        <v>43570.8</v>
      </c>
      <c r="W33" s="26"/>
      <c r="X33" s="26" t="s">
        <v>250</v>
      </c>
      <c r="Y33" s="105"/>
      <c r="Z33" s="105"/>
      <c r="AA33" s="105"/>
      <c r="AB33" s="106"/>
      <c r="AC33" s="106"/>
      <c r="AD33" s="106"/>
      <c r="AE33" s="106"/>
      <c r="AF33" s="105"/>
      <c r="AG33" s="106"/>
      <c r="AH33" s="106"/>
      <c r="AI33" s="106"/>
      <c r="AJ33" s="106"/>
      <c r="AK33" s="106"/>
      <c r="AL33" s="108"/>
      <c r="AM33" s="108"/>
      <c r="AN33" s="109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</row>
    <row r="34" s="44" customFormat="true" ht="32" customHeight="true" spans="1:54">
      <c r="A34" s="13">
        <v>29</v>
      </c>
      <c r="B34" s="13" t="s">
        <v>210</v>
      </c>
      <c r="C34" s="15" t="s">
        <v>259</v>
      </c>
      <c r="D34" s="15">
        <v>1</v>
      </c>
      <c r="E34" s="15">
        <v>20</v>
      </c>
      <c r="F34" s="26">
        <v>60000</v>
      </c>
      <c r="G34" s="26">
        <v>7800</v>
      </c>
      <c r="H34" s="83">
        <v>45667</v>
      </c>
      <c r="I34" s="83">
        <v>45711</v>
      </c>
      <c r="J34" s="26">
        <v>2340</v>
      </c>
      <c r="K34" s="26">
        <v>0</v>
      </c>
      <c r="L34" s="26">
        <v>0</v>
      </c>
      <c r="M34" s="26">
        <v>5460</v>
      </c>
      <c r="N34" s="26">
        <f t="shared" si="10"/>
        <v>5460</v>
      </c>
      <c r="O34" s="34">
        <v>0</v>
      </c>
      <c r="P34" s="34">
        <v>0</v>
      </c>
      <c r="Q34" s="34">
        <v>0</v>
      </c>
      <c r="R34" s="26">
        <f t="shared" si="1"/>
        <v>0</v>
      </c>
      <c r="S34" s="34">
        <f t="shared" si="6"/>
        <v>0</v>
      </c>
      <c r="T34" s="34">
        <f t="shared" si="7"/>
        <v>0</v>
      </c>
      <c r="U34" s="34">
        <f t="shared" si="8"/>
        <v>5460</v>
      </c>
      <c r="V34" s="26">
        <f t="shared" si="9"/>
        <v>5460</v>
      </c>
      <c r="W34" s="26"/>
      <c r="X34" s="26" t="s">
        <v>260</v>
      </c>
      <c r="Y34" s="105"/>
      <c r="Z34" s="105"/>
      <c r="AA34" s="105"/>
      <c r="AB34" s="106"/>
      <c r="AC34" s="106"/>
      <c r="AD34" s="106"/>
      <c r="AE34" s="106"/>
      <c r="AF34" s="105"/>
      <c r="AG34" s="106"/>
      <c r="AH34" s="106"/>
      <c r="AI34" s="106"/>
      <c r="AJ34" s="106"/>
      <c r="AK34" s="106"/>
      <c r="AL34" s="108"/>
      <c r="AM34" s="108"/>
      <c r="AN34" s="109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</row>
    <row r="35" s="44" customFormat="true" ht="32" customHeight="true" spans="1:54">
      <c r="A35" s="13">
        <v>30</v>
      </c>
      <c r="B35" s="13" t="s">
        <v>210</v>
      </c>
      <c r="C35" s="15" t="s">
        <v>261</v>
      </c>
      <c r="D35" s="15">
        <v>1</v>
      </c>
      <c r="E35" s="15">
        <v>10</v>
      </c>
      <c r="F35" s="26">
        <v>30000</v>
      </c>
      <c r="G35" s="26">
        <v>3900</v>
      </c>
      <c r="H35" s="83">
        <v>45667</v>
      </c>
      <c r="I35" s="83">
        <v>45752</v>
      </c>
      <c r="J35" s="26">
        <v>1170</v>
      </c>
      <c r="K35" s="26">
        <v>0</v>
      </c>
      <c r="L35" s="26">
        <v>0</v>
      </c>
      <c r="M35" s="26">
        <v>2730</v>
      </c>
      <c r="N35" s="26">
        <f t="shared" si="10"/>
        <v>2730</v>
      </c>
      <c r="O35" s="34">
        <v>0</v>
      </c>
      <c r="P35" s="34">
        <v>0</v>
      </c>
      <c r="Q35" s="34">
        <v>0</v>
      </c>
      <c r="R35" s="26">
        <f t="shared" si="1"/>
        <v>0</v>
      </c>
      <c r="S35" s="34">
        <f t="shared" si="6"/>
        <v>0</v>
      </c>
      <c r="T35" s="34">
        <f t="shared" si="7"/>
        <v>0</v>
      </c>
      <c r="U35" s="34">
        <f t="shared" si="8"/>
        <v>2730</v>
      </c>
      <c r="V35" s="26">
        <f t="shared" si="9"/>
        <v>2730</v>
      </c>
      <c r="W35" s="26"/>
      <c r="X35" s="26" t="s">
        <v>255</v>
      </c>
      <c r="Y35" s="105"/>
      <c r="Z35" s="105"/>
      <c r="AA35" s="105"/>
      <c r="AB35" s="106"/>
      <c r="AC35" s="106"/>
      <c r="AD35" s="106"/>
      <c r="AE35" s="106"/>
      <c r="AF35" s="105"/>
      <c r="AG35" s="106"/>
      <c r="AH35" s="106"/>
      <c r="AI35" s="106"/>
      <c r="AJ35" s="106"/>
      <c r="AK35" s="106"/>
      <c r="AL35" s="108"/>
      <c r="AM35" s="108"/>
      <c r="AN35" s="109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</row>
    <row r="36" s="44" customFormat="true" ht="32" customHeight="true" spans="1:54">
      <c r="A36" s="13">
        <v>31</v>
      </c>
      <c r="B36" s="13" t="s">
        <v>210</v>
      </c>
      <c r="C36" s="15" t="s">
        <v>262</v>
      </c>
      <c r="D36" s="15">
        <v>1</v>
      </c>
      <c r="E36" s="15">
        <v>16</v>
      </c>
      <c r="F36" s="26">
        <v>48000</v>
      </c>
      <c r="G36" s="26">
        <v>6240</v>
      </c>
      <c r="H36" s="83">
        <v>45667</v>
      </c>
      <c r="I36" s="83">
        <v>45724</v>
      </c>
      <c r="J36" s="26">
        <v>1872</v>
      </c>
      <c r="K36" s="26">
        <v>0</v>
      </c>
      <c r="L36" s="26">
        <v>0</v>
      </c>
      <c r="M36" s="26">
        <v>4368</v>
      </c>
      <c r="N36" s="26">
        <f t="shared" si="10"/>
        <v>4368</v>
      </c>
      <c r="O36" s="34">
        <v>0</v>
      </c>
      <c r="P36" s="34">
        <v>0</v>
      </c>
      <c r="Q36" s="34">
        <v>0</v>
      </c>
      <c r="R36" s="26">
        <f t="shared" si="1"/>
        <v>0</v>
      </c>
      <c r="S36" s="34">
        <f t="shared" si="6"/>
        <v>0</v>
      </c>
      <c r="T36" s="34">
        <f t="shared" si="7"/>
        <v>0</v>
      </c>
      <c r="U36" s="34">
        <f t="shared" si="8"/>
        <v>4368</v>
      </c>
      <c r="V36" s="26">
        <f t="shared" si="9"/>
        <v>4368</v>
      </c>
      <c r="W36" s="26"/>
      <c r="X36" s="26" t="s">
        <v>263</v>
      </c>
      <c r="Y36" s="105"/>
      <c r="Z36" s="105"/>
      <c r="AA36" s="105"/>
      <c r="AB36" s="106"/>
      <c r="AC36" s="106"/>
      <c r="AD36" s="106"/>
      <c r="AE36" s="106"/>
      <c r="AF36" s="105"/>
      <c r="AG36" s="106"/>
      <c r="AH36" s="106"/>
      <c r="AI36" s="106"/>
      <c r="AJ36" s="106"/>
      <c r="AK36" s="106"/>
      <c r="AL36" s="108"/>
      <c r="AM36" s="108"/>
      <c r="AN36" s="109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</row>
    <row r="37" s="44" customFormat="true" ht="32" customHeight="true" spans="1:54">
      <c r="A37" s="13">
        <v>32</v>
      </c>
      <c r="B37" s="13" t="s">
        <v>210</v>
      </c>
      <c r="C37" s="15" t="s">
        <v>264</v>
      </c>
      <c r="D37" s="15">
        <v>14</v>
      </c>
      <c r="E37" s="15">
        <v>111.3</v>
      </c>
      <c r="F37" s="26">
        <v>333900</v>
      </c>
      <c r="G37" s="26">
        <v>43407</v>
      </c>
      <c r="H37" s="83">
        <v>45667</v>
      </c>
      <c r="I37" s="83">
        <v>45746</v>
      </c>
      <c r="J37" s="26">
        <v>13022.1</v>
      </c>
      <c r="K37" s="26">
        <v>0</v>
      </c>
      <c r="L37" s="26">
        <v>0</v>
      </c>
      <c r="M37" s="26">
        <v>30384.9</v>
      </c>
      <c r="N37" s="26">
        <f t="shared" si="10"/>
        <v>30384.9</v>
      </c>
      <c r="O37" s="34">
        <v>0</v>
      </c>
      <c r="P37" s="34">
        <v>0</v>
      </c>
      <c r="Q37" s="34">
        <v>0</v>
      </c>
      <c r="R37" s="26">
        <f t="shared" si="1"/>
        <v>0</v>
      </c>
      <c r="S37" s="34">
        <f t="shared" si="6"/>
        <v>0</v>
      </c>
      <c r="T37" s="34">
        <f t="shared" si="7"/>
        <v>0</v>
      </c>
      <c r="U37" s="34">
        <f t="shared" si="8"/>
        <v>30384.9</v>
      </c>
      <c r="V37" s="26">
        <f t="shared" si="9"/>
        <v>30384.9</v>
      </c>
      <c r="W37" s="26"/>
      <c r="X37" s="26" t="s">
        <v>265</v>
      </c>
      <c r="Y37" s="105"/>
      <c r="Z37" s="105"/>
      <c r="AA37" s="105"/>
      <c r="AB37" s="106"/>
      <c r="AC37" s="106"/>
      <c r="AD37" s="106"/>
      <c r="AE37" s="106"/>
      <c r="AF37" s="105"/>
      <c r="AG37" s="106"/>
      <c r="AH37" s="106"/>
      <c r="AI37" s="106"/>
      <c r="AJ37" s="106"/>
      <c r="AK37" s="106"/>
      <c r="AL37" s="108"/>
      <c r="AM37" s="108"/>
      <c r="AN37" s="109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</row>
    <row r="38" s="44" customFormat="true" ht="32" customHeight="true" spans="1:54">
      <c r="A38" s="13">
        <v>33</v>
      </c>
      <c r="B38" s="13" t="s">
        <v>210</v>
      </c>
      <c r="C38" s="15" t="s">
        <v>266</v>
      </c>
      <c r="D38" s="15">
        <v>1</v>
      </c>
      <c r="E38" s="15">
        <v>74</v>
      </c>
      <c r="F38" s="26">
        <v>222000</v>
      </c>
      <c r="G38" s="26">
        <v>28860</v>
      </c>
      <c r="H38" s="83">
        <v>45667</v>
      </c>
      <c r="I38" s="83">
        <v>45709</v>
      </c>
      <c r="J38" s="26">
        <v>8658</v>
      </c>
      <c r="K38" s="26">
        <v>0</v>
      </c>
      <c r="L38" s="26">
        <v>0</v>
      </c>
      <c r="M38" s="26">
        <v>20202</v>
      </c>
      <c r="N38" s="26">
        <f t="shared" si="10"/>
        <v>20202</v>
      </c>
      <c r="O38" s="34">
        <v>0</v>
      </c>
      <c r="P38" s="34">
        <v>0</v>
      </c>
      <c r="Q38" s="34">
        <v>0</v>
      </c>
      <c r="R38" s="26">
        <f t="shared" si="1"/>
        <v>0</v>
      </c>
      <c r="S38" s="34">
        <f t="shared" si="6"/>
        <v>0</v>
      </c>
      <c r="T38" s="34">
        <f t="shared" si="7"/>
        <v>0</v>
      </c>
      <c r="U38" s="34">
        <f t="shared" si="8"/>
        <v>20202</v>
      </c>
      <c r="V38" s="26">
        <f t="shared" si="9"/>
        <v>20202</v>
      </c>
      <c r="W38" s="26"/>
      <c r="X38" s="26" t="s">
        <v>267</v>
      </c>
      <c r="Y38" s="105"/>
      <c r="Z38" s="105"/>
      <c r="AA38" s="105"/>
      <c r="AB38" s="106"/>
      <c r="AC38" s="106"/>
      <c r="AD38" s="106"/>
      <c r="AE38" s="106"/>
      <c r="AF38" s="105"/>
      <c r="AG38" s="106"/>
      <c r="AH38" s="106"/>
      <c r="AI38" s="106"/>
      <c r="AJ38" s="106"/>
      <c r="AK38" s="106"/>
      <c r="AL38" s="108"/>
      <c r="AM38" s="108"/>
      <c r="AN38" s="109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</row>
    <row r="39" s="44" customFormat="true" ht="32" customHeight="true" spans="1:54">
      <c r="A39" s="13">
        <v>34</v>
      </c>
      <c r="B39" s="13" t="s">
        <v>210</v>
      </c>
      <c r="C39" s="15" t="s">
        <v>268</v>
      </c>
      <c r="D39" s="15">
        <v>1</v>
      </c>
      <c r="E39" s="15">
        <v>33</v>
      </c>
      <c r="F39" s="26">
        <v>99000</v>
      </c>
      <c r="G39" s="26">
        <v>12870</v>
      </c>
      <c r="H39" s="83">
        <v>45667</v>
      </c>
      <c r="I39" s="83">
        <v>45726</v>
      </c>
      <c r="J39" s="26">
        <v>3861</v>
      </c>
      <c r="K39" s="26">
        <v>0</v>
      </c>
      <c r="L39" s="26">
        <v>0</v>
      </c>
      <c r="M39" s="26">
        <v>9009</v>
      </c>
      <c r="N39" s="26">
        <f t="shared" si="10"/>
        <v>9009</v>
      </c>
      <c r="O39" s="34">
        <v>0</v>
      </c>
      <c r="P39" s="34">
        <v>0</v>
      </c>
      <c r="Q39" s="34">
        <v>0</v>
      </c>
      <c r="R39" s="26">
        <f t="shared" si="1"/>
        <v>0</v>
      </c>
      <c r="S39" s="34">
        <f t="shared" si="6"/>
        <v>0</v>
      </c>
      <c r="T39" s="34">
        <f t="shared" si="7"/>
        <v>0</v>
      </c>
      <c r="U39" s="34">
        <f t="shared" si="8"/>
        <v>9009</v>
      </c>
      <c r="V39" s="26">
        <f t="shared" si="9"/>
        <v>9009</v>
      </c>
      <c r="W39" s="26"/>
      <c r="X39" s="26" t="s">
        <v>269</v>
      </c>
      <c r="Y39" s="105"/>
      <c r="Z39" s="105"/>
      <c r="AA39" s="105"/>
      <c r="AB39" s="106"/>
      <c r="AC39" s="106"/>
      <c r="AD39" s="106"/>
      <c r="AE39" s="106"/>
      <c r="AF39" s="105"/>
      <c r="AG39" s="106"/>
      <c r="AH39" s="106"/>
      <c r="AI39" s="106"/>
      <c r="AJ39" s="106"/>
      <c r="AK39" s="106"/>
      <c r="AL39" s="108"/>
      <c r="AM39" s="108"/>
      <c r="AN39" s="109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</row>
    <row r="40" s="44" customFormat="true" ht="32" customHeight="true" spans="1:54">
      <c r="A40" s="13">
        <v>35</v>
      </c>
      <c r="B40" s="13" t="s">
        <v>210</v>
      </c>
      <c r="C40" s="15" t="s">
        <v>270</v>
      </c>
      <c r="D40" s="15">
        <v>11</v>
      </c>
      <c r="E40" s="15">
        <v>268.5</v>
      </c>
      <c r="F40" s="26">
        <v>805500</v>
      </c>
      <c r="G40" s="26">
        <v>104715</v>
      </c>
      <c r="H40" s="83">
        <v>45667</v>
      </c>
      <c r="I40" s="83">
        <v>45720</v>
      </c>
      <c r="J40" s="26">
        <v>31414.5</v>
      </c>
      <c r="K40" s="26">
        <v>0</v>
      </c>
      <c r="L40" s="26">
        <v>0</v>
      </c>
      <c r="M40" s="26">
        <v>73300.5</v>
      </c>
      <c r="N40" s="26">
        <f t="shared" si="10"/>
        <v>73300.5</v>
      </c>
      <c r="O40" s="34">
        <v>0</v>
      </c>
      <c r="P40" s="34">
        <v>0</v>
      </c>
      <c r="Q40" s="34">
        <v>0</v>
      </c>
      <c r="R40" s="26">
        <f t="shared" si="1"/>
        <v>0</v>
      </c>
      <c r="S40" s="34">
        <f t="shared" si="6"/>
        <v>0</v>
      </c>
      <c r="T40" s="34">
        <f t="shared" si="7"/>
        <v>0</v>
      </c>
      <c r="U40" s="34">
        <f t="shared" si="8"/>
        <v>73300.5</v>
      </c>
      <c r="V40" s="26">
        <f t="shared" si="9"/>
        <v>73300.5</v>
      </c>
      <c r="W40" s="26"/>
      <c r="X40" s="26" t="s">
        <v>271</v>
      </c>
      <c r="Y40" s="105"/>
      <c r="Z40" s="105"/>
      <c r="AA40" s="105"/>
      <c r="AB40" s="106"/>
      <c r="AC40" s="106"/>
      <c r="AD40" s="106"/>
      <c r="AE40" s="106"/>
      <c r="AF40" s="105"/>
      <c r="AG40" s="106"/>
      <c r="AH40" s="106"/>
      <c r="AI40" s="106"/>
      <c r="AJ40" s="106"/>
      <c r="AK40" s="106"/>
      <c r="AL40" s="108"/>
      <c r="AM40" s="108"/>
      <c r="AN40" s="109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</row>
    <row r="41" s="44" customFormat="true" ht="32" customHeight="true" spans="1:54">
      <c r="A41" s="13">
        <v>36</v>
      </c>
      <c r="B41" s="13" t="s">
        <v>210</v>
      </c>
      <c r="C41" s="15" t="s">
        <v>272</v>
      </c>
      <c r="D41" s="15">
        <v>17</v>
      </c>
      <c r="E41" s="15">
        <v>113.7</v>
      </c>
      <c r="F41" s="26">
        <v>341100</v>
      </c>
      <c r="G41" s="26">
        <v>44343</v>
      </c>
      <c r="H41" s="83">
        <v>45667</v>
      </c>
      <c r="I41" s="83">
        <v>45729</v>
      </c>
      <c r="J41" s="26">
        <v>13302.9</v>
      </c>
      <c r="K41" s="26">
        <v>0</v>
      </c>
      <c r="L41" s="26">
        <v>0</v>
      </c>
      <c r="M41" s="26">
        <v>31040.1</v>
      </c>
      <c r="N41" s="26">
        <f t="shared" si="10"/>
        <v>31040.1</v>
      </c>
      <c r="O41" s="34">
        <v>0</v>
      </c>
      <c r="P41" s="34">
        <v>0</v>
      </c>
      <c r="Q41" s="34">
        <v>0</v>
      </c>
      <c r="R41" s="26">
        <f t="shared" si="1"/>
        <v>0</v>
      </c>
      <c r="S41" s="34">
        <f t="shared" si="6"/>
        <v>0</v>
      </c>
      <c r="T41" s="34">
        <f t="shared" si="7"/>
        <v>0</v>
      </c>
      <c r="U41" s="34">
        <f t="shared" si="8"/>
        <v>31040.1</v>
      </c>
      <c r="V41" s="26">
        <f t="shared" si="9"/>
        <v>31040.1</v>
      </c>
      <c r="W41" s="26"/>
      <c r="X41" s="26" t="s">
        <v>250</v>
      </c>
      <c r="Y41" s="105"/>
      <c r="Z41" s="105"/>
      <c r="AA41" s="105"/>
      <c r="AB41" s="106"/>
      <c r="AC41" s="106"/>
      <c r="AD41" s="106"/>
      <c r="AE41" s="106"/>
      <c r="AF41" s="105"/>
      <c r="AG41" s="106"/>
      <c r="AH41" s="106"/>
      <c r="AI41" s="106"/>
      <c r="AJ41" s="106"/>
      <c r="AK41" s="106"/>
      <c r="AL41" s="108"/>
      <c r="AM41" s="108"/>
      <c r="AN41" s="109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</row>
    <row r="42" s="44" customFormat="true" ht="32" customHeight="true" spans="1:54">
      <c r="A42" s="13">
        <v>37</v>
      </c>
      <c r="B42" s="13" t="s">
        <v>210</v>
      </c>
      <c r="C42" s="15" t="s">
        <v>273</v>
      </c>
      <c r="D42" s="15">
        <v>72</v>
      </c>
      <c r="E42" s="15">
        <v>589.98</v>
      </c>
      <c r="F42" s="26">
        <v>1769940</v>
      </c>
      <c r="G42" s="26">
        <v>230092.2</v>
      </c>
      <c r="H42" s="83">
        <v>45667</v>
      </c>
      <c r="I42" s="83">
        <v>45736</v>
      </c>
      <c r="J42" s="26">
        <v>69027.66</v>
      </c>
      <c r="K42" s="26">
        <v>0</v>
      </c>
      <c r="L42" s="26">
        <v>0</v>
      </c>
      <c r="M42" s="26">
        <v>161064.54</v>
      </c>
      <c r="N42" s="26">
        <f t="shared" si="10"/>
        <v>161064.54</v>
      </c>
      <c r="O42" s="34">
        <v>0</v>
      </c>
      <c r="P42" s="34">
        <v>0</v>
      </c>
      <c r="Q42" s="34">
        <v>0</v>
      </c>
      <c r="R42" s="26">
        <f t="shared" si="1"/>
        <v>0</v>
      </c>
      <c r="S42" s="34">
        <f t="shared" si="6"/>
        <v>0</v>
      </c>
      <c r="T42" s="34">
        <f t="shared" si="7"/>
        <v>0</v>
      </c>
      <c r="U42" s="34">
        <f t="shared" si="8"/>
        <v>161064.54</v>
      </c>
      <c r="V42" s="26">
        <f t="shared" si="9"/>
        <v>161064.54</v>
      </c>
      <c r="W42" s="26"/>
      <c r="X42" s="26" t="s">
        <v>265</v>
      </c>
      <c r="Y42" s="105"/>
      <c r="Z42" s="105"/>
      <c r="AA42" s="105"/>
      <c r="AB42" s="106"/>
      <c r="AC42" s="106"/>
      <c r="AD42" s="106"/>
      <c r="AE42" s="106"/>
      <c r="AF42" s="105"/>
      <c r="AG42" s="106"/>
      <c r="AH42" s="106"/>
      <c r="AI42" s="106"/>
      <c r="AJ42" s="106"/>
      <c r="AK42" s="106"/>
      <c r="AL42" s="108"/>
      <c r="AM42" s="108"/>
      <c r="AN42" s="109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</row>
    <row r="43" s="44" customFormat="true" ht="32" customHeight="true" spans="1:54">
      <c r="A43" s="13">
        <v>38</v>
      </c>
      <c r="B43" s="13" t="s">
        <v>210</v>
      </c>
      <c r="C43" s="15" t="s">
        <v>274</v>
      </c>
      <c r="D43" s="15">
        <v>1</v>
      </c>
      <c r="E43" s="15">
        <v>17</v>
      </c>
      <c r="F43" s="26">
        <v>51000</v>
      </c>
      <c r="G43" s="26">
        <v>6630</v>
      </c>
      <c r="H43" s="83">
        <v>45668</v>
      </c>
      <c r="I43" s="83">
        <v>45711</v>
      </c>
      <c r="J43" s="26">
        <v>1989</v>
      </c>
      <c r="K43" s="26">
        <v>0</v>
      </c>
      <c r="L43" s="26">
        <v>0</v>
      </c>
      <c r="M43" s="26">
        <v>4641</v>
      </c>
      <c r="N43" s="26">
        <f t="shared" si="10"/>
        <v>4641</v>
      </c>
      <c r="O43" s="34">
        <v>0</v>
      </c>
      <c r="P43" s="34">
        <v>0</v>
      </c>
      <c r="Q43" s="34">
        <v>0</v>
      </c>
      <c r="R43" s="26">
        <f t="shared" si="1"/>
        <v>0</v>
      </c>
      <c r="S43" s="34">
        <f t="shared" si="6"/>
        <v>0</v>
      </c>
      <c r="T43" s="34">
        <f t="shared" si="7"/>
        <v>0</v>
      </c>
      <c r="U43" s="34">
        <f t="shared" si="8"/>
        <v>4641</v>
      </c>
      <c r="V43" s="26">
        <f t="shared" si="9"/>
        <v>4641</v>
      </c>
      <c r="W43" s="26"/>
      <c r="X43" s="26" t="s">
        <v>253</v>
      </c>
      <c r="Y43" s="105"/>
      <c r="Z43" s="105"/>
      <c r="AA43" s="105"/>
      <c r="AB43" s="106"/>
      <c r="AC43" s="106"/>
      <c r="AD43" s="106"/>
      <c r="AE43" s="106"/>
      <c r="AF43" s="105"/>
      <c r="AG43" s="106"/>
      <c r="AH43" s="106"/>
      <c r="AI43" s="106"/>
      <c r="AJ43" s="106"/>
      <c r="AK43" s="106"/>
      <c r="AL43" s="108"/>
      <c r="AM43" s="108"/>
      <c r="AN43" s="109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</row>
    <row r="44" s="44" customFormat="true" ht="32" customHeight="true" spans="1:54">
      <c r="A44" s="13">
        <v>39</v>
      </c>
      <c r="B44" s="13" t="s">
        <v>210</v>
      </c>
      <c r="C44" s="15" t="s">
        <v>275</v>
      </c>
      <c r="D44" s="15">
        <v>25</v>
      </c>
      <c r="E44" s="15">
        <v>189.5</v>
      </c>
      <c r="F44" s="26">
        <v>568500</v>
      </c>
      <c r="G44" s="26">
        <v>73905</v>
      </c>
      <c r="H44" s="83">
        <v>45671</v>
      </c>
      <c r="I44" s="83">
        <v>45721</v>
      </c>
      <c r="J44" s="26">
        <v>0</v>
      </c>
      <c r="K44" s="26">
        <v>0</v>
      </c>
      <c r="L44" s="26">
        <v>0</v>
      </c>
      <c r="M44" s="26">
        <v>73905</v>
      </c>
      <c r="N44" s="26">
        <f t="shared" si="10"/>
        <v>73905</v>
      </c>
      <c r="O44" s="34">
        <v>0</v>
      </c>
      <c r="P44" s="34">
        <v>0</v>
      </c>
      <c r="Q44" s="34">
        <v>0</v>
      </c>
      <c r="R44" s="26">
        <f t="shared" si="1"/>
        <v>0</v>
      </c>
      <c r="S44" s="34">
        <f t="shared" si="6"/>
        <v>0</v>
      </c>
      <c r="T44" s="34">
        <f t="shared" si="7"/>
        <v>0</v>
      </c>
      <c r="U44" s="34">
        <f t="shared" si="8"/>
        <v>73905</v>
      </c>
      <c r="V44" s="26">
        <f t="shared" si="9"/>
        <v>73905</v>
      </c>
      <c r="W44" s="26" t="s">
        <v>247</v>
      </c>
      <c r="X44" s="26" t="s">
        <v>276</v>
      </c>
      <c r="Y44" s="105"/>
      <c r="Z44" s="105"/>
      <c r="AA44" s="105"/>
      <c r="AB44" s="106"/>
      <c r="AC44" s="106"/>
      <c r="AD44" s="106"/>
      <c r="AE44" s="106"/>
      <c r="AF44" s="105"/>
      <c r="AG44" s="106"/>
      <c r="AH44" s="106"/>
      <c r="AI44" s="106"/>
      <c r="AJ44" s="106"/>
      <c r="AK44" s="106"/>
      <c r="AL44" s="108"/>
      <c r="AM44" s="108"/>
      <c r="AN44" s="109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</row>
    <row r="45" s="44" customFormat="true" ht="32" customHeight="true" spans="1:54">
      <c r="A45" s="13">
        <v>40</v>
      </c>
      <c r="B45" s="13" t="s">
        <v>210</v>
      </c>
      <c r="C45" s="15" t="s">
        <v>277</v>
      </c>
      <c r="D45" s="15">
        <v>20</v>
      </c>
      <c r="E45" s="15">
        <v>216.4</v>
      </c>
      <c r="F45" s="26">
        <v>649200</v>
      </c>
      <c r="G45" s="26">
        <v>84396</v>
      </c>
      <c r="H45" s="83">
        <v>45668</v>
      </c>
      <c r="I45" s="83">
        <v>45746</v>
      </c>
      <c r="J45" s="26">
        <v>25318.8</v>
      </c>
      <c r="K45" s="26">
        <v>0</v>
      </c>
      <c r="L45" s="26">
        <v>0</v>
      </c>
      <c r="M45" s="26">
        <v>59077.2</v>
      </c>
      <c r="N45" s="26">
        <f t="shared" si="10"/>
        <v>59077.2</v>
      </c>
      <c r="O45" s="34">
        <v>0</v>
      </c>
      <c r="P45" s="34">
        <v>0</v>
      </c>
      <c r="Q45" s="34">
        <v>0</v>
      </c>
      <c r="R45" s="26">
        <f t="shared" si="1"/>
        <v>0</v>
      </c>
      <c r="S45" s="34">
        <f t="shared" si="6"/>
        <v>0</v>
      </c>
      <c r="T45" s="34">
        <f t="shared" si="7"/>
        <v>0</v>
      </c>
      <c r="U45" s="34">
        <f t="shared" si="8"/>
        <v>59077.2</v>
      </c>
      <c r="V45" s="26">
        <f t="shared" si="9"/>
        <v>59077.2</v>
      </c>
      <c r="W45" s="26"/>
      <c r="X45" s="26" t="s">
        <v>278</v>
      </c>
      <c r="Y45" s="105"/>
      <c r="Z45" s="105"/>
      <c r="AA45" s="105"/>
      <c r="AB45" s="106"/>
      <c r="AC45" s="106"/>
      <c r="AD45" s="106"/>
      <c r="AE45" s="106"/>
      <c r="AF45" s="105"/>
      <c r="AG45" s="106"/>
      <c r="AH45" s="106"/>
      <c r="AI45" s="106"/>
      <c r="AJ45" s="106"/>
      <c r="AK45" s="106"/>
      <c r="AL45" s="108"/>
      <c r="AM45" s="108"/>
      <c r="AN45" s="109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</row>
    <row r="46" s="44" customFormat="true" ht="32" customHeight="true" spans="1:54">
      <c r="A46" s="13">
        <v>41</v>
      </c>
      <c r="B46" s="13" t="s">
        <v>210</v>
      </c>
      <c r="C46" s="15" t="s">
        <v>279</v>
      </c>
      <c r="D46" s="15">
        <v>1</v>
      </c>
      <c r="E46" s="15">
        <v>11.3</v>
      </c>
      <c r="F46" s="26">
        <v>33900</v>
      </c>
      <c r="G46" s="26">
        <v>4407</v>
      </c>
      <c r="H46" s="83">
        <v>45668</v>
      </c>
      <c r="I46" s="83">
        <v>45733</v>
      </c>
      <c r="J46" s="26">
        <v>1322.1</v>
      </c>
      <c r="K46" s="26">
        <v>0</v>
      </c>
      <c r="L46" s="26">
        <v>0</v>
      </c>
      <c r="M46" s="26">
        <v>3084.9</v>
      </c>
      <c r="N46" s="26">
        <f t="shared" si="10"/>
        <v>3084.9</v>
      </c>
      <c r="O46" s="34">
        <v>0</v>
      </c>
      <c r="P46" s="34">
        <v>0</v>
      </c>
      <c r="Q46" s="34">
        <v>0</v>
      </c>
      <c r="R46" s="26">
        <f t="shared" si="1"/>
        <v>0</v>
      </c>
      <c r="S46" s="34">
        <f t="shared" si="6"/>
        <v>0</v>
      </c>
      <c r="T46" s="34">
        <f t="shared" si="7"/>
        <v>0</v>
      </c>
      <c r="U46" s="34">
        <f t="shared" si="8"/>
        <v>3084.9</v>
      </c>
      <c r="V46" s="26">
        <f t="shared" si="9"/>
        <v>3084.9</v>
      </c>
      <c r="W46" s="26"/>
      <c r="X46" s="26" t="s">
        <v>280</v>
      </c>
      <c r="Y46" s="105"/>
      <c r="Z46" s="105"/>
      <c r="AA46" s="105"/>
      <c r="AB46" s="106"/>
      <c r="AC46" s="106"/>
      <c r="AD46" s="106"/>
      <c r="AE46" s="106"/>
      <c r="AF46" s="105"/>
      <c r="AG46" s="106"/>
      <c r="AH46" s="106"/>
      <c r="AI46" s="106"/>
      <c r="AJ46" s="106"/>
      <c r="AK46" s="106"/>
      <c r="AL46" s="108"/>
      <c r="AM46" s="108"/>
      <c r="AN46" s="109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</row>
    <row r="47" s="44" customFormat="true" ht="32" customHeight="true" spans="1:54">
      <c r="A47" s="13">
        <v>42</v>
      </c>
      <c r="B47" s="13" t="s">
        <v>210</v>
      </c>
      <c r="C47" s="15" t="s">
        <v>281</v>
      </c>
      <c r="D47" s="15">
        <v>1</v>
      </c>
      <c r="E47" s="15">
        <v>10</v>
      </c>
      <c r="F47" s="26">
        <v>30000</v>
      </c>
      <c r="G47" s="26">
        <v>3900</v>
      </c>
      <c r="H47" s="83">
        <v>45668</v>
      </c>
      <c r="I47" s="83">
        <v>45721</v>
      </c>
      <c r="J47" s="26">
        <v>1170</v>
      </c>
      <c r="K47" s="26">
        <v>0</v>
      </c>
      <c r="L47" s="26">
        <v>0</v>
      </c>
      <c r="M47" s="26">
        <v>2730</v>
      </c>
      <c r="N47" s="26">
        <f t="shared" si="10"/>
        <v>2730</v>
      </c>
      <c r="O47" s="34">
        <v>0</v>
      </c>
      <c r="P47" s="34">
        <v>0</v>
      </c>
      <c r="Q47" s="34">
        <v>0</v>
      </c>
      <c r="R47" s="26">
        <f t="shared" si="1"/>
        <v>0</v>
      </c>
      <c r="S47" s="34">
        <f t="shared" si="6"/>
        <v>0</v>
      </c>
      <c r="T47" s="34">
        <f t="shared" si="7"/>
        <v>0</v>
      </c>
      <c r="U47" s="34">
        <f t="shared" si="8"/>
        <v>2730</v>
      </c>
      <c r="V47" s="26">
        <f t="shared" si="9"/>
        <v>2730</v>
      </c>
      <c r="W47" s="26"/>
      <c r="X47" s="26" t="s">
        <v>282</v>
      </c>
      <c r="Y47" s="105"/>
      <c r="Z47" s="105"/>
      <c r="AA47" s="105"/>
      <c r="AB47" s="106"/>
      <c r="AC47" s="106"/>
      <c r="AD47" s="106"/>
      <c r="AE47" s="106"/>
      <c r="AF47" s="105"/>
      <c r="AG47" s="106"/>
      <c r="AH47" s="106"/>
      <c r="AI47" s="106"/>
      <c r="AJ47" s="106"/>
      <c r="AK47" s="106"/>
      <c r="AL47" s="108"/>
      <c r="AM47" s="108"/>
      <c r="AN47" s="109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</row>
    <row r="48" s="44" customFormat="true" ht="32" customHeight="true" spans="1:54">
      <c r="A48" s="13">
        <v>43</v>
      </c>
      <c r="B48" s="13" t="s">
        <v>210</v>
      </c>
      <c r="C48" s="15" t="s">
        <v>283</v>
      </c>
      <c r="D48" s="15">
        <v>9</v>
      </c>
      <c r="E48" s="15">
        <v>70.7</v>
      </c>
      <c r="F48" s="26">
        <v>212100</v>
      </c>
      <c r="G48" s="26">
        <v>27573</v>
      </c>
      <c r="H48" s="83">
        <v>45671</v>
      </c>
      <c r="I48" s="83">
        <v>45722</v>
      </c>
      <c r="J48" s="26">
        <v>8271.9</v>
      </c>
      <c r="K48" s="26">
        <v>0</v>
      </c>
      <c r="L48" s="26">
        <v>0</v>
      </c>
      <c r="M48" s="26">
        <v>19301.1</v>
      </c>
      <c r="N48" s="26">
        <f t="shared" si="10"/>
        <v>19301.1</v>
      </c>
      <c r="O48" s="34">
        <v>0</v>
      </c>
      <c r="P48" s="34">
        <v>0</v>
      </c>
      <c r="Q48" s="34">
        <v>0</v>
      </c>
      <c r="R48" s="26">
        <f t="shared" si="1"/>
        <v>0</v>
      </c>
      <c r="S48" s="34">
        <f t="shared" si="6"/>
        <v>0</v>
      </c>
      <c r="T48" s="34">
        <f t="shared" si="7"/>
        <v>0</v>
      </c>
      <c r="U48" s="34">
        <f t="shared" si="8"/>
        <v>19301.1</v>
      </c>
      <c r="V48" s="26">
        <f t="shared" si="9"/>
        <v>19301.1</v>
      </c>
      <c r="W48" s="26"/>
      <c r="X48" s="26" t="s">
        <v>284</v>
      </c>
      <c r="Y48" s="105"/>
      <c r="Z48" s="105"/>
      <c r="AA48" s="105"/>
      <c r="AB48" s="106"/>
      <c r="AC48" s="106"/>
      <c r="AD48" s="106"/>
      <c r="AE48" s="106"/>
      <c r="AF48" s="105"/>
      <c r="AG48" s="106"/>
      <c r="AH48" s="106"/>
      <c r="AI48" s="106"/>
      <c r="AJ48" s="106"/>
      <c r="AK48" s="106"/>
      <c r="AL48" s="108"/>
      <c r="AM48" s="108"/>
      <c r="AN48" s="109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</row>
    <row r="49" s="44" customFormat="true" ht="32" customHeight="true" spans="1:54">
      <c r="A49" s="13">
        <v>44</v>
      </c>
      <c r="B49" s="13" t="s">
        <v>210</v>
      </c>
      <c r="C49" s="15" t="s">
        <v>285</v>
      </c>
      <c r="D49" s="15">
        <v>1</v>
      </c>
      <c r="E49" s="15">
        <v>17</v>
      </c>
      <c r="F49" s="26">
        <v>51000</v>
      </c>
      <c r="G49" s="26">
        <v>6630</v>
      </c>
      <c r="H49" s="83">
        <v>45671</v>
      </c>
      <c r="I49" s="83">
        <v>45716</v>
      </c>
      <c r="J49" s="26">
        <v>1989</v>
      </c>
      <c r="K49" s="26">
        <v>0</v>
      </c>
      <c r="L49" s="26">
        <v>0</v>
      </c>
      <c r="M49" s="26">
        <v>4641</v>
      </c>
      <c r="N49" s="26">
        <f t="shared" si="10"/>
        <v>4641</v>
      </c>
      <c r="O49" s="34">
        <v>0</v>
      </c>
      <c r="P49" s="34">
        <v>0</v>
      </c>
      <c r="Q49" s="34">
        <v>0</v>
      </c>
      <c r="R49" s="26">
        <f t="shared" si="1"/>
        <v>0</v>
      </c>
      <c r="S49" s="34">
        <f t="shared" si="6"/>
        <v>0</v>
      </c>
      <c r="T49" s="34">
        <f t="shared" si="7"/>
        <v>0</v>
      </c>
      <c r="U49" s="34">
        <f t="shared" si="8"/>
        <v>4641</v>
      </c>
      <c r="V49" s="26">
        <f t="shared" si="9"/>
        <v>4641</v>
      </c>
      <c r="W49" s="26"/>
      <c r="X49" s="26" t="s">
        <v>286</v>
      </c>
      <c r="Y49" s="105"/>
      <c r="Z49" s="105"/>
      <c r="AA49" s="105"/>
      <c r="AB49" s="106"/>
      <c r="AC49" s="106"/>
      <c r="AD49" s="106"/>
      <c r="AE49" s="106"/>
      <c r="AF49" s="105"/>
      <c r="AG49" s="106"/>
      <c r="AH49" s="106"/>
      <c r="AI49" s="106"/>
      <c r="AJ49" s="106"/>
      <c r="AK49" s="106"/>
      <c r="AL49" s="108"/>
      <c r="AM49" s="108"/>
      <c r="AN49" s="109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</row>
    <row r="50" s="44" customFormat="true" ht="32" customHeight="true" spans="1:54">
      <c r="A50" s="13">
        <v>45</v>
      </c>
      <c r="B50" s="13" t="s">
        <v>210</v>
      </c>
      <c r="C50" s="15" t="s">
        <v>287</v>
      </c>
      <c r="D50" s="15">
        <v>1</v>
      </c>
      <c r="E50" s="15">
        <v>35</v>
      </c>
      <c r="F50" s="26">
        <v>105000</v>
      </c>
      <c r="G50" s="26">
        <v>13650</v>
      </c>
      <c r="H50" s="83">
        <v>45671</v>
      </c>
      <c r="I50" s="83">
        <v>45721</v>
      </c>
      <c r="J50" s="26">
        <v>4095</v>
      </c>
      <c r="K50" s="26">
        <v>0</v>
      </c>
      <c r="L50" s="26">
        <v>0</v>
      </c>
      <c r="M50" s="26">
        <v>9555</v>
      </c>
      <c r="N50" s="26">
        <f t="shared" ref="N50:N81" si="11">K50+L50+M50</f>
        <v>9555</v>
      </c>
      <c r="O50" s="34">
        <v>0</v>
      </c>
      <c r="P50" s="34">
        <v>0</v>
      </c>
      <c r="Q50" s="34">
        <v>0</v>
      </c>
      <c r="R50" s="26">
        <f t="shared" ref="R50:R81" si="12">SUM(O50:Q50)</f>
        <v>0</v>
      </c>
      <c r="S50" s="34">
        <f t="shared" ref="S50:S81" si="13">K50-O50</f>
        <v>0</v>
      </c>
      <c r="T50" s="34">
        <f t="shared" ref="T50:T81" si="14">L50-P50</f>
        <v>0</v>
      </c>
      <c r="U50" s="34">
        <f t="shared" ref="U50:U81" si="15">M50-Q50</f>
        <v>9555</v>
      </c>
      <c r="V50" s="26">
        <f t="shared" ref="V50:V81" si="16">SUM(S50:U50)</f>
        <v>9555</v>
      </c>
      <c r="W50" s="26"/>
      <c r="X50" s="26" t="s">
        <v>282</v>
      </c>
      <c r="Y50" s="105"/>
      <c r="Z50" s="105"/>
      <c r="AA50" s="105"/>
      <c r="AB50" s="106"/>
      <c r="AC50" s="106"/>
      <c r="AD50" s="106"/>
      <c r="AE50" s="106"/>
      <c r="AF50" s="105"/>
      <c r="AG50" s="106"/>
      <c r="AH50" s="106"/>
      <c r="AI50" s="106"/>
      <c r="AJ50" s="106"/>
      <c r="AK50" s="106"/>
      <c r="AL50" s="108"/>
      <c r="AM50" s="108"/>
      <c r="AN50" s="109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</row>
    <row r="51" s="44" customFormat="true" ht="32" customHeight="true" spans="1:54">
      <c r="A51" s="13">
        <v>46</v>
      </c>
      <c r="B51" s="13" t="s">
        <v>210</v>
      </c>
      <c r="C51" s="15" t="s">
        <v>288</v>
      </c>
      <c r="D51" s="15">
        <v>45</v>
      </c>
      <c r="E51" s="15">
        <v>290</v>
      </c>
      <c r="F51" s="26">
        <v>870000</v>
      </c>
      <c r="G51" s="26">
        <v>113100</v>
      </c>
      <c r="H51" s="83">
        <v>45672</v>
      </c>
      <c r="I51" s="83">
        <v>45716</v>
      </c>
      <c r="J51" s="26">
        <v>33930</v>
      </c>
      <c r="K51" s="26">
        <v>0</v>
      </c>
      <c r="L51" s="26">
        <v>0</v>
      </c>
      <c r="M51" s="26">
        <v>79170</v>
      </c>
      <c r="N51" s="26">
        <f t="shared" si="11"/>
        <v>79170</v>
      </c>
      <c r="O51" s="34">
        <v>0</v>
      </c>
      <c r="P51" s="34">
        <v>0</v>
      </c>
      <c r="Q51" s="34">
        <v>0</v>
      </c>
      <c r="R51" s="26">
        <f t="shared" si="12"/>
        <v>0</v>
      </c>
      <c r="S51" s="34">
        <f t="shared" si="13"/>
        <v>0</v>
      </c>
      <c r="T51" s="34">
        <f t="shared" si="14"/>
        <v>0</v>
      </c>
      <c r="U51" s="34">
        <f t="shared" si="15"/>
        <v>79170</v>
      </c>
      <c r="V51" s="26">
        <f t="shared" si="16"/>
        <v>79170</v>
      </c>
      <c r="W51" s="26"/>
      <c r="X51" s="26" t="s">
        <v>289</v>
      </c>
      <c r="Y51" s="105"/>
      <c r="Z51" s="105"/>
      <c r="AA51" s="105"/>
      <c r="AB51" s="106"/>
      <c r="AC51" s="106"/>
      <c r="AD51" s="106"/>
      <c r="AE51" s="106"/>
      <c r="AF51" s="105"/>
      <c r="AG51" s="106"/>
      <c r="AH51" s="106"/>
      <c r="AI51" s="106"/>
      <c r="AJ51" s="106"/>
      <c r="AK51" s="106"/>
      <c r="AL51" s="108"/>
      <c r="AM51" s="108"/>
      <c r="AN51" s="109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</row>
    <row r="52" s="44" customFormat="true" ht="32" customHeight="true" spans="1:54">
      <c r="A52" s="13">
        <v>47</v>
      </c>
      <c r="B52" s="13" t="s">
        <v>210</v>
      </c>
      <c r="C52" s="15" t="s">
        <v>290</v>
      </c>
      <c r="D52" s="15">
        <v>10</v>
      </c>
      <c r="E52" s="15">
        <v>61.2</v>
      </c>
      <c r="F52" s="26">
        <v>183600</v>
      </c>
      <c r="G52" s="26">
        <v>23868</v>
      </c>
      <c r="H52" s="83">
        <v>45672</v>
      </c>
      <c r="I52" s="83">
        <v>45722</v>
      </c>
      <c r="J52" s="26">
        <v>7160.4</v>
      </c>
      <c r="K52" s="26">
        <v>0</v>
      </c>
      <c r="L52" s="26">
        <v>0</v>
      </c>
      <c r="M52" s="26">
        <v>16707.6</v>
      </c>
      <c r="N52" s="26">
        <f t="shared" si="11"/>
        <v>16707.6</v>
      </c>
      <c r="O52" s="34">
        <v>0</v>
      </c>
      <c r="P52" s="34">
        <v>0</v>
      </c>
      <c r="Q52" s="34">
        <v>0</v>
      </c>
      <c r="R52" s="26">
        <f t="shared" si="12"/>
        <v>0</v>
      </c>
      <c r="S52" s="34">
        <f t="shared" si="13"/>
        <v>0</v>
      </c>
      <c r="T52" s="34">
        <f t="shared" si="14"/>
        <v>0</v>
      </c>
      <c r="U52" s="34">
        <f t="shared" si="15"/>
        <v>16707.6</v>
      </c>
      <c r="V52" s="26">
        <f t="shared" si="16"/>
        <v>16707.6</v>
      </c>
      <c r="W52" s="26"/>
      <c r="X52" s="26" t="s">
        <v>291</v>
      </c>
      <c r="Y52" s="105"/>
      <c r="Z52" s="105"/>
      <c r="AA52" s="105"/>
      <c r="AB52" s="106"/>
      <c r="AC52" s="106"/>
      <c r="AD52" s="106"/>
      <c r="AE52" s="106"/>
      <c r="AF52" s="105"/>
      <c r="AG52" s="106"/>
      <c r="AH52" s="106"/>
      <c r="AI52" s="106"/>
      <c r="AJ52" s="106"/>
      <c r="AK52" s="106"/>
      <c r="AL52" s="108"/>
      <c r="AM52" s="108"/>
      <c r="AN52" s="109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</row>
    <row r="53" s="44" customFormat="true" ht="32" customHeight="true" spans="1:54">
      <c r="A53" s="13">
        <v>48</v>
      </c>
      <c r="B53" s="13" t="s">
        <v>210</v>
      </c>
      <c r="C53" s="15" t="s">
        <v>292</v>
      </c>
      <c r="D53" s="15">
        <v>18</v>
      </c>
      <c r="E53" s="15">
        <v>188.4</v>
      </c>
      <c r="F53" s="26">
        <v>565200</v>
      </c>
      <c r="G53" s="26">
        <v>73476</v>
      </c>
      <c r="H53" s="83">
        <v>45672</v>
      </c>
      <c r="I53" s="83">
        <v>45726</v>
      </c>
      <c r="J53" s="26">
        <v>22042.8</v>
      </c>
      <c r="K53" s="26">
        <v>0</v>
      </c>
      <c r="L53" s="26">
        <v>0</v>
      </c>
      <c r="M53" s="26">
        <v>51433.2</v>
      </c>
      <c r="N53" s="26">
        <f t="shared" si="11"/>
        <v>51433.2</v>
      </c>
      <c r="O53" s="34">
        <v>0</v>
      </c>
      <c r="P53" s="34">
        <v>0</v>
      </c>
      <c r="Q53" s="34">
        <v>0</v>
      </c>
      <c r="R53" s="26">
        <f t="shared" si="12"/>
        <v>0</v>
      </c>
      <c r="S53" s="34">
        <f t="shared" si="13"/>
        <v>0</v>
      </c>
      <c r="T53" s="34">
        <f t="shared" si="14"/>
        <v>0</v>
      </c>
      <c r="U53" s="34">
        <f t="shared" si="15"/>
        <v>51433.2</v>
      </c>
      <c r="V53" s="26">
        <f t="shared" si="16"/>
        <v>51433.2</v>
      </c>
      <c r="W53" s="26"/>
      <c r="X53" s="26" t="s">
        <v>293</v>
      </c>
      <c r="Y53" s="105"/>
      <c r="Z53" s="105"/>
      <c r="AA53" s="105"/>
      <c r="AB53" s="106"/>
      <c r="AC53" s="106"/>
      <c r="AD53" s="106"/>
      <c r="AE53" s="106"/>
      <c r="AF53" s="105"/>
      <c r="AG53" s="106"/>
      <c r="AH53" s="106"/>
      <c r="AI53" s="106"/>
      <c r="AJ53" s="106"/>
      <c r="AK53" s="106"/>
      <c r="AL53" s="108"/>
      <c r="AM53" s="108"/>
      <c r="AN53" s="109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</row>
    <row r="54" s="44" customFormat="true" ht="32" customHeight="true" spans="1:54">
      <c r="A54" s="13">
        <v>49</v>
      </c>
      <c r="B54" s="13" t="s">
        <v>210</v>
      </c>
      <c r="C54" s="15" t="s">
        <v>294</v>
      </c>
      <c r="D54" s="15">
        <v>1</v>
      </c>
      <c r="E54" s="15">
        <v>14.5</v>
      </c>
      <c r="F54" s="26">
        <v>43500</v>
      </c>
      <c r="G54" s="26">
        <v>5655</v>
      </c>
      <c r="H54" s="83">
        <v>45672</v>
      </c>
      <c r="I54" s="83">
        <v>45732</v>
      </c>
      <c r="J54" s="26">
        <v>1696.5</v>
      </c>
      <c r="K54" s="26">
        <v>0</v>
      </c>
      <c r="L54" s="26">
        <v>0</v>
      </c>
      <c r="M54" s="26">
        <v>3958.5</v>
      </c>
      <c r="N54" s="26">
        <f t="shared" si="11"/>
        <v>3958.5</v>
      </c>
      <c r="O54" s="34">
        <v>0</v>
      </c>
      <c r="P54" s="34">
        <v>0</v>
      </c>
      <c r="Q54" s="34">
        <v>0</v>
      </c>
      <c r="R54" s="26">
        <f t="shared" si="12"/>
        <v>0</v>
      </c>
      <c r="S54" s="34">
        <f t="shared" si="13"/>
        <v>0</v>
      </c>
      <c r="T54" s="34">
        <f t="shared" si="14"/>
        <v>0</v>
      </c>
      <c r="U54" s="34">
        <f t="shared" si="15"/>
        <v>3958.5</v>
      </c>
      <c r="V54" s="26">
        <f t="shared" si="16"/>
        <v>3958.5</v>
      </c>
      <c r="W54" s="26"/>
      <c r="X54" s="26" t="s">
        <v>295</v>
      </c>
      <c r="Y54" s="105"/>
      <c r="Z54" s="105"/>
      <c r="AA54" s="105"/>
      <c r="AB54" s="106"/>
      <c r="AC54" s="106"/>
      <c r="AD54" s="106"/>
      <c r="AE54" s="106"/>
      <c r="AF54" s="105"/>
      <c r="AG54" s="106"/>
      <c r="AH54" s="106"/>
      <c r="AI54" s="106"/>
      <c r="AJ54" s="106"/>
      <c r="AK54" s="106"/>
      <c r="AL54" s="108"/>
      <c r="AM54" s="108"/>
      <c r="AN54" s="109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</row>
    <row r="55" s="44" customFormat="true" ht="32" customHeight="true" spans="1:54">
      <c r="A55" s="13">
        <v>50</v>
      </c>
      <c r="B55" s="13" t="s">
        <v>210</v>
      </c>
      <c r="C55" s="15" t="s">
        <v>296</v>
      </c>
      <c r="D55" s="15">
        <v>17</v>
      </c>
      <c r="E55" s="15">
        <v>363</v>
      </c>
      <c r="F55" s="26">
        <v>1089000</v>
      </c>
      <c r="G55" s="26">
        <v>141570</v>
      </c>
      <c r="H55" s="83">
        <v>45672</v>
      </c>
      <c r="I55" s="83">
        <v>45748</v>
      </c>
      <c r="J55" s="26">
        <v>42471</v>
      </c>
      <c r="K55" s="26">
        <v>0</v>
      </c>
      <c r="L55" s="26">
        <v>0</v>
      </c>
      <c r="M55" s="26">
        <v>99099</v>
      </c>
      <c r="N55" s="26">
        <f t="shared" si="11"/>
        <v>99099</v>
      </c>
      <c r="O55" s="34">
        <v>0</v>
      </c>
      <c r="P55" s="34">
        <v>0</v>
      </c>
      <c r="Q55" s="34">
        <v>0</v>
      </c>
      <c r="R55" s="26">
        <f t="shared" si="12"/>
        <v>0</v>
      </c>
      <c r="S55" s="34">
        <f t="shared" si="13"/>
        <v>0</v>
      </c>
      <c r="T55" s="34">
        <f t="shared" si="14"/>
        <v>0</v>
      </c>
      <c r="U55" s="34">
        <f t="shared" si="15"/>
        <v>99099</v>
      </c>
      <c r="V55" s="26">
        <f t="shared" si="16"/>
        <v>99099</v>
      </c>
      <c r="W55" s="26"/>
      <c r="X55" s="26" t="s">
        <v>297</v>
      </c>
      <c r="Y55" s="105"/>
      <c r="Z55" s="105"/>
      <c r="AA55" s="105"/>
      <c r="AB55" s="106"/>
      <c r="AC55" s="106"/>
      <c r="AD55" s="106"/>
      <c r="AE55" s="106"/>
      <c r="AF55" s="105"/>
      <c r="AG55" s="106"/>
      <c r="AH55" s="106"/>
      <c r="AI55" s="106"/>
      <c r="AJ55" s="106"/>
      <c r="AK55" s="106"/>
      <c r="AL55" s="108"/>
      <c r="AM55" s="108"/>
      <c r="AN55" s="109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</row>
    <row r="56" s="44" customFormat="true" ht="32" customHeight="true" spans="1:54">
      <c r="A56" s="13">
        <v>51</v>
      </c>
      <c r="B56" s="13" t="s">
        <v>210</v>
      </c>
      <c r="C56" s="15" t="s">
        <v>298</v>
      </c>
      <c r="D56" s="15">
        <v>1</v>
      </c>
      <c r="E56" s="15">
        <v>14</v>
      </c>
      <c r="F56" s="26">
        <v>42000</v>
      </c>
      <c r="G56" s="26">
        <v>5460</v>
      </c>
      <c r="H56" s="83">
        <v>45672</v>
      </c>
      <c r="I56" s="83">
        <v>45721</v>
      </c>
      <c r="J56" s="26">
        <v>1638</v>
      </c>
      <c r="K56" s="26">
        <v>0</v>
      </c>
      <c r="L56" s="26">
        <v>0</v>
      </c>
      <c r="M56" s="26">
        <v>3822</v>
      </c>
      <c r="N56" s="26">
        <f t="shared" si="11"/>
        <v>3822</v>
      </c>
      <c r="O56" s="34">
        <v>0</v>
      </c>
      <c r="P56" s="34">
        <v>0</v>
      </c>
      <c r="Q56" s="34">
        <v>0</v>
      </c>
      <c r="R56" s="26">
        <f t="shared" si="12"/>
        <v>0</v>
      </c>
      <c r="S56" s="34">
        <f t="shared" si="13"/>
        <v>0</v>
      </c>
      <c r="T56" s="34">
        <f t="shared" si="14"/>
        <v>0</v>
      </c>
      <c r="U56" s="34">
        <f t="shared" si="15"/>
        <v>3822</v>
      </c>
      <c r="V56" s="26">
        <f t="shared" si="16"/>
        <v>3822</v>
      </c>
      <c r="W56" s="26"/>
      <c r="X56" s="26" t="s">
        <v>299</v>
      </c>
      <c r="Y56" s="105"/>
      <c r="Z56" s="105"/>
      <c r="AA56" s="105"/>
      <c r="AB56" s="106"/>
      <c r="AC56" s="106"/>
      <c r="AD56" s="106"/>
      <c r="AE56" s="106"/>
      <c r="AF56" s="105"/>
      <c r="AG56" s="106"/>
      <c r="AH56" s="106"/>
      <c r="AI56" s="106"/>
      <c r="AJ56" s="106"/>
      <c r="AK56" s="106"/>
      <c r="AL56" s="108"/>
      <c r="AM56" s="108"/>
      <c r="AN56" s="109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</row>
    <row r="57" s="44" customFormat="true" ht="32" customHeight="true" spans="1:54">
      <c r="A57" s="13">
        <v>52</v>
      </c>
      <c r="B57" s="13" t="s">
        <v>210</v>
      </c>
      <c r="C57" s="15" t="s">
        <v>300</v>
      </c>
      <c r="D57" s="15">
        <v>1</v>
      </c>
      <c r="E57" s="15">
        <v>31</v>
      </c>
      <c r="F57" s="26">
        <v>93000</v>
      </c>
      <c r="G57" s="26">
        <v>12090</v>
      </c>
      <c r="H57" s="83">
        <v>45672</v>
      </c>
      <c r="I57" s="83">
        <v>45721</v>
      </c>
      <c r="J57" s="26">
        <v>3627</v>
      </c>
      <c r="K57" s="26">
        <v>0</v>
      </c>
      <c r="L57" s="26">
        <v>0</v>
      </c>
      <c r="M57" s="26">
        <v>8463</v>
      </c>
      <c r="N57" s="26">
        <f t="shared" si="11"/>
        <v>8463</v>
      </c>
      <c r="O57" s="34">
        <v>0</v>
      </c>
      <c r="P57" s="34">
        <v>0</v>
      </c>
      <c r="Q57" s="34">
        <v>0</v>
      </c>
      <c r="R57" s="26">
        <f t="shared" si="12"/>
        <v>0</v>
      </c>
      <c r="S57" s="34">
        <f t="shared" si="13"/>
        <v>0</v>
      </c>
      <c r="T57" s="34">
        <f t="shared" si="14"/>
        <v>0</v>
      </c>
      <c r="U57" s="34">
        <f t="shared" si="15"/>
        <v>8463</v>
      </c>
      <c r="V57" s="26">
        <f t="shared" si="16"/>
        <v>8463</v>
      </c>
      <c r="W57" s="26"/>
      <c r="X57" s="26" t="s">
        <v>299</v>
      </c>
      <c r="Y57" s="105"/>
      <c r="Z57" s="105"/>
      <c r="AA57" s="105"/>
      <c r="AB57" s="106"/>
      <c r="AC57" s="106"/>
      <c r="AD57" s="106"/>
      <c r="AE57" s="106"/>
      <c r="AF57" s="105"/>
      <c r="AG57" s="106"/>
      <c r="AH57" s="106"/>
      <c r="AI57" s="106"/>
      <c r="AJ57" s="106"/>
      <c r="AK57" s="106"/>
      <c r="AL57" s="108"/>
      <c r="AM57" s="108"/>
      <c r="AN57" s="109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</row>
    <row r="58" s="44" customFormat="true" ht="32" customHeight="true" spans="1:54">
      <c r="A58" s="13">
        <v>53</v>
      </c>
      <c r="B58" s="13" t="s">
        <v>210</v>
      </c>
      <c r="C58" s="15" t="s">
        <v>301</v>
      </c>
      <c r="D58" s="15">
        <v>1</v>
      </c>
      <c r="E58" s="15">
        <v>40</v>
      </c>
      <c r="F58" s="26">
        <v>120000</v>
      </c>
      <c r="G58" s="26">
        <v>15600</v>
      </c>
      <c r="H58" s="83">
        <v>45672</v>
      </c>
      <c r="I58" s="83">
        <v>45748</v>
      </c>
      <c r="J58" s="26">
        <v>4680</v>
      </c>
      <c r="K58" s="26">
        <v>0</v>
      </c>
      <c r="L58" s="26">
        <v>0</v>
      </c>
      <c r="M58" s="26">
        <v>10920</v>
      </c>
      <c r="N58" s="26">
        <f t="shared" si="11"/>
        <v>10920</v>
      </c>
      <c r="O58" s="34">
        <v>0</v>
      </c>
      <c r="P58" s="34">
        <v>0</v>
      </c>
      <c r="Q58" s="34">
        <v>0</v>
      </c>
      <c r="R58" s="26">
        <f t="shared" si="12"/>
        <v>0</v>
      </c>
      <c r="S58" s="34">
        <f t="shared" si="13"/>
        <v>0</v>
      </c>
      <c r="T58" s="34">
        <f t="shared" si="14"/>
        <v>0</v>
      </c>
      <c r="U58" s="34">
        <f t="shared" si="15"/>
        <v>10920</v>
      </c>
      <c r="V58" s="26">
        <f t="shared" si="16"/>
        <v>10920</v>
      </c>
      <c r="W58" s="26"/>
      <c r="X58" s="26" t="s">
        <v>302</v>
      </c>
      <c r="Y58" s="105"/>
      <c r="Z58" s="105"/>
      <c r="AA58" s="105"/>
      <c r="AB58" s="106"/>
      <c r="AC58" s="106"/>
      <c r="AD58" s="106"/>
      <c r="AE58" s="106"/>
      <c r="AF58" s="105"/>
      <c r="AG58" s="106"/>
      <c r="AH58" s="106"/>
      <c r="AI58" s="106"/>
      <c r="AJ58" s="106"/>
      <c r="AK58" s="106"/>
      <c r="AL58" s="108"/>
      <c r="AM58" s="108"/>
      <c r="AN58" s="109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</row>
    <row r="59" s="44" customFormat="true" ht="32" customHeight="true" spans="1:54">
      <c r="A59" s="13">
        <v>54</v>
      </c>
      <c r="B59" s="13" t="s">
        <v>210</v>
      </c>
      <c r="C59" s="15" t="s">
        <v>303</v>
      </c>
      <c r="D59" s="15">
        <v>1</v>
      </c>
      <c r="E59" s="15">
        <v>46</v>
      </c>
      <c r="F59" s="26">
        <v>138000</v>
      </c>
      <c r="G59" s="26">
        <v>17940</v>
      </c>
      <c r="H59" s="83">
        <v>45672</v>
      </c>
      <c r="I59" s="83">
        <v>45721</v>
      </c>
      <c r="J59" s="26">
        <v>5382</v>
      </c>
      <c r="K59" s="26">
        <v>0</v>
      </c>
      <c r="L59" s="26">
        <v>0</v>
      </c>
      <c r="M59" s="26">
        <v>12558</v>
      </c>
      <c r="N59" s="26">
        <f t="shared" si="11"/>
        <v>12558</v>
      </c>
      <c r="O59" s="34">
        <v>0</v>
      </c>
      <c r="P59" s="34">
        <v>0</v>
      </c>
      <c r="Q59" s="34">
        <v>0</v>
      </c>
      <c r="R59" s="26">
        <f t="shared" si="12"/>
        <v>0</v>
      </c>
      <c r="S59" s="34">
        <f t="shared" si="13"/>
        <v>0</v>
      </c>
      <c r="T59" s="34">
        <f t="shared" si="14"/>
        <v>0</v>
      </c>
      <c r="U59" s="34">
        <f t="shared" si="15"/>
        <v>12558</v>
      </c>
      <c r="V59" s="26">
        <f t="shared" si="16"/>
        <v>12558</v>
      </c>
      <c r="W59" s="26"/>
      <c r="X59" s="26" t="s">
        <v>304</v>
      </c>
      <c r="Y59" s="105"/>
      <c r="Z59" s="105"/>
      <c r="AA59" s="105"/>
      <c r="AB59" s="106"/>
      <c r="AC59" s="106"/>
      <c r="AD59" s="106"/>
      <c r="AE59" s="106"/>
      <c r="AF59" s="105"/>
      <c r="AG59" s="106"/>
      <c r="AH59" s="106"/>
      <c r="AI59" s="106"/>
      <c r="AJ59" s="106"/>
      <c r="AK59" s="106"/>
      <c r="AL59" s="108"/>
      <c r="AM59" s="108"/>
      <c r="AN59" s="109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</row>
    <row r="60" s="44" customFormat="true" ht="32" customHeight="true" spans="1:54">
      <c r="A60" s="13">
        <v>55</v>
      </c>
      <c r="B60" s="13" t="s">
        <v>210</v>
      </c>
      <c r="C60" s="15" t="s">
        <v>305</v>
      </c>
      <c r="D60" s="15">
        <v>1</v>
      </c>
      <c r="E60" s="15">
        <v>30</v>
      </c>
      <c r="F60" s="26">
        <v>90000</v>
      </c>
      <c r="G60" s="26">
        <v>11700</v>
      </c>
      <c r="H60" s="83">
        <v>45672</v>
      </c>
      <c r="I60" s="83">
        <v>45721</v>
      </c>
      <c r="J60" s="26">
        <v>3510</v>
      </c>
      <c r="K60" s="26">
        <v>0</v>
      </c>
      <c r="L60" s="26">
        <v>0</v>
      </c>
      <c r="M60" s="26">
        <v>8190</v>
      </c>
      <c r="N60" s="26">
        <f t="shared" si="11"/>
        <v>8190</v>
      </c>
      <c r="O60" s="34">
        <v>0</v>
      </c>
      <c r="P60" s="34">
        <v>0</v>
      </c>
      <c r="Q60" s="34">
        <v>0</v>
      </c>
      <c r="R60" s="26">
        <f t="shared" si="12"/>
        <v>0</v>
      </c>
      <c r="S60" s="34">
        <f t="shared" si="13"/>
        <v>0</v>
      </c>
      <c r="T60" s="34">
        <f t="shared" si="14"/>
        <v>0</v>
      </c>
      <c r="U60" s="34">
        <f t="shared" si="15"/>
        <v>8190</v>
      </c>
      <c r="V60" s="26">
        <f t="shared" si="16"/>
        <v>8190</v>
      </c>
      <c r="W60" s="26"/>
      <c r="X60" s="26" t="s">
        <v>299</v>
      </c>
      <c r="Y60" s="105"/>
      <c r="Z60" s="105"/>
      <c r="AA60" s="105"/>
      <c r="AB60" s="106"/>
      <c r="AC60" s="106"/>
      <c r="AD60" s="106"/>
      <c r="AE60" s="106"/>
      <c r="AF60" s="105"/>
      <c r="AG60" s="106"/>
      <c r="AH60" s="106"/>
      <c r="AI60" s="106"/>
      <c r="AJ60" s="106"/>
      <c r="AK60" s="106"/>
      <c r="AL60" s="108"/>
      <c r="AM60" s="108"/>
      <c r="AN60" s="109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</row>
    <row r="61" s="44" customFormat="true" ht="32" customHeight="true" spans="1:54">
      <c r="A61" s="13">
        <v>56</v>
      </c>
      <c r="B61" s="13" t="s">
        <v>210</v>
      </c>
      <c r="C61" s="15" t="s">
        <v>306</v>
      </c>
      <c r="D61" s="15">
        <v>1</v>
      </c>
      <c r="E61" s="15">
        <v>5</v>
      </c>
      <c r="F61" s="26">
        <v>15000</v>
      </c>
      <c r="G61" s="26">
        <v>1950</v>
      </c>
      <c r="H61" s="83">
        <v>45672</v>
      </c>
      <c r="I61" s="83">
        <v>45702</v>
      </c>
      <c r="J61" s="26">
        <v>585</v>
      </c>
      <c r="K61" s="26">
        <v>0</v>
      </c>
      <c r="L61" s="26">
        <v>0</v>
      </c>
      <c r="M61" s="26">
        <v>1365</v>
      </c>
      <c r="N61" s="26">
        <f t="shared" si="11"/>
        <v>1365</v>
      </c>
      <c r="O61" s="34">
        <v>0</v>
      </c>
      <c r="P61" s="34">
        <v>0</v>
      </c>
      <c r="Q61" s="34">
        <v>0</v>
      </c>
      <c r="R61" s="26">
        <f t="shared" si="12"/>
        <v>0</v>
      </c>
      <c r="S61" s="34">
        <f t="shared" si="13"/>
        <v>0</v>
      </c>
      <c r="T61" s="34">
        <f t="shared" si="14"/>
        <v>0</v>
      </c>
      <c r="U61" s="34">
        <f t="shared" si="15"/>
        <v>1365</v>
      </c>
      <c r="V61" s="26">
        <f t="shared" si="16"/>
        <v>1365</v>
      </c>
      <c r="W61" s="26"/>
      <c r="X61" s="26" t="s">
        <v>307</v>
      </c>
      <c r="Y61" s="105"/>
      <c r="Z61" s="105"/>
      <c r="AA61" s="105"/>
      <c r="AB61" s="106"/>
      <c r="AC61" s="106"/>
      <c r="AD61" s="106"/>
      <c r="AE61" s="106"/>
      <c r="AF61" s="105"/>
      <c r="AG61" s="106"/>
      <c r="AH61" s="106"/>
      <c r="AI61" s="106"/>
      <c r="AJ61" s="106"/>
      <c r="AK61" s="106"/>
      <c r="AL61" s="108"/>
      <c r="AM61" s="108"/>
      <c r="AN61" s="109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</row>
    <row r="62" s="44" customFormat="true" ht="32" customHeight="true" spans="1:54">
      <c r="A62" s="13">
        <v>57</v>
      </c>
      <c r="B62" s="13" t="s">
        <v>210</v>
      </c>
      <c r="C62" s="15" t="s">
        <v>308</v>
      </c>
      <c r="D62" s="15">
        <v>1</v>
      </c>
      <c r="E62" s="15">
        <v>8</v>
      </c>
      <c r="F62" s="26">
        <v>24000</v>
      </c>
      <c r="G62" s="26">
        <v>3120</v>
      </c>
      <c r="H62" s="83">
        <v>45673</v>
      </c>
      <c r="I62" s="83">
        <v>45709</v>
      </c>
      <c r="J62" s="26">
        <v>0</v>
      </c>
      <c r="K62" s="26">
        <v>0</v>
      </c>
      <c r="L62" s="26">
        <v>0</v>
      </c>
      <c r="M62" s="26">
        <v>3120</v>
      </c>
      <c r="N62" s="26">
        <f t="shared" si="11"/>
        <v>3120</v>
      </c>
      <c r="O62" s="34">
        <v>0</v>
      </c>
      <c r="P62" s="34">
        <v>0</v>
      </c>
      <c r="Q62" s="34">
        <v>0</v>
      </c>
      <c r="R62" s="26">
        <f t="shared" si="12"/>
        <v>0</v>
      </c>
      <c r="S62" s="34">
        <f t="shared" si="13"/>
        <v>0</v>
      </c>
      <c r="T62" s="34">
        <f t="shared" si="14"/>
        <v>0</v>
      </c>
      <c r="U62" s="34">
        <f t="shared" si="15"/>
        <v>3120</v>
      </c>
      <c r="V62" s="26">
        <f t="shared" si="16"/>
        <v>3120</v>
      </c>
      <c r="W62" s="26" t="s">
        <v>247</v>
      </c>
      <c r="X62" s="26" t="s">
        <v>297</v>
      </c>
      <c r="Y62" s="105"/>
      <c r="Z62" s="105"/>
      <c r="AA62" s="105"/>
      <c r="AB62" s="106"/>
      <c r="AC62" s="106"/>
      <c r="AD62" s="106"/>
      <c r="AE62" s="106"/>
      <c r="AF62" s="105"/>
      <c r="AG62" s="106"/>
      <c r="AH62" s="106"/>
      <c r="AI62" s="106"/>
      <c r="AJ62" s="106"/>
      <c r="AK62" s="106"/>
      <c r="AL62" s="108"/>
      <c r="AM62" s="108"/>
      <c r="AN62" s="109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</row>
    <row r="63" s="44" customFormat="true" ht="32" customHeight="true" spans="1:54">
      <c r="A63" s="13">
        <v>58</v>
      </c>
      <c r="B63" s="13" t="s">
        <v>210</v>
      </c>
      <c r="C63" s="15" t="s">
        <v>309</v>
      </c>
      <c r="D63" s="15">
        <v>1</v>
      </c>
      <c r="E63" s="15">
        <v>15</v>
      </c>
      <c r="F63" s="26">
        <v>45000</v>
      </c>
      <c r="G63" s="26">
        <v>5850</v>
      </c>
      <c r="H63" s="83">
        <v>45673</v>
      </c>
      <c r="I63" s="83">
        <v>45743</v>
      </c>
      <c r="J63" s="26">
        <v>0</v>
      </c>
      <c r="K63" s="26">
        <v>0</v>
      </c>
      <c r="L63" s="26">
        <v>0</v>
      </c>
      <c r="M63" s="26">
        <v>5850</v>
      </c>
      <c r="N63" s="26">
        <f t="shared" si="11"/>
        <v>5850</v>
      </c>
      <c r="O63" s="34">
        <v>0</v>
      </c>
      <c r="P63" s="34">
        <v>0</v>
      </c>
      <c r="Q63" s="34">
        <v>0</v>
      </c>
      <c r="R63" s="26">
        <f t="shared" si="12"/>
        <v>0</v>
      </c>
      <c r="S63" s="34">
        <f t="shared" si="13"/>
        <v>0</v>
      </c>
      <c r="T63" s="34">
        <f t="shared" si="14"/>
        <v>0</v>
      </c>
      <c r="U63" s="34">
        <f t="shared" si="15"/>
        <v>5850</v>
      </c>
      <c r="V63" s="26">
        <f t="shared" si="16"/>
        <v>5850</v>
      </c>
      <c r="W63" s="26" t="s">
        <v>247</v>
      </c>
      <c r="X63" s="26" t="s">
        <v>310</v>
      </c>
      <c r="Y63" s="105"/>
      <c r="Z63" s="105"/>
      <c r="AA63" s="105"/>
      <c r="AB63" s="106"/>
      <c r="AC63" s="106"/>
      <c r="AD63" s="106"/>
      <c r="AE63" s="106"/>
      <c r="AF63" s="105"/>
      <c r="AG63" s="106"/>
      <c r="AH63" s="106"/>
      <c r="AI63" s="106"/>
      <c r="AJ63" s="106"/>
      <c r="AK63" s="106"/>
      <c r="AL63" s="108"/>
      <c r="AM63" s="108"/>
      <c r="AN63" s="109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</row>
    <row r="64" s="44" customFormat="true" ht="32" customHeight="true" spans="1:54">
      <c r="A64" s="13">
        <v>59</v>
      </c>
      <c r="B64" s="13" t="s">
        <v>210</v>
      </c>
      <c r="C64" s="15" t="s">
        <v>311</v>
      </c>
      <c r="D64" s="15">
        <v>7</v>
      </c>
      <c r="E64" s="15">
        <v>58</v>
      </c>
      <c r="F64" s="26">
        <v>174000</v>
      </c>
      <c r="G64" s="26">
        <v>22620</v>
      </c>
      <c r="H64" s="83">
        <v>45673</v>
      </c>
      <c r="I64" s="83">
        <v>45748</v>
      </c>
      <c r="J64" s="26">
        <v>0</v>
      </c>
      <c r="K64" s="26">
        <v>0</v>
      </c>
      <c r="L64" s="26">
        <v>0</v>
      </c>
      <c r="M64" s="26">
        <v>22620</v>
      </c>
      <c r="N64" s="26">
        <f t="shared" si="11"/>
        <v>22620</v>
      </c>
      <c r="O64" s="34">
        <v>0</v>
      </c>
      <c r="P64" s="34">
        <v>0</v>
      </c>
      <c r="Q64" s="34">
        <v>0</v>
      </c>
      <c r="R64" s="26">
        <f t="shared" si="12"/>
        <v>0</v>
      </c>
      <c r="S64" s="34">
        <f t="shared" si="13"/>
        <v>0</v>
      </c>
      <c r="T64" s="34">
        <f t="shared" si="14"/>
        <v>0</v>
      </c>
      <c r="U64" s="34">
        <f t="shared" si="15"/>
        <v>22620</v>
      </c>
      <c r="V64" s="26">
        <f t="shared" si="16"/>
        <v>22620</v>
      </c>
      <c r="W64" s="26" t="s">
        <v>247</v>
      </c>
      <c r="X64" s="26" t="s">
        <v>312</v>
      </c>
      <c r="Y64" s="105"/>
      <c r="Z64" s="105"/>
      <c r="AA64" s="105"/>
      <c r="AB64" s="106"/>
      <c r="AC64" s="106"/>
      <c r="AD64" s="106"/>
      <c r="AE64" s="106"/>
      <c r="AF64" s="105"/>
      <c r="AG64" s="106"/>
      <c r="AH64" s="106"/>
      <c r="AI64" s="106"/>
      <c r="AJ64" s="106"/>
      <c r="AK64" s="106"/>
      <c r="AL64" s="108"/>
      <c r="AM64" s="108"/>
      <c r="AN64" s="109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</row>
    <row r="65" s="44" customFormat="true" ht="32" customHeight="true" spans="1:54">
      <c r="A65" s="13">
        <v>60</v>
      </c>
      <c r="B65" s="13" t="s">
        <v>210</v>
      </c>
      <c r="C65" s="15" t="s">
        <v>313</v>
      </c>
      <c r="D65" s="15">
        <v>12</v>
      </c>
      <c r="E65" s="15">
        <v>54.6</v>
      </c>
      <c r="F65" s="26">
        <v>163800</v>
      </c>
      <c r="G65" s="26">
        <v>21294</v>
      </c>
      <c r="H65" s="83">
        <v>45674</v>
      </c>
      <c r="I65" s="83">
        <v>45726</v>
      </c>
      <c r="J65" s="26">
        <v>0</v>
      </c>
      <c r="K65" s="26">
        <v>0</v>
      </c>
      <c r="L65" s="26">
        <v>0</v>
      </c>
      <c r="M65" s="26">
        <v>21294</v>
      </c>
      <c r="N65" s="26">
        <f t="shared" si="11"/>
        <v>21294</v>
      </c>
      <c r="O65" s="34">
        <v>0</v>
      </c>
      <c r="P65" s="34">
        <v>0</v>
      </c>
      <c r="Q65" s="34">
        <v>0</v>
      </c>
      <c r="R65" s="26">
        <f t="shared" si="12"/>
        <v>0</v>
      </c>
      <c r="S65" s="34">
        <f t="shared" si="13"/>
        <v>0</v>
      </c>
      <c r="T65" s="34">
        <f t="shared" si="14"/>
        <v>0</v>
      </c>
      <c r="U65" s="34">
        <f t="shared" si="15"/>
        <v>21294</v>
      </c>
      <c r="V65" s="26">
        <f t="shared" si="16"/>
        <v>21294</v>
      </c>
      <c r="W65" s="26" t="s">
        <v>247</v>
      </c>
      <c r="X65" s="26" t="s">
        <v>314</v>
      </c>
      <c r="Y65" s="105"/>
      <c r="Z65" s="105"/>
      <c r="AA65" s="105"/>
      <c r="AB65" s="106"/>
      <c r="AC65" s="106"/>
      <c r="AD65" s="106"/>
      <c r="AE65" s="106"/>
      <c r="AF65" s="105"/>
      <c r="AG65" s="106"/>
      <c r="AH65" s="106"/>
      <c r="AI65" s="106"/>
      <c r="AJ65" s="106"/>
      <c r="AK65" s="106"/>
      <c r="AL65" s="108"/>
      <c r="AM65" s="108"/>
      <c r="AN65" s="109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</row>
    <row r="66" s="44" customFormat="true" ht="32" customHeight="true" spans="1:54">
      <c r="A66" s="13">
        <v>61</v>
      </c>
      <c r="B66" s="13" t="s">
        <v>210</v>
      </c>
      <c r="C66" s="15" t="s">
        <v>315</v>
      </c>
      <c r="D66" s="15">
        <v>27</v>
      </c>
      <c r="E66" s="15">
        <v>202.35</v>
      </c>
      <c r="F66" s="26">
        <v>607050</v>
      </c>
      <c r="G66" s="26">
        <v>78916.5</v>
      </c>
      <c r="H66" s="83">
        <v>45673</v>
      </c>
      <c r="I66" s="83">
        <v>45716</v>
      </c>
      <c r="J66" s="26">
        <v>23674.95</v>
      </c>
      <c r="K66" s="26">
        <v>0</v>
      </c>
      <c r="L66" s="26">
        <v>0</v>
      </c>
      <c r="M66" s="26">
        <v>55241.55</v>
      </c>
      <c r="N66" s="26">
        <f t="shared" si="11"/>
        <v>55241.55</v>
      </c>
      <c r="O66" s="34">
        <v>0</v>
      </c>
      <c r="P66" s="34">
        <v>0</v>
      </c>
      <c r="Q66" s="34">
        <v>0</v>
      </c>
      <c r="R66" s="26">
        <f t="shared" si="12"/>
        <v>0</v>
      </c>
      <c r="S66" s="34">
        <f t="shared" si="13"/>
        <v>0</v>
      </c>
      <c r="T66" s="34">
        <f t="shared" si="14"/>
        <v>0</v>
      </c>
      <c r="U66" s="34">
        <f t="shared" si="15"/>
        <v>55241.55</v>
      </c>
      <c r="V66" s="26">
        <f t="shared" si="16"/>
        <v>55241.55</v>
      </c>
      <c r="W66" s="26"/>
      <c r="X66" s="26" t="s">
        <v>307</v>
      </c>
      <c r="Y66" s="105"/>
      <c r="Z66" s="105"/>
      <c r="AA66" s="105"/>
      <c r="AB66" s="106"/>
      <c r="AC66" s="106"/>
      <c r="AD66" s="106"/>
      <c r="AE66" s="106"/>
      <c r="AF66" s="105"/>
      <c r="AG66" s="106"/>
      <c r="AH66" s="106"/>
      <c r="AI66" s="106"/>
      <c r="AJ66" s="106"/>
      <c r="AK66" s="106"/>
      <c r="AL66" s="108"/>
      <c r="AM66" s="108"/>
      <c r="AN66" s="109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</row>
    <row r="67" s="44" customFormat="true" ht="32" customHeight="true" spans="1:54">
      <c r="A67" s="13">
        <v>62</v>
      </c>
      <c r="B67" s="13" t="s">
        <v>210</v>
      </c>
      <c r="C67" s="15" t="s">
        <v>316</v>
      </c>
      <c r="D67" s="15">
        <v>1</v>
      </c>
      <c r="E67" s="15">
        <v>25</v>
      </c>
      <c r="F67" s="26">
        <v>75000</v>
      </c>
      <c r="G67" s="26">
        <v>9750</v>
      </c>
      <c r="H67" s="83">
        <v>45673</v>
      </c>
      <c r="I67" s="83">
        <v>45721</v>
      </c>
      <c r="J67" s="26">
        <v>2925</v>
      </c>
      <c r="K67" s="26">
        <v>0</v>
      </c>
      <c r="L67" s="26">
        <v>0</v>
      </c>
      <c r="M67" s="26">
        <v>6825</v>
      </c>
      <c r="N67" s="26">
        <f t="shared" si="11"/>
        <v>6825</v>
      </c>
      <c r="O67" s="34">
        <v>0</v>
      </c>
      <c r="P67" s="34">
        <v>0</v>
      </c>
      <c r="Q67" s="34">
        <v>0</v>
      </c>
      <c r="R67" s="26">
        <f t="shared" si="12"/>
        <v>0</v>
      </c>
      <c r="S67" s="34">
        <f t="shared" si="13"/>
        <v>0</v>
      </c>
      <c r="T67" s="34">
        <f t="shared" si="14"/>
        <v>0</v>
      </c>
      <c r="U67" s="34">
        <f t="shared" si="15"/>
        <v>6825</v>
      </c>
      <c r="V67" s="26">
        <f t="shared" si="16"/>
        <v>6825</v>
      </c>
      <c r="W67" s="26"/>
      <c r="X67" s="26" t="s">
        <v>304</v>
      </c>
      <c r="Y67" s="105"/>
      <c r="Z67" s="105"/>
      <c r="AA67" s="105"/>
      <c r="AB67" s="106"/>
      <c r="AC67" s="106"/>
      <c r="AD67" s="106"/>
      <c r="AE67" s="106"/>
      <c r="AF67" s="105"/>
      <c r="AG67" s="106"/>
      <c r="AH67" s="106"/>
      <c r="AI67" s="106"/>
      <c r="AJ67" s="106"/>
      <c r="AK67" s="106"/>
      <c r="AL67" s="108"/>
      <c r="AM67" s="108"/>
      <c r="AN67" s="109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</row>
    <row r="68" s="44" customFormat="true" ht="32" customHeight="true" spans="1:54">
      <c r="A68" s="13">
        <v>63</v>
      </c>
      <c r="B68" s="13" t="s">
        <v>210</v>
      </c>
      <c r="C68" s="15" t="s">
        <v>317</v>
      </c>
      <c r="D68" s="15">
        <v>1</v>
      </c>
      <c r="E68" s="15">
        <v>40</v>
      </c>
      <c r="F68" s="26">
        <v>120000</v>
      </c>
      <c r="G68" s="26">
        <v>15600</v>
      </c>
      <c r="H68" s="83">
        <v>45673</v>
      </c>
      <c r="I68" s="83">
        <v>45726</v>
      </c>
      <c r="J68" s="26">
        <v>4680</v>
      </c>
      <c r="K68" s="26">
        <v>0</v>
      </c>
      <c r="L68" s="26">
        <v>0</v>
      </c>
      <c r="M68" s="26">
        <v>10920</v>
      </c>
      <c r="N68" s="26">
        <f t="shared" si="11"/>
        <v>10920</v>
      </c>
      <c r="O68" s="34">
        <v>0</v>
      </c>
      <c r="P68" s="34">
        <v>0</v>
      </c>
      <c r="Q68" s="34">
        <v>0</v>
      </c>
      <c r="R68" s="26">
        <f t="shared" si="12"/>
        <v>0</v>
      </c>
      <c r="S68" s="34">
        <f t="shared" si="13"/>
        <v>0</v>
      </c>
      <c r="T68" s="34">
        <f t="shared" si="14"/>
        <v>0</v>
      </c>
      <c r="U68" s="34">
        <f t="shared" si="15"/>
        <v>10920</v>
      </c>
      <c r="V68" s="26">
        <f t="shared" si="16"/>
        <v>10920</v>
      </c>
      <c r="W68" s="26"/>
      <c r="X68" s="26" t="s">
        <v>318</v>
      </c>
      <c r="Y68" s="105"/>
      <c r="Z68" s="105"/>
      <c r="AA68" s="105"/>
      <c r="AB68" s="106"/>
      <c r="AC68" s="106"/>
      <c r="AD68" s="106"/>
      <c r="AE68" s="106"/>
      <c r="AF68" s="105"/>
      <c r="AG68" s="106"/>
      <c r="AH68" s="106"/>
      <c r="AI68" s="106"/>
      <c r="AJ68" s="106"/>
      <c r="AK68" s="106"/>
      <c r="AL68" s="108"/>
      <c r="AM68" s="108"/>
      <c r="AN68" s="109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</row>
    <row r="69" s="44" customFormat="true" ht="32" customHeight="true" spans="1:54">
      <c r="A69" s="13">
        <v>64</v>
      </c>
      <c r="B69" s="13" t="s">
        <v>210</v>
      </c>
      <c r="C69" s="15" t="s">
        <v>319</v>
      </c>
      <c r="D69" s="15">
        <v>7</v>
      </c>
      <c r="E69" s="15">
        <v>33.5</v>
      </c>
      <c r="F69" s="26">
        <v>100500</v>
      </c>
      <c r="G69" s="26">
        <v>13065</v>
      </c>
      <c r="H69" s="83">
        <v>45674</v>
      </c>
      <c r="I69" s="83">
        <v>45733</v>
      </c>
      <c r="J69" s="26">
        <v>3919.5</v>
      </c>
      <c r="K69" s="26">
        <v>0</v>
      </c>
      <c r="L69" s="26">
        <v>0</v>
      </c>
      <c r="M69" s="26">
        <v>9145.5</v>
      </c>
      <c r="N69" s="26">
        <f t="shared" si="11"/>
        <v>9145.5</v>
      </c>
      <c r="O69" s="34">
        <v>0</v>
      </c>
      <c r="P69" s="34">
        <v>0</v>
      </c>
      <c r="Q69" s="34">
        <v>0</v>
      </c>
      <c r="R69" s="26">
        <f t="shared" si="12"/>
        <v>0</v>
      </c>
      <c r="S69" s="34">
        <f t="shared" si="13"/>
        <v>0</v>
      </c>
      <c r="T69" s="34">
        <f t="shared" si="14"/>
        <v>0</v>
      </c>
      <c r="U69" s="34">
        <f t="shared" si="15"/>
        <v>9145.5</v>
      </c>
      <c r="V69" s="26">
        <f t="shared" si="16"/>
        <v>9145.5</v>
      </c>
      <c r="W69" s="26"/>
      <c r="X69" s="26" t="s">
        <v>314</v>
      </c>
      <c r="Y69" s="105"/>
      <c r="Z69" s="105"/>
      <c r="AA69" s="105"/>
      <c r="AB69" s="106"/>
      <c r="AC69" s="106"/>
      <c r="AD69" s="106"/>
      <c r="AE69" s="106"/>
      <c r="AF69" s="105"/>
      <c r="AG69" s="106"/>
      <c r="AH69" s="106"/>
      <c r="AI69" s="106"/>
      <c r="AJ69" s="106"/>
      <c r="AK69" s="106"/>
      <c r="AL69" s="108"/>
      <c r="AM69" s="108"/>
      <c r="AN69" s="109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</row>
    <row r="70" s="44" customFormat="true" ht="32" customHeight="true" spans="1:54">
      <c r="A70" s="13">
        <v>65</v>
      </c>
      <c r="B70" s="13" t="s">
        <v>210</v>
      </c>
      <c r="C70" s="15" t="s">
        <v>320</v>
      </c>
      <c r="D70" s="15">
        <v>1</v>
      </c>
      <c r="E70" s="15">
        <v>70</v>
      </c>
      <c r="F70" s="26">
        <v>210000</v>
      </c>
      <c r="G70" s="26">
        <v>27300</v>
      </c>
      <c r="H70" s="83">
        <v>45673</v>
      </c>
      <c r="I70" s="83">
        <v>45730</v>
      </c>
      <c r="J70" s="26">
        <v>8190</v>
      </c>
      <c r="K70" s="26">
        <v>0</v>
      </c>
      <c r="L70" s="26">
        <v>0</v>
      </c>
      <c r="M70" s="26">
        <v>19110</v>
      </c>
      <c r="N70" s="26">
        <f t="shared" si="11"/>
        <v>19110</v>
      </c>
      <c r="O70" s="34">
        <v>0</v>
      </c>
      <c r="P70" s="34">
        <v>0</v>
      </c>
      <c r="Q70" s="34">
        <v>0</v>
      </c>
      <c r="R70" s="26">
        <f t="shared" si="12"/>
        <v>0</v>
      </c>
      <c r="S70" s="34">
        <f t="shared" si="13"/>
        <v>0</v>
      </c>
      <c r="T70" s="34">
        <f t="shared" si="14"/>
        <v>0</v>
      </c>
      <c r="U70" s="34">
        <f t="shared" si="15"/>
        <v>19110</v>
      </c>
      <c r="V70" s="26">
        <f t="shared" si="16"/>
        <v>19110</v>
      </c>
      <c r="W70" s="26"/>
      <c r="X70" s="26" t="s">
        <v>321</v>
      </c>
      <c r="Y70" s="105"/>
      <c r="Z70" s="105"/>
      <c r="AA70" s="105"/>
      <c r="AB70" s="106"/>
      <c r="AC70" s="106"/>
      <c r="AD70" s="106"/>
      <c r="AE70" s="106"/>
      <c r="AF70" s="105"/>
      <c r="AG70" s="106"/>
      <c r="AH70" s="106"/>
      <c r="AI70" s="106"/>
      <c r="AJ70" s="106"/>
      <c r="AK70" s="106"/>
      <c r="AL70" s="108"/>
      <c r="AM70" s="108"/>
      <c r="AN70" s="109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</row>
    <row r="71" s="44" customFormat="true" ht="32" customHeight="true" spans="1:54">
      <c r="A71" s="13">
        <v>66</v>
      </c>
      <c r="B71" s="13" t="s">
        <v>210</v>
      </c>
      <c r="C71" s="15" t="s">
        <v>322</v>
      </c>
      <c r="D71" s="15">
        <v>1</v>
      </c>
      <c r="E71" s="15">
        <v>32.5</v>
      </c>
      <c r="F71" s="26">
        <v>97500</v>
      </c>
      <c r="G71" s="26">
        <v>12675</v>
      </c>
      <c r="H71" s="83">
        <v>45673</v>
      </c>
      <c r="I71" s="83">
        <v>45753</v>
      </c>
      <c r="J71" s="26">
        <v>3802.5</v>
      </c>
      <c r="K71" s="26">
        <v>0</v>
      </c>
      <c r="L71" s="26">
        <v>0</v>
      </c>
      <c r="M71" s="26">
        <v>8872.5</v>
      </c>
      <c r="N71" s="26">
        <f t="shared" si="11"/>
        <v>8872.5</v>
      </c>
      <c r="O71" s="34">
        <v>0</v>
      </c>
      <c r="P71" s="34">
        <v>0</v>
      </c>
      <c r="Q71" s="34">
        <v>0</v>
      </c>
      <c r="R71" s="26">
        <f t="shared" si="12"/>
        <v>0</v>
      </c>
      <c r="S71" s="34">
        <f t="shared" si="13"/>
        <v>0</v>
      </c>
      <c r="T71" s="34">
        <f t="shared" si="14"/>
        <v>0</v>
      </c>
      <c r="U71" s="34">
        <f t="shared" si="15"/>
        <v>8872.5</v>
      </c>
      <c r="V71" s="26">
        <f t="shared" si="16"/>
        <v>8872.5</v>
      </c>
      <c r="W71" s="26"/>
      <c r="X71" s="26" t="s">
        <v>323</v>
      </c>
      <c r="Y71" s="105"/>
      <c r="Z71" s="105"/>
      <c r="AA71" s="105"/>
      <c r="AB71" s="106"/>
      <c r="AC71" s="106"/>
      <c r="AD71" s="106"/>
      <c r="AE71" s="106"/>
      <c r="AF71" s="105"/>
      <c r="AG71" s="106"/>
      <c r="AH71" s="106"/>
      <c r="AI71" s="106"/>
      <c r="AJ71" s="106"/>
      <c r="AK71" s="106"/>
      <c r="AL71" s="108"/>
      <c r="AM71" s="108"/>
      <c r="AN71" s="109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</row>
    <row r="72" s="44" customFormat="true" ht="32" customHeight="true" spans="1:54">
      <c r="A72" s="13">
        <v>67</v>
      </c>
      <c r="B72" s="13" t="s">
        <v>210</v>
      </c>
      <c r="C72" s="15" t="s">
        <v>306</v>
      </c>
      <c r="D72" s="15">
        <v>1</v>
      </c>
      <c r="E72" s="15">
        <v>29</v>
      </c>
      <c r="F72" s="26">
        <v>87000</v>
      </c>
      <c r="G72" s="26">
        <v>11310</v>
      </c>
      <c r="H72" s="83">
        <v>45674</v>
      </c>
      <c r="I72" s="83">
        <v>45752</v>
      </c>
      <c r="J72" s="26">
        <v>3393</v>
      </c>
      <c r="K72" s="26">
        <v>0</v>
      </c>
      <c r="L72" s="26">
        <v>0</v>
      </c>
      <c r="M72" s="26">
        <v>7917</v>
      </c>
      <c r="N72" s="26">
        <f t="shared" si="11"/>
        <v>7917</v>
      </c>
      <c r="O72" s="34">
        <v>0</v>
      </c>
      <c r="P72" s="34">
        <v>0</v>
      </c>
      <c r="Q72" s="34">
        <v>0</v>
      </c>
      <c r="R72" s="26">
        <f t="shared" si="12"/>
        <v>0</v>
      </c>
      <c r="S72" s="34">
        <f t="shared" si="13"/>
        <v>0</v>
      </c>
      <c r="T72" s="34">
        <f t="shared" si="14"/>
        <v>0</v>
      </c>
      <c r="U72" s="34">
        <f t="shared" si="15"/>
        <v>7917</v>
      </c>
      <c r="V72" s="26">
        <f t="shared" si="16"/>
        <v>7917</v>
      </c>
      <c r="W72" s="26"/>
      <c r="X72" s="26" t="s">
        <v>324</v>
      </c>
      <c r="Y72" s="105"/>
      <c r="Z72" s="105"/>
      <c r="AA72" s="105"/>
      <c r="AB72" s="106"/>
      <c r="AC72" s="106"/>
      <c r="AD72" s="106"/>
      <c r="AE72" s="106"/>
      <c r="AF72" s="105"/>
      <c r="AG72" s="106"/>
      <c r="AH72" s="106"/>
      <c r="AI72" s="106"/>
      <c r="AJ72" s="106"/>
      <c r="AK72" s="106"/>
      <c r="AL72" s="108"/>
      <c r="AM72" s="108"/>
      <c r="AN72" s="109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</row>
    <row r="73" s="44" customFormat="true" ht="32" customHeight="true" spans="1:54">
      <c r="A73" s="13">
        <v>68</v>
      </c>
      <c r="B73" s="13" t="s">
        <v>210</v>
      </c>
      <c r="C73" s="15" t="s">
        <v>325</v>
      </c>
      <c r="D73" s="15">
        <v>38</v>
      </c>
      <c r="E73" s="15">
        <v>401.3</v>
      </c>
      <c r="F73" s="26">
        <v>1203900</v>
      </c>
      <c r="G73" s="26">
        <v>156507</v>
      </c>
      <c r="H73" s="83">
        <v>45674</v>
      </c>
      <c r="I73" s="83">
        <v>45726</v>
      </c>
      <c r="J73" s="26">
        <v>46952.1</v>
      </c>
      <c r="K73" s="26">
        <v>0</v>
      </c>
      <c r="L73" s="26">
        <v>0</v>
      </c>
      <c r="M73" s="26">
        <v>109554.9</v>
      </c>
      <c r="N73" s="26">
        <f t="shared" si="11"/>
        <v>109554.9</v>
      </c>
      <c r="O73" s="34">
        <v>0</v>
      </c>
      <c r="P73" s="34">
        <v>0</v>
      </c>
      <c r="Q73" s="34">
        <v>0</v>
      </c>
      <c r="R73" s="26">
        <f t="shared" si="12"/>
        <v>0</v>
      </c>
      <c r="S73" s="34">
        <f t="shared" si="13"/>
        <v>0</v>
      </c>
      <c r="T73" s="34">
        <f t="shared" si="14"/>
        <v>0</v>
      </c>
      <c r="U73" s="34">
        <f t="shared" si="15"/>
        <v>109554.9</v>
      </c>
      <c r="V73" s="26">
        <f t="shared" si="16"/>
        <v>109554.9</v>
      </c>
      <c r="W73" s="26"/>
      <c r="X73" s="26" t="s">
        <v>326</v>
      </c>
      <c r="Y73" s="105"/>
      <c r="Z73" s="105"/>
      <c r="AA73" s="105"/>
      <c r="AB73" s="106"/>
      <c r="AC73" s="106"/>
      <c r="AD73" s="106"/>
      <c r="AE73" s="106"/>
      <c r="AF73" s="105"/>
      <c r="AG73" s="106"/>
      <c r="AH73" s="106"/>
      <c r="AI73" s="106"/>
      <c r="AJ73" s="106"/>
      <c r="AK73" s="106"/>
      <c r="AL73" s="108"/>
      <c r="AM73" s="108"/>
      <c r="AN73" s="109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</row>
    <row r="74" s="44" customFormat="true" ht="32" customHeight="true" spans="1:54">
      <c r="A74" s="13">
        <v>69</v>
      </c>
      <c r="B74" s="13" t="s">
        <v>210</v>
      </c>
      <c r="C74" s="15" t="s">
        <v>327</v>
      </c>
      <c r="D74" s="15">
        <v>1</v>
      </c>
      <c r="E74" s="15">
        <v>43</v>
      </c>
      <c r="F74" s="26">
        <v>129000</v>
      </c>
      <c r="G74" s="26">
        <v>16770</v>
      </c>
      <c r="H74" s="83">
        <v>45674</v>
      </c>
      <c r="I74" s="83">
        <v>45730</v>
      </c>
      <c r="J74" s="26">
        <v>5031</v>
      </c>
      <c r="K74" s="26">
        <v>0</v>
      </c>
      <c r="L74" s="26">
        <v>0</v>
      </c>
      <c r="M74" s="26">
        <v>11739</v>
      </c>
      <c r="N74" s="26">
        <f t="shared" si="11"/>
        <v>11739</v>
      </c>
      <c r="O74" s="34">
        <v>0</v>
      </c>
      <c r="P74" s="34">
        <v>0</v>
      </c>
      <c r="Q74" s="34">
        <v>0</v>
      </c>
      <c r="R74" s="26">
        <f t="shared" si="12"/>
        <v>0</v>
      </c>
      <c r="S74" s="34">
        <f t="shared" si="13"/>
        <v>0</v>
      </c>
      <c r="T74" s="34">
        <f t="shared" si="14"/>
        <v>0</v>
      </c>
      <c r="U74" s="34">
        <f t="shared" si="15"/>
        <v>11739</v>
      </c>
      <c r="V74" s="26">
        <f t="shared" si="16"/>
        <v>11739</v>
      </c>
      <c r="W74" s="26"/>
      <c r="X74" s="26" t="s">
        <v>260</v>
      </c>
      <c r="Y74" s="105"/>
      <c r="Z74" s="105"/>
      <c r="AA74" s="105"/>
      <c r="AB74" s="106"/>
      <c r="AC74" s="106"/>
      <c r="AD74" s="106"/>
      <c r="AE74" s="106"/>
      <c r="AF74" s="105"/>
      <c r="AG74" s="106"/>
      <c r="AH74" s="106"/>
      <c r="AI74" s="106"/>
      <c r="AJ74" s="106"/>
      <c r="AK74" s="106"/>
      <c r="AL74" s="108"/>
      <c r="AM74" s="108"/>
      <c r="AN74" s="109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</row>
    <row r="75" s="44" customFormat="true" ht="32" customHeight="true" spans="1:54">
      <c r="A75" s="13">
        <v>70</v>
      </c>
      <c r="B75" s="13" t="s">
        <v>210</v>
      </c>
      <c r="C75" s="15" t="s">
        <v>328</v>
      </c>
      <c r="D75" s="15">
        <v>1</v>
      </c>
      <c r="E75" s="15">
        <v>5</v>
      </c>
      <c r="F75" s="26">
        <v>15000</v>
      </c>
      <c r="G75" s="26">
        <v>1950</v>
      </c>
      <c r="H75" s="83">
        <v>45675</v>
      </c>
      <c r="I75" s="83">
        <v>45729</v>
      </c>
      <c r="J75" s="26">
        <v>0</v>
      </c>
      <c r="K75" s="26">
        <v>0</v>
      </c>
      <c r="L75" s="26">
        <v>0</v>
      </c>
      <c r="M75" s="26">
        <v>1950</v>
      </c>
      <c r="N75" s="26">
        <f t="shared" si="11"/>
        <v>1950</v>
      </c>
      <c r="O75" s="34">
        <v>0</v>
      </c>
      <c r="P75" s="34">
        <v>0</v>
      </c>
      <c r="Q75" s="34">
        <v>0</v>
      </c>
      <c r="R75" s="26">
        <f t="shared" si="12"/>
        <v>0</v>
      </c>
      <c r="S75" s="34">
        <f t="shared" si="13"/>
        <v>0</v>
      </c>
      <c r="T75" s="34">
        <f t="shared" si="14"/>
        <v>0</v>
      </c>
      <c r="U75" s="34">
        <f t="shared" si="15"/>
        <v>1950</v>
      </c>
      <c r="V75" s="26">
        <f t="shared" si="16"/>
        <v>1950</v>
      </c>
      <c r="W75" s="26" t="s">
        <v>247</v>
      </c>
      <c r="X75" s="26" t="s">
        <v>329</v>
      </c>
      <c r="Y75" s="105"/>
      <c r="Z75" s="105"/>
      <c r="AA75" s="105"/>
      <c r="AB75" s="106"/>
      <c r="AC75" s="106"/>
      <c r="AD75" s="106"/>
      <c r="AE75" s="106"/>
      <c r="AF75" s="105"/>
      <c r="AG75" s="106"/>
      <c r="AH75" s="106"/>
      <c r="AI75" s="106"/>
      <c r="AJ75" s="106"/>
      <c r="AK75" s="106"/>
      <c r="AL75" s="108"/>
      <c r="AM75" s="108"/>
      <c r="AN75" s="109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</row>
    <row r="76" s="44" customFormat="true" ht="32" customHeight="true" spans="1:54">
      <c r="A76" s="13">
        <v>71</v>
      </c>
      <c r="B76" s="13" t="s">
        <v>210</v>
      </c>
      <c r="C76" s="15" t="s">
        <v>330</v>
      </c>
      <c r="D76" s="15">
        <v>23</v>
      </c>
      <c r="E76" s="15">
        <v>253.5</v>
      </c>
      <c r="F76" s="26">
        <v>760500</v>
      </c>
      <c r="G76" s="26">
        <v>98865</v>
      </c>
      <c r="H76" s="83">
        <v>45675</v>
      </c>
      <c r="I76" s="83">
        <v>45746</v>
      </c>
      <c r="J76" s="26">
        <v>29659.5</v>
      </c>
      <c r="K76" s="26">
        <v>0</v>
      </c>
      <c r="L76" s="26">
        <v>0</v>
      </c>
      <c r="M76" s="26">
        <v>69205.5</v>
      </c>
      <c r="N76" s="26">
        <f t="shared" si="11"/>
        <v>69205.5</v>
      </c>
      <c r="O76" s="34">
        <v>0</v>
      </c>
      <c r="P76" s="34">
        <v>0</v>
      </c>
      <c r="Q76" s="34">
        <v>0</v>
      </c>
      <c r="R76" s="26">
        <f t="shared" si="12"/>
        <v>0</v>
      </c>
      <c r="S76" s="34">
        <f t="shared" si="13"/>
        <v>0</v>
      </c>
      <c r="T76" s="34">
        <f t="shared" si="14"/>
        <v>0</v>
      </c>
      <c r="U76" s="34">
        <f t="shared" si="15"/>
        <v>69205.5</v>
      </c>
      <c r="V76" s="26">
        <f t="shared" si="16"/>
        <v>69205.5</v>
      </c>
      <c r="W76" s="26"/>
      <c r="X76" s="26" t="s">
        <v>248</v>
      </c>
      <c r="Y76" s="105"/>
      <c r="Z76" s="105"/>
      <c r="AA76" s="105"/>
      <c r="AB76" s="106"/>
      <c r="AC76" s="106"/>
      <c r="AD76" s="106"/>
      <c r="AE76" s="106"/>
      <c r="AF76" s="105"/>
      <c r="AG76" s="106"/>
      <c r="AH76" s="106"/>
      <c r="AI76" s="106"/>
      <c r="AJ76" s="106"/>
      <c r="AK76" s="106"/>
      <c r="AL76" s="108"/>
      <c r="AM76" s="108"/>
      <c r="AN76" s="109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</row>
    <row r="77" s="44" customFormat="true" ht="32" customHeight="true" spans="1:54">
      <c r="A77" s="13">
        <v>72</v>
      </c>
      <c r="B77" s="13" t="s">
        <v>210</v>
      </c>
      <c r="C77" s="15" t="s">
        <v>331</v>
      </c>
      <c r="D77" s="15">
        <v>1</v>
      </c>
      <c r="E77" s="15">
        <v>12</v>
      </c>
      <c r="F77" s="26">
        <v>36000</v>
      </c>
      <c r="G77" s="26">
        <v>4680</v>
      </c>
      <c r="H77" s="83">
        <v>45675</v>
      </c>
      <c r="I77" s="83">
        <v>45726</v>
      </c>
      <c r="J77" s="26">
        <v>1404</v>
      </c>
      <c r="K77" s="26">
        <v>0</v>
      </c>
      <c r="L77" s="26">
        <v>0</v>
      </c>
      <c r="M77" s="26">
        <v>3276</v>
      </c>
      <c r="N77" s="26">
        <f t="shared" si="11"/>
        <v>3276</v>
      </c>
      <c r="O77" s="34">
        <v>0</v>
      </c>
      <c r="P77" s="34">
        <v>0</v>
      </c>
      <c r="Q77" s="34">
        <v>0</v>
      </c>
      <c r="R77" s="26">
        <f t="shared" si="12"/>
        <v>0</v>
      </c>
      <c r="S77" s="34">
        <f t="shared" si="13"/>
        <v>0</v>
      </c>
      <c r="T77" s="34">
        <f t="shared" si="14"/>
        <v>0</v>
      </c>
      <c r="U77" s="34">
        <f t="shared" si="15"/>
        <v>3276</v>
      </c>
      <c r="V77" s="26">
        <f t="shared" si="16"/>
        <v>3276</v>
      </c>
      <c r="W77" s="26"/>
      <c r="X77" s="26" t="s">
        <v>332</v>
      </c>
      <c r="Y77" s="105"/>
      <c r="Z77" s="105"/>
      <c r="AA77" s="105"/>
      <c r="AB77" s="106"/>
      <c r="AC77" s="106"/>
      <c r="AD77" s="106"/>
      <c r="AE77" s="106"/>
      <c r="AF77" s="105"/>
      <c r="AG77" s="106"/>
      <c r="AH77" s="106"/>
      <c r="AI77" s="106"/>
      <c r="AJ77" s="106"/>
      <c r="AK77" s="106"/>
      <c r="AL77" s="108"/>
      <c r="AM77" s="108"/>
      <c r="AN77" s="109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</row>
    <row r="78" s="44" customFormat="true" ht="32" customHeight="true" spans="1:54">
      <c r="A78" s="13">
        <v>73</v>
      </c>
      <c r="B78" s="13" t="s">
        <v>210</v>
      </c>
      <c r="C78" s="15" t="s">
        <v>333</v>
      </c>
      <c r="D78" s="15">
        <v>39</v>
      </c>
      <c r="E78" s="15">
        <v>261.2</v>
      </c>
      <c r="F78" s="26">
        <v>783600</v>
      </c>
      <c r="G78" s="26">
        <v>101868</v>
      </c>
      <c r="H78" s="83">
        <v>45675</v>
      </c>
      <c r="I78" s="83">
        <v>45726</v>
      </c>
      <c r="J78" s="26">
        <v>30560.4</v>
      </c>
      <c r="K78" s="26">
        <v>0</v>
      </c>
      <c r="L78" s="26">
        <v>0</v>
      </c>
      <c r="M78" s="26">
        <v>71307.6</v>
      </c>
      <c r="N78" s="26">
        <f t="shared" si="11"/>
        <v>71307.6</v>
      </c>
      <c r="O78" s="34">
        <v>0</v>
      </c>
      <c r="P78" s="34">
        <v>0</v>
      </c>
      <c r="Q78" s="34">
        <v>0</v>
      </c>
      <c r="R78" s="26">
        <f t="shared" si="12"/>
        <v>0</v>
      </c>
      <c r="S78" s="34">
        <f t="shared" si="13"/>
        <v>0</v>
      </c>
      <c r="T78" s="34">
        <f t="shared" si="14"/>
        <v>0</v>
      </c>
      <c r="U78" s="34">
        <f t="shared" si="15"/>
        <v>71307.6</v>
      </c>
      <c r="V78" s="26">
        <f t="shared" si="16"/>
        <v>71307.6</v>
      </c>
      <c r="W78" s="26"/>
      <c r="X78" s="26" t="s">
        <v>334</v>
      </c>
      <c r="Y78" s="105"/>
      <c r="Z78" s="105"/>
      <c r="AA78" s="105"/>
      <c r="AB78" s="106"/>
      <c r="AC78" s="106"/>
      <c r="AD78" s="106"/>
      <c r="AE78" s="106"/>
      <c r="AF78" s="105"/>
      <c r="AG78" s="106"/>
      <c r="AH78" s="106"/>
      <c r="AI78" s="106"/>
      <c r="AJ78" s="106"/>
      <c r="AK78" s="106"/>
      <c r="AL78" s="108"/>
      <c r="AM78" s="108"/>
      <c r="AN78" s="109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</row>
    <row r="79" s="44" customFormat="true" ht="32" customHeight="true" spans="1:54">
      <c r="A79" s="13">
        <v>74</v>
      </c>
      <c r="B79" s="13" t="s">
        <v>210</v>
      </c>
      <c r="C79" s="15" t="s">
        <v>335</v>
      </c>
      <c r="D79" s="15">
        <v>42</v>
      </c>
      <c r="E79" s="15">
        <v>216.5</v>
      </c>
      <c r="F79" s="26">
        <v>649500</v>
      </c>
      <c r="G79" s="26">
        <v>84435</v>
      </c>
      <c r="H79" s="83">
        <v>45675</v>
      </c>
      <c r="I79" s="83">
        <v>45730</v>
      </c>
      <c r="J79" s="26">
        <v>25330.5</v>
      </c>
      <c r="K79" s="26">
        <v>0</v>
      </c>
      <c r="L79" s="26">
        <v>0</v>
      </c>
      <c r="M79" s="26">
        <v>59104.5</v>
      </c>
      <c r="N79" s="26">
        <f t="shared" si="11"/>
        <v>59104.5</v>
      </c>
      <c r="O79" s="34">
        <v>0</v>
      </c>
      <c r="P79" s="34">
        <v>0</v>
      </c>
      <c r="Q79" s="34">
        <v>0</v>
      </c>
      <c r="R79" s="26">
        <f t="shared" si="12"/>
        <v>0</v>
      </c>
      <c r="S79" s="34">
        <f t="shared" si="13"/>
        <v>0</v>
      </c>
      <c r="T79" s="34">
        <f t="shared" si="14"/>
        <v>0</v>
      </c>
      <c r="U79" s="34">
        <f t="shared" si="15"/>
        <v>59104.5</v>
      </c>
      <c r="V79" s="26">
        <f t="shared" si="16"/>
        <v>59104.5</v>
      </c>
      <c r="W79" s="26"/>
      <c r="X79" s="26" t="s">
        <v>218</v>
      </c>
      <c r="Y79" s="105"/>
      <c r="Z79" s="105"/>
      <c r="AA79" s="105"/>
      <c r="AB79" s="106"/>
      <c r="AC79" s="106"/>
      <c r="AD79" s="106"/>
      <c r="AE79" s="106"/>
      <c r="AF79" s="105"/>
      <c r="AG79" s="106"/>
      <c r="AH79" s="106"/>
      <c r="AI79" s="106"/>
      <c r="AJ79" s="106"/>
      <c r="AK79" s="106"/>
      <c r="AL79" s="108"/>
      <c r="AM79" s="108"/>
      <c r="AN79" s="109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</row>
    <row r="80" s="44" customFormat="true" ht="32" customHeight="true" spans="1:54">
      <c r="A80" s="13">
        <v>75</v>
      </c>
      <c r="B80" s="13" t="s">
        <v>210</v>
      </c>
      <c r="C80" s="15" t="s">
        <v>336</v>
      </c>
      <c r="D80" s="15">
        <v>10</v>
      </c>
      <c r="E80" s="15">
        <v>79</v>
      </c>
      <c r="F80" s="26">
        <v>237000</v>
      </c>
      <c r="G80" s="26">
        <v>30810</v>
      </c>
      <c r="H80" s="83">
        <v>45675</v>
      </c>
      <c r="I80" s="83">
        <v>45719</v>
      </c>
      <c r="J80" s="26">
        <v>9243</v>
      </c>
      <c r="K80" s="26">
        <v>0</v>
      </c>
      <c r="L80" s="26">
        <v>0</v>
      </c>
      <c r="M80" s="26">
        <v>21567</v>
      </c>
      <c r="N80" s="26">
        <f t="shared" si="11"/>
        <v>21567</v>
      </c>
      <c r="O80" s="34">
        <v>0</v>
      </c>
      <c r="P80" s="34">
        <v>0</v>
      </c>
      <c r="Q80" s="34">
        <v>0</v>
      </c>
      <c r="R80" s="26">
        <f t="shared" si="12"/>
        <v>0</v>
      </c>
      <c r="S80" s="34">
        <f t="shared" si="13"/>
        <v>0</v>
      </c>
      <c r="T80" s="34">
        <f t="shared" si="14"/>
        <v>0</v>
      </c>
      <c r="U80" s="34">
        <f t="shared" si="15"/>
        <v>21567</v>
      </c>
      <c r="V80" s="26">
        <f t="shared" si="16"/>
        <v>21567</v>
      </c>
      <c r="W80" s="26"/>
      <c r="X80" s="26" t="s">
        <v>337</v>
      </c>
      <c r="Y80" s="105"/>
      <c r="Z80" s="105"/>
      <c r="AA80" s="105"/>
      <c r="AB80" s="106"/>
      <c r="AC80" s="106"/>
      <c r="AD80" s="106"/>
      <c r="AE80" s="106"/>
      <c r="AF80" s="105"/>
      <c r="AG80" s="106"/>
      <c r="AH80" s="106"/>
      <c r="AI80" s="106"/>
      <c r="AJ80" s="106"/>
      <c r="AK80" s="106"/>
      <c r="AL80" s="108"/>
      <c r="AM80" s="108"/>
      <c r="AN80" s="109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</row>
    <row r="81" s="44" customFormat="true" ht="32" customHeight="true" spans="1:54">
      <c r="A81" s="13">
        <v>76</v>
      </c>
      <c r="B81" s="13" t="s">
        <v>210</v>
      </c>
      <c r="C81" s="15" t="s">
        <v>338</v>
      </c>
      <c r="D81" s="15">
        <v>1</v>
      </c>
      <c r="E81" s="15">
        <v>11</v>
      </c>
      <c r="F81" s="26">
        <v>33000</v>
      </c>
      <c r="G81" s="26">
        <v>4290</v>
      </c>
      <c r="H81" s="83">
        <v>45675</v>
      </c>
      <c r="I81" s="83">
        <v>45721</v>
      </c>
      <c r="J81" s="26">
        <v>1287</v>
      </c>
      <c r="K81" s="26">
        <v>0</v>
      </c>
      <c r="L81" s="26">
        <v>0</v>
      </c>
      <c r="M81" s="26">
        <v>3003</v>
      </c>
      <c r="N81" s="26">
        <f t="shared" si="11"/>
        <v>3003</v>
      </c>
      <c r="O81" s="34">
        <v>0</v>
      </c>
      <c r="P81" s="34">
        <v>0</v>
      </c>
      <c r="Q81" s="34">
        <v>0</v>
      </c>
      <c r="R81" s="26">
        <f t="shared" si="12"/>
        <v>0</v>
      </c>
      <c r="S81" s="34">
        <f t="shared" si="13"/>
        <v>0</v>
      </c>
      <c r="T81" s="34">
        <f t="shared" si="14"/>
        <v>0</v>
      </c>
      <c r="U81" s="34">
        <f t="shared" si="15"/>
        <v>3003</v>
      </c>
      <c r="V81" s="26">
        <f t="shared" si="16"/>
        <v>3003</v>
      </c>
      <c r="W81" s="26"/>
      <c r="X81" s="26" t="s">
        <v>339</v>
      </c>
      <c r="Y81" s="105"/>
      <c r="Z81" s="105"/>
      <c r="AA81" s="105"/>
      <c r="AB81" s="106"/>
      <c r="AC81" s="106"/>
      <c r="AD81" s="106"/>
      <c r="AE81" s="106"/>
      <c r="AF81" s="105"/>
      <c r="AG81" s="106"/>
      <c r="AH81" s="106"/>
      <c r="AI81" s="106"/>
      <c r="AJ81" s="106"/>
      <c r="AK81" s="106"/>
      <c r="AL81" s="108"/>
      <c r="AM81" s="108"/>
      <c r="AN81" s="109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</row>
    <row r="82" s="44" customFormat="true" ht="32" customHeight="true" spans="1:54">
      <c r="A82" s="13">
        <v>77</v>
      </c>
      <c r="B82" s="13" t="s">
        <v>210</v>
      </c>
      <c r="C82" s="15" t="s">
        <v>340</v>
      </c>
      <c r="D82" s="15">
        <v>1</v>
      </c>
      <c r="E82" s="15">
        <v>8</v>
      </c>
      <c r="F82" s="26">
        <v>24000</v>
      </c>
      <c r="G82" s="26">
        <v>3120</v>
      </c>
      <c r="H82" s="83">
        <v>45678</v>
      </c>
      <c r="I82" s="83">
        <v>45721</v>
      </c>
      <c r="J82" s="26">
        <v>0</v>
      </c>
      <c r="K82" s="26">
        <v>0</v>
      </c>
      <c r="L82" s="26">
        <v>0</v>
      </c>
      <c r="M82" s="26">
        <v>3120</v>
      </c>
      <c r="N82" s="26">
        <f t="shared" ref="N82:N113" si="17">K82+L82+M82</f>
        <v>3120</v>
      </c>
      <c r="O82" s="34">
        <v>0</v>
      </c>
      <c r="P82" s="34">
        <v>0</v>
      </c>
      <c r="Q82" s="34">
        <v>0</v>
      </c>
      <c r="R82" s="26">
        <f t="shared" ref="R82:R113" si="18">SUM(O82:Q82)</f>
        <v>0</v>
      </c>
      <c r="S82" s="34">
        <f t="shared" ref="S82:S113" si="19">K82-O82</f>
        <v>0</v>
      </c>
      <c r="T82" s="34">
        <f t="shared" ref="T82:T113" si="20">L82-P82</f>
        <v>0</v>
      </c>
      <c r="U82" s="34">
        <f t="shared" ref="U82:U113" si="21">M82-Q82</f>
        <v>3120</v>
      </c>
      <c r="V82" s="26">
        <f t="shared" ref="V82:V113" si="22">SUM(S82:U82)</f>
        <v>3120</v>
      </c>
      <c r="W82" s="26" t="s">
        <v>247</v>
      </c>
      <c r="X82" s="26" t="s">
        <v>269</v>
      </c>
      <c r="Y82" s="105"/>
      <c r="Z82" s="105"/>
      <c r="AA82" s="105"/>
      <c r="AB82" s="106"/>
      <c r="AC82" s="106"/>
      <c r="AD82" s="106"/>
      <c r="AE82" s="106"/>
      <c r="AF82" s="105"/>
      <c r="AG82" s="106"/>
      <c r="AH82" s="106"/>
      <c r="AI82" s="106"/>
      <c r="AJ82" s="106"/>
      <c r="AK82" s="106"/>
      <c r="AL82" s="108"/>
      <c r="AM82" s="108"/>
      <c r="AN82" s="109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</row>
    <row r="83" s="44" customFormat="true" ht="32" customHeight="true" spans="1:54">
      <c r="A83" s="13">
        <v>78</v>
      </c>
      <c r="B83" s="13" t="s">
        <v>210</v>
      </c>
      <c r="C83" s="15" t="s">
        <v>341</v>
      </c>
      <c r="D83" s="15">
        <v>1</v>
      </c>
      <c r="E83" s="15">
        <v>20</v>
      </c>
      <c r="F83" s="26">
        <v>60000</v>
      </c>
      <c r="G83" s="26">
        <v>7800</v>
      </c>
      <c r="H83" s="83">
        <v>45678</v>
      </c>
      <c r="I83" s="83">
        <v>45733</v>
      </c>
      <c r="J83" s="26">
        <v>0</v>
      </c>
      <c r="K83" s="26">
        <v>0</v>
      </c>
      <c r="L83" s="26">
        <v>0</v>
      </c>
      <c r="M83" s="26">
        <v>7800</v>
      </c>
      <c r="N83" s="26">
        <f t="shared" si="17"/>
        <v>7800</v>
      </c>
      <c r="O83" s="34">
        <v>0</v>
      </c>
      <c r="P83" s="34">
        <v>0</v>
      </c>
      <c r="Q83" s="34">
        <v>0</v>
      </c>
      <c r="R83" s="26">
        <f t="shared" si="18"/>
        <v>0</v>
      </c>
      <c r="S83" s="34">
        <f t="shared" si="19"/>
        <v>0</v>
      </c>
      <c r="T83" s="34">
        <f t="shared" si="20"/>
        <v>0</v>
      </c>
      <c r="U83" s="34">
        <f t="shared" si="21"/>
        <v>7800</v>
      </c>
      <c r="V83" s="26">
        <f t="shared" si="22"/>
        <v>7800</v>
      </c>
      <c r="W83" s="26" t="s">
        <v>247</v>
      </c>
      <c r="X83" s="26" t="s">
        <v>297</v>
      </c>
      <c r="Y83" s="105"/>
      <c r="Z83" s="105"/>
      <c r="AA83" s="105"/>
      <c r="AB83" s="106"/>
      <c r="AC83" s="106"/>
      <c r="AD83" s="106"/>
      <c r="AE83" s="106"/>
      <c r="AF83" s="105"/>
      <c r="AG83" s="106"/>
      <c r="AH83" s="106"/>
      <c r="AI83" s="106"/>
      <c r="AJ83" s="106"/>
      <c r="AK83" s="106"/>
      <c r="AL83" s="108"/>
      <c r="AM83" s="108"/>
      <c r="AN83" s="109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</row>
    <row r="84" s="44" customFormat="true" ht="32" customHeight="true" spans="1:54">
      <c r="A84" s="13">
        <v>79</v>
      </c>
      <c r="B84" s="13" t="s">
        <v>210</v>
      </c>
      <c r="C84" s="15" t="s">
        <v>342</v>
      </c>
      <c r="D84" s="15">
        <v>2</v>
      </c>
      <c r="E84" s="15">
        <v>7.7</v>
      </c>
      <c r="F84" s="26">
        <v>23100</v>
      </c>
      <c r="G84" s="26">
        <v>3003</v>
      </c>
      <c r="H84" s="83">
        <v>45679</v>
      </c>
      <c r="I84" s="83">
        <v>45728</v>
      </c>
      <c r="J84" s="26">
        <v>0</v>
      </c>
      <c r="K84" s="26">
        <v>0</v>
      </c>
      <c r="L84" s="26">
        <v>0</v>
      </c>
      <c r="M84" s="26">
        <v>3003</v>
      </c>
      <c r="N84" s="26">
        <f t="shared" si="17"/>
        <v>3003</v>
      </c>
      <c r="O84" s="34">
        <v>0</v>
      </c>
      <c r="P84" s="34">
        <v>0</v>
      </c>
      <c r="Q84" s="34">
        <v>0</v>
      </c>
      <c r="R84" s="26">
        <f t="shared" si="18"/>
        <v>0</v>
      </c>
      <c r="S84" s="34">
        <f t="shared" si="19"/>
        <v>0</v>
      </c>
      <c r="T84" s="34">
        <f t="shared" si="20"/>
        <v>0</v>
      </c>
      <c r="U84" s="34">
        <f t="shared" si="21"/>
        <v>3003</v>
      </c>
      <c r="V84" s="26">
        <f t="shared" si="22"/>
        <v>3003</v>
      </c>
      <c r="W84" s="26" t="s">
        <v>247</v>
      </c>
      <c r="X84" s="26" t="s">
        <v>343</v>
      </c>
      <c r="Y84" s="105"/>
      <c r="Z84" s="105"/>
      <c r="AA84" s="105"/>
      <c r="AB84" s="106"/>
      <c r="AC84" s="106"/>
      <c r="AD84" s="106"/>
      <c r="AE84" s="106"/>
      <c r="AF84" s="105"/>
      <c r="AG84" s="106"/>
      <c r="AH84" s="106"/>
      <c r="AI84" s="106"/>
      <c r="AJ84" s="106"/>
      <c r="AK84" s="106"/>
      <c r="AL84" s="108"/>
      <c r="AM84" s="108"/>
      <c r="AN84" s="109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</row>
    <row r="85" s="44" customFormat="true" ht="32" customHeight="true" spans="1:54">
      <c r="A85" s="13">
        <v>80</v>
      </c>
      <c r="B85" s="13" t="s">
        <v>210</v>
      </c>
      <c r="C85" s="15" t="s">
        <v>344</v>
      </c>
      <c r="D85" s="15">
        <v>23</v>
      </c>
      <c r="E85" s="15">
        <v>147.1</v>
      </c>
      <c r="F85" s="26">
        <v>441300</v>
      </c>
      <c r="G85" s="26">
        <v>57369</v>
      </c>
      <c r="H85" s="83">
        <v>45678</v>
      </c>
      <c r="I85" s="83">
        <v>45726</v>
      </c>
      <c r="J85" s="26">
        <v>0</v>
      </c>
      <c r="K85" s="26">
        <v>0</v>
      </c>
      <c r="L85" s="26">
        <v>0</v>
      </c>
      <c r="M85" s="26">
        <v>57369</v>
      </c>
      <c r="N85" s="26">
        <f t="shared" si="17"/>
        <v>57369</v>
      </c>
      <c r="O85" s="34">
        <v>0</v>
      </c>
      <c r="P85" s="34">
        <v>0</v>
      </c>
      <c r="Q85" s="34">
        <v>0</v>
      </c>
      <c r="R85" s="26">
        <f t="shared" si="18"/>
        <v>0</v>
      </c>
      <c r="S85" s="34">
        <f t="shared" si="19"/>
        <v>0</v>
      </c>
      <c r="T85" s="34">
        <f t="shared" si="20"/>
        <v>0</v>
      </c>
      <c r="U85" s="34">
        <f t="shared" si="21"/>
        <v>57369</v>
      </c>
      <c r="V85" s="26">
        <f t="shared" si="22"/>
        <v>57369</v>
      </c>
      <c r="W85" s="26" t="s">
        <v>247</v>
      </c>
      <c r="X85" s="26" t="s">
        <v>345</v>
      </c>
      <c r="Y85" s="105"/>
      <c r="Z85" s="105"/>
      <c r="AA85" s="105"/>
      <c r="AB85" s="106"/>
      <c r="AC85" s="106"/>
      <c r="AD85" s="106"/>
      <c r="AE85" s="106"/>
      <c r="AF85" s="105"/>
      <c r="AG85" s="106"/>
      <c r="AH85" s="106"/>
      <c r="AI85" s="106"/>
      <c r="AJ85" s="106"/>
      <c r="AK85" s="106"/>
      <c r="AL85" s="108"/>
      <c r="AM85" s="108"/>
      <c r="AN85" s="109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</row>
    <row r="86" s="44" customFormat="true" ht="32" customHeight="true" spans="1:54">
      <c r="A86" s="13">
        <v>81</v>
      </c>
      <c r="B86" s="13" t="s">
        <v>210</v>
      </c>
      <c r="C86" s="15" t="s">
        <v>264</v>
      </c>
      <c r="D86" s="15">
        <v>1</v>
      </c>
      <c r="E86" s="15">
        <v>19</v>
      </c>
      <c r="F86" s="26">
        <v>57000</v>
      </c>
      <c r="G86" s="26">
        <v>7410</v>
      </c>
      <c r="H86" s="83">
        <v>45678</v>
      </c>
      <c r="I86" s="83">
        <v>45743</v>
      </c>
      <c r="J86" s="26">
        <v>2223</v>
      </c>
      <c r="K86" s="26">
        <v>0</v>
      </c>
      <c r="L86" s="26">
        <v>0</v>
      </c>
      <c r="M86" s="26">
        <v>5187</v>
      </c>
      <c r="N86" s="26">
        <f t="shared" si="17"/>
        <v>5187</v>
      </c>
      <c r="O86" s="34">
        <v>0</v>
      </c>
      <c r="P86" s="34">
        <v>0</v>
      </c>
      <c r="Q86" s="34">
        <v>0</v>
      </c>
      <c r="R86" s="26">
        <f t="shared" si="18"/>
        <v>0</v>
      </c>
      <c r="S86" s="34">
        <f t="shared" si="19"/>
        <v>0</v>
      </c>
      <c r="T86" s="34">
        <f t="shared" si="20"/>
        <v>0</v>
      </c>
      <c r="U86" s="34">
        <f t="shared" si="21"/>
        <v>5187</v>
      </c>
      <c r="V86" s="26">
        <f t="shared" si="22"/>
        <v>5187</v>
      </c>
      <c r="W86" s="26"/>
      <c r="X86" s="26" t="s">
        <v>260</v>
      </c>
      <c r="Y86" s="105"/>
      <c r="Z86" s="105"/>
      <c r="AA86" s="105"/>
      <c r="AB86" s="106"/>
      <c r="AC86" s="106"/>
      <c r="AD86" s="106"/>
      <c r="AE86" s="106"/>
      <c r="AF86" s="105"/>
      <c r="AG86" s="106"/>
      <c r="AH86" s="106"/>
      <c r="AI86" s="106"/>
      <c r="AJ86" s="106"/>
      <c r="AK86" s="106"/>
      <c r="AL86" s="108"/>
      <c r="AM86" s="108"/>
      <c r="AN86" s="109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</row>
    <row r="87" s="44" customFormat="true" ht="32" customHeight="true" spans="1:54">
      <c r="A87" s="13">
        <v>82</v>
      </c>
      <c r="B87" s="13" t="s">
        <v>210</v>
      </c>
      <c r="C87" s="15" t="s">
        <v>346</v>
      </c>
      <c r="D87" s="15">
        <v>1</v>
      </c>
      <c r="E87" s="15">
        <v>15</v>
      </c>
      <c r="F87" s="26">
        <v>45000</v>
      </c>
      <c r="G87" s="26">
        <v>5850</v>
      </c>
      <c r="H87" s="83">
        <v>45683</v>
      </c>
      <c r="I87" s="83">
        <v>45742</v>
      </c>
      <c r="J87" s="26">
        <v>1755</v>
      </c>
      <c r="K87" s="26">
        <v>0</v>
      </c>
      <c r="L87" s="26">
        <v>0</v>
      </c>
      <c r="M87" s="26">
        <v>4095</v>
      </c>
      <c r="N87" s="26">
        <f t="shared" si="17"/>
        <v>4095</v>
      </c>
      <c r="O87" s="34">
        <v>0</v>
      </c>
      <c r="P87" s="34">
        <v>0</v>
      </c>
      <c r="Q87" s="34">
        <v>0</v>
      </c>
      <c r="R87" s="26">
        <f t="shared" si="18"/>
        <v>0</v>
      </c>
      <c r="S87" s="34">
        <f t="shared" si="19"/>
        <v>0</v>
      </c>
      <c r="T87" s="34">
        <f t="shared" si="20"/>
        <v>0</v>
      </c>
      <c r="U87" s="34">
        <f t="shared" si="21"/>
        <v>4095</v>
      </c>
      <c r="V87" s="26">
        <f t="shared" si="22"/>
        <v>4095</v>
      </c>
      <c r="W87" s="26"/>
      <c r="X87" s="26" t="s">
        <v>220</v>
      </c>
      <c r="Y87" s="105"/>
      <c r="Z87" s="105"/>
      <c r="AA87" s="105"/>
      <c r="AB87" s="106"/>
      <c r="AC87" s="106"/>
      <c r="AD87" s="106"/>
      <c r="AE87" s="106"/>
      <c r="AF87" s="105"/>
      <c r="AG87" s="106"/>
      <c r="AH87" s="106"/>
      <c r="AI87" s="106"/>
      <c r="AJ87" s="106"/>
      <c r="AK87" s="106"/>
      <c r="AL87" s="108"/>
      <c r="AM87" s="108"/>
      <c r="AN87" s="109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</row>
    <row r="88" s="44" customFormat="true" ht="32" customHeight="true" spans="1:54">
      <c r="A88" s="13">
        <v>83</v>
      </c>
      <c r="B88" s="13" t="s">
        <v>210</v>
      </c>
      <c r="C88" s="15" t="s">
        <v>347</v>
      </c>
      <c r="D88" s="15">
        <v>1</v>
      </c>
      <c r="E88" s="15">
        <v>7</v>
      </c>
      <c r="F88" s="26">
        <v>21000</v>
      </c>
      <c r="G88" s="26">
        <v>2730</v>
      </c>
      <c r="H88" s="83">
        <v>45679</v>
      </c>
      <c r="I88" s="83">
        <v>45762</v>
      </c>
      <c r="J88" s="26">
        <v>0</v>
      </c>
      <c r="K88" s="26">
        <v>0</v>
      </c>
      <c r="L88" s="26">
        <v>0</v>
      </c>
      <c r="M88" s="26">
        <v>2730</v>
      </c>
      <c r="N88" s="26">
        <f t="shared" si="17"/>
        <v>2730</v>
      </c>
      <c r="O88" s="34">
        <v>0</v>
      </c>
      <c r="P88" s="34">
        <v>0</v>
      </c>
      <c r="Q88" s="34">
        <v>0</v>
      </c>
      <c r="R88" s="26">
        <f t="shared" si="18"/>
        <v>0</v>
      </c>
      <c r="S88" s="34">
        <f t="shared" si="19"/>
        <v>0</v>
      </c>
      <c r="T88" s="34">
        <f t="shared" si="20"/>
        <v>0</v>
      </c>
      <c r="U88" s="34">
        <f t="shared" si="21"/>
        <v>2730</v>
      </c>
      <c r="V88" s="26">
        <f t="shared" si="22"/>
        <v>2730</v>
      </c>
      <c r="W88" s="26" t="s">
        <v>247</v>
      </c>
      <c r="X88" s="26" t="s">
        <v>348</v>
      </c>
      <c r="Y88" s="105"/>
      <c r="Z88" s="105"/>
      <c r="AA88" s="105"/>
      <c r="AB88" s="106"/>
      <c r="AC88" s="106"/>
      <c r="AD88" s="106"/>
      <c r="AE88" s="106"/>
      <c r="AF88" s="105"/>
      <c r="AG88" s="106"/>
      <c r="AH88" s="106"/>
      <c r="AI88" s="106"/>
      <c r="AJ88" s="106"/>
      <c r="AK88" s="106"/>
      <c r="AL88" s="108"/>
      <c r="AM88" s="108"/>
      <c r="AN88" s="109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</row>
    <row r="89" s="44" customFormat="true" ht="32" customHeight="true" spans="1:54">
      <c r="A89" s="13">
        <v>84</v>
      </c>
      <c r="B89" s="13" t="s">
        <v>210</v>
      </c>
      <c r="C89" s="15" t="s">
        <v>349</v>
      </c>
      <c r="D89" s="15">
        <v>1</v>
      </c>
      <c r="E89" s="15">
        <v>32</v>
      </c>
      <c r="F89" s="26">
        <v>96000</v>
      </c>
      <c r="G89" s="26">
        <v>12480</v>
      </c>
      <c r="H89" s="83">
        <v>45679</v>
      </c>
      <c r="I89" s="83">
        <v>45762</v>
      </c>
      <c r="J89" s="26">
        <v>0</v>
      </c>
      <c r="K89" s="26">
        <v>0</v>
      </c>
      <c r="L89" s="26">
        <v>0</v>
      </c>
      <c r="M89" s="26">
        <v>12480</v>
      </c>
      <c r="N89" s="26">
        <f t="shared" si="17"/>
        <v>12480</v>
      </c>
      <c r="O89" s="34">
        <v>0</v>
      </c>
      <c r="P89" s="34">
        <v>0</v>
      </c>
      <c r="Q89" s="34">
        <v>0</v>
      </c>
      <c r="R89" s="26">
        <f t="shared" si="18"/>
        <v>0</v>
      </c>
      <c r="S89" s="34">
        <f t="shared" si="19"/>
        <v>0</v>
      </c>
      <c r="T89" s="34">
        <f t="shared" si="20"/>
        <v>0</v>
      </c>
      <c r="U89" s="34">
        <f t="shared" si="21"/>
        <v>12480</v>
      </c>
      <c r="V89" s="26">
        <f t="shared" si="22"/>
        <v>12480</v>
      </c>
      <c r="W89" s="26" t="s">
        <v>247</v>
      </c>
      <c r="X89" s="26" t="s">
        <v>348</v>
      </c>
      <c r="Y89" s="105"/>
      <c r="Z89" s="105"/>
      <c r="AA89" s="105"/>
      <c r="AB89" s="106"/>
      <c r="AC89" s="106"/>
      <c r="AD89" s="106"/>
      <c r="AE89" s="106"/>
      <c r="AF89" s="105"/>
      <c r="AG89" s="106"/>
      <c r="AH89" s="106"/>
      <c r="AI89" s="106"/>
      <c r="AJ89" s="106"/>
      <c r="AK89" s="106"/>
      <c r="AL89" s="108"/>
      <c r="AM89" s="108"/>
      <c r="AN89" s="109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</row>
    <row r="90" s="44" customFormat="true" ht="32" customHeight="true" spans="1:54">
      <c r="A90" s="13">
        <v>85</v>
      </c>
      <c r="B90" s="13" t="s">
        <v>210</v>
      </c>
      <c r="C90" s="15" t="s">
        <v>350</v>
      </c>
      <c r="D90" s="15">
        <v>12</v>
      </c>
      <c r="E90" s="15">
        <v>120</v>
      </c>
      <c r="F90" s="26">
        <v>360000</v>
      </c>
      <c r="G90" s="26">
        <v>46800</v>
      </c>
      <c r="H90" s="83">
        <v>45679</v>
      </c>
      <c r="I90" s="83">
        <v>45730</v>
      </c>
      <c r="J90" s="26">
        <v>14040</v>
      </c>
      <c r="K90" s="26">
        <v>0</v>
      </c>
      <c r="L90" s="26">
        <v>0</v>
      </c>
      <c r="M90" s="26">
        <v>32760</v>
      </c>
      <c r="N90" s="26">
        <f t="shared" si="17"/>
        <v>32760</v>
      </c>
      <c r="O90" s="34">
        <v>0</v>
      </c>
      <c r="P90" s="34">
        <v>0</v>
      </c>
      <c r="Q90" s="34">
        <v>0</v>
      </c>
      <c r="R90" s="26">
        <f t="shared" si="18"/>
        <v>0</v>
      </c>
      <c r="S90" s="34">
        <f t="shared" si="19"/>
        <v>0</v>
      </c>
      <c r="T90" s="34">
        <f t="shared" si="20"/>
        <v>0</v>
      </c>
      <c r="U90" s="34">
        <f t="shared" si="21"/>
        <v>32760</v>
      </c>
      <c r="V90" s="26">
        <f t="shared" si="22"/>
        <v>32760</v>
      </c>
      <c r="W90" s="26"/>
      <c r="X90" s="26" t="s">
        <v>271</v>
      </c>
      <c r="Y90" s="105"/>
      <c r="Z90" s="105"/>
      <c r="AA90" s="105"/>
      <c r="AB90" s="106"/>
      <c r="AC90" s="106"/>
      <c r="AD90" s="106"/>
      <c r="AE90" s="106"/>
      <c r="AF90" s="105"/>
      <c r="AG90" s="106"/>
      <c r="AH90" s="106"/>
      <c r="AI90" s="106"/>
      <c r="AJ90" s="106"/>
      <c r="AK90" s="106"/>
      <c r="AL90" s="108"/>
      <c r="AM90" s="108"/>
      <c r="AN90" s="109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</row>
    <row r="91" s="44" customFormat="true" ht="32" customHeight="true" spans="1:54">
      <c r="A91" s="13">
        <v>86</v>
      </c>
      <c r="B91" s="13" t="s">
        <v>210</v>
      </c>
      <c r="C91" s="15" t="s">
        <v>49</v>
      </c>
      <c r="D91" s="15">
        <v>1</v>
      </c>
      <c r="E91" s="15">
        <v>9</v>
      </c>
      <c r="F91" s="26">
        <v>27000</v>
      </c>
      <c r="G91" s="26">
        <v>3510</v>
      </c>
      <c r="H91" s="83">
        <v>45679</v>
      </c>
      <c r="I91" s="83">
        <v>45766</v>
      </c>
      <c r="J91" s="26">
        <v>0</v>
      </c>
      <c r="K91" s="26">
        <v>0</v>
      </c>
      <c r="L91" s="26">
        <v>0</v>
      </c>
      <c r="M91" s="26">
        <v>3510</v>
      </c>
      <c r="N91" s="26">
        <f t="shared" si="17"/>
        <v>3510</v>
      </c>
      <c r="O91" s="34">
        <v>0</v>
      </c>
      <c r="P91" s="34">
        <v>0</v>
      </c>
      <c r="Q91" s="34">
        <v>0</v>
      </c>
      <c r="R91" s="26">
        <f t="shared" si="18"/>
        <v>0</v>
      </c>
      <c r="S91" s="34">
        <f t="shared" si="19"/>
        <v>0</v>
      </c>
      <c r="T91" s="34">
        <f t="shared" si="20"/>
        <v>0</v>
      </c>
      <c r="U91" s="34">
        <f t="shared" si="21"/>
        <v>3510</v>
      </c>
      <c r="V91" s="26">
        <f t="shared" si="22"/>
        <v>3510</v>
      </c>
      <c r="W91" s="26" t="s">
        <v>247</v>
      </c>
      <c r="X91" s="26" t="s">
        <v>348</v>
      </c>
      <c r="Y91" s="105"/>
      <c r="Z91" s="105"/>
      <c r="AA91" s="105"/>
      <c r="AB91" s="106"/>
      <c r="AC91" s="106"/>
      <c r="AD91" s="106"/>
      <c r="AE91" s="106"/>
      <c r="AF91" s="105"/>
      <c r="AG91" s="106"/>
      <c r="AH91" s="106"/>
      <c r="AI91" s="106"/>
      <c r="AJ91" s="106"/>
      <c r="AK91" s="106"/>
      <c r="AL91" s="108"/>
      <c r="AM91" s="108"/>
      <c r="AN91" s="109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</row>
    <row r="92" s="44" customFormat="true" ht="32" customHeight="true" spans="1:54">
      <c r="A92" s="13">
        <v>87</v>
      </c>
      <c r="B92" s="13" t="s">
        <v>210</v>
      </c>
      <c r="C92" s="15" t="s">
        <v>351</v>
      </c>
      <c r="D92" s="15">
        <v>1</v>
      </c>
      <c r="E92" s="15">
        <v>6</v>
      </c>
      <c r="F92" s="26">
        <v>18000</v>
      </c>
      <c r="G92" s="26">
        <v>2340</v>
      </c>
      <c r="H92" s="83">
        <v>45679</v>
      </c>
      <c r="I92" s="83">
        <v>45752</v>
      </c>
      <c r="J92" s="26">
        <v>0</v>
      </c>
      <c r="K92" s="26">
        <v>0</v>
      </c>
      <c r="L92" s="26">
        <v>0</v>
      </c>
      <c r="M92" s="26">
        <v>2340</v>
      </c>
      <c r="N92" s="26">
        <f t="shared" si="17"/>
        <v>2340</v>
      </c>
      <c r="O92" s="34">
        <v>0</v>
      </c>
      <c r="P92" s="34">
        <v>0</v>
      </c>
      <c r="Q92" s="34">
        <v>0</v>
      </c>
      <c r="R92" s="26">
        <f t="shared" si="18"/>
        <v>0</v>
      </c>
      <c r="S92" s="34">
        <f t="shared" si="19"/>
        <v>0</v>
      </c>
      <c r="T92" s="34">
        <f t="shared" si="20"/>
        <v>0</v>
      </c>
      <c r="U92" s="34">
        <f t="shared" si="21"/>
        <v>2340</v>
      </c>
      <c r="V92" s="26">
        <f t="shared" si="22"/>
        <v>2340</v>
      </c>
      <c r="W92" s="26" t="s">
        <v>247</v>
      </c>
      <c r="X92" s="26" t="s">
        <v>352</v>
      </c>
      <c r="Y92" s="105"/>
      <c r="Z92" s="105"/>
      <c r="AA92" s="105"/>
      <c r="AB92" s="106"/>
      <c r="AC92" s="106"/>
      <c r="AD92" s="106"/>
      <c r="AE92" s="106"/>
      <c r="AF92" s="105"/>
      <c r="AG92" s="106"/>
      <c r="AH92" s="106"/>
      <c r="AI92" s="106"/>
      <c r="AJ92" s="106"/>
      <c r="AK92" s="106"/>
      <c r="AL92" s="108"/>
      <c r="AM92" s="108"/>
      <c r="AN92" s="109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</row>
    <row r="93" s="44" customFormat="true" ht="32" customHeight="true" spans="1:54">
      <c r="A93" s="13">
        <v>88</v>
      </c>
      <c r="B93" s="13" t="s">
        <v>210</v>
      </c>
      <c r="C93" s="15" t="s">
        <v>353</v>
      </c>
      <c r="D93" s="15">
        <v>1</v>
      </c>
      <c r="E93" s="15">
        <v>10</v>
      </c>
      <c r="F93" s="26">
        <v>30000</v>
      </c>
      <c r="G93" s="26">
        <v>3900</v>
      </c>
      <c r="H93" s="83">
        <v>45679</v>
      </c>
      <c r="I93" s="83">
        <v>45752</v>
      </c>
      <c r="J93" s="26">
        <v>1170</v>
      </c>
      <c r="K93" s="26">
        <v>0</v>
      </c>
      <c r="L93" s="26">
        <v>0</v>
      </c>
      <c r="M93" s="26">
        <v>2730</v>
      </c>
      <c r="N93" s="26">
        <f t="shared" si="17"/>
        <v>2730</v>
      </c>
      <c r="O93" s="34">
        <v>0</v>
      </c>
      <c r="P93" s="34">
        <v>0</v>
      </c>
      <c r="Q93" s="34">
        <v>0</v>
      </c>
      <c r="R93" s="26">
        <f t="shared" si="18"/>
        <v>0</v>
      </c>
      <c r="S93" s="34">
        <f t="shared" si="19"/>
        <v>0</v>
      </c>
      <c r="T93" s="34">
        <f t="shared" si="20"/>
        <v>0</v>
      </c>
      <c r="U93" s="34">
        <f t="shared" si="21"/>
        <v>2730</v>
      </c>
      <c r="V93" s="26">
        <f t="shared" si="22"/>
        <v>2730</v>
      </c>
      <c r="W93" s="26"/>
      <c r="X93" s="26" t="s">
        <v>250</v>
      </c>
      <c r="Y93" s="105"/>
      <c r="Z93" s="105"/>
      <c r="AA93" s="105"/>
      <c r="AB93" s="106"/>
      <c r="AC93" s="106"/>
      <c r="AD93" s="106"/>
      <c r="AE93" s="106"/>
      <c r="AF93" s="105"/>
      <c r="AG93" s="106"/>
      <c r="AH93" s="106"/>
      <c r="AI93" s="106"/>
      <c r="AJ93" s="106"/>
      <c r="AK93" s="106"/>
      <c r="AL93" s="108"/>
      <c r="AM93" s="108"/>
      <c r="AN93" s="109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</row>
    <row r="94" s="44" customFormat="true" ht="32" customHeight="true" spans="1:54">
      <c r="A94" s="13">
        <v>89</v>
      </c>
      <c r="B94" s="13" t="s">
        <v>210</v>
      </c>
      <c r="C94" s="15" t="s">
        <v>354</v>
      </c>
      <c r="D94" s="15">
        <v>3</v>
      </c>
      <c r="E94" s="15">
        <v>11</v>
      </c>
      <c r="F94" s="26">
        <v>33000</v>
      </c>
      <c r="G94" s="26">
        <v>4290</v>
      </c>
      <c r="H94" s="83">
        <v>45680</v>
      </c>
      <c r="I94" s="83">
        <v>45729</v>
      </c>
      <c r="J94" s="26">
        <v>1287</v>
      </c>
      <c r="K94" s="26">
        <v>0</v>
      </c>
      <c r="L94" s="26">
        <v>0</v>
      </c>
      <c r="M94" s="26">
        <v>3003</v>
      </c>
      <c r="N94" s="26">
        <f t="shared" si="17"/>
        <v>3003</v>
      </c>
      <c r="O94" s="34">
        <v>0</v>
      </c>
      <c r="P94" s="34">
        <v>0</v>
      </c>
      <c r="Q94" s="34">
        <v>0</v>
      </c>
      <c r="R94" s="26">
        <f t="shared" si="18"/>
        <v>0</v>
      </c>
      <c r="S94" s="34">
        <f t="shared" si="19"/>
        <v>0</v>
      </c>
      <c r="T94" s="34">
        <f t="shared" si="20"/>
        <v>0</v>
      </c>
      <c r="U94" s="34">
        <f t="shared" si="21"/>
        <v>3003</v>
      </c>
      <c r="V94" s="26">
        <f t="shared" si="22"/>
        <v>3003</v>
      </c>
      <c r="W94" s="26"/>
      <c r="X94" s="26" t="s">
        <v>355</v>
      </c>
      <c r="Y94" s="105"/>
      <c r="Z94" s="105"/>
      <c r="AA94" s="105"/>
      <c r="AB94" s="106"/>
      <c r="AC94" s="106"/>
      <c r="AD94" s="106"/>
      <c r="AE94" s="106"/>
      <c r="AF94" s="105"/>
      <c r="AG94" s="106"/>
      <c r="AH94" s="106"/>
      <c r="AI94" s="106"/>
      <c r="AJ94" s="106"/>
      <c r="AK94" s="106"/>
      <c r="AL94" s="108"/>
      <c r="AM94" s="108"/>
      <c r="AN94" s="109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</row>
    <row r="95" s="44" customFormat="true" ht="32" customHeight="true" spans="1:54">
      <c r="A95" s="13">
        <v>90</v>
      </c>
      <c r="B95" s="13" t="s">
        <v>210</v>
      </c>
      <c r="C95" s="15" t="s">
        <v>356</v>
      </c>
      <c r="D95" s="15">
        <v>59</v>
      </c>
      <c r="E95" s="15">
        <v>380.9</v>
      </c>
      <c r="F95" s="26">
        <v>1142700</v>
      </c>
      <c r="G95" s="26">
        <v>148551</v>
      </c>
      <c r="H95" s="83">
        <v>45679</v>
      </c>
      <c r="I95" s="83">
        <v>45726</v>
      </c>
      <c r="J95" s="26">
        <v>44565.3</v>
      </c>
      <c r="K95" s="26">
        <v>0</v>
      </c>
      <c r="L95" s="26">
        <v>0</v>
      </c>
      <c r="M95" s="26">
        <v>103985.7</v>
      </c>
      <c r="N95" s="26">
        <f t="shared" si="17"/>
        <v>103985.7</v>
      </c>
      <c r="O95" s="34">
        <v>0</v>
      </c>
      <c r="P95" s="34">
        <v>0</v>
      </c>
      <c r="Q95" s="34">
        <v>0</v>
      </c>
      <c r="R95" s="26">
        <f t="shared" si="18"/>
        <v>0</v>
      </c>
      <c r="S95" s="34">
        <f t="shared" si="19"/>
        <v>0</v>
      </c>
      <c r="T95" s="34">
        <f t="shared" si="20"/>
        <v>0</v>
      </c>
      <c r="U95" s="34">
        <f t="shared" si="21"/>
        <v>103985.7</v>
      </c>
      <c r="V95" s="26">
        <f t="shared" si="22"/>
        <v>103985.7</v>
      </c>
      <c r="W95" s="26"/>
      <c r="X95" s="26" t="s">
        <v>345</v>
      </c>
      <c r="Y95" s="105"/>
      <c r="Z95" s="105"/>
      <c r="AA95" s="105"/>
      <c r="AB95" s="106"/>
      <c r="AC95" s="106"/>
      <c r="AD95" s="106"/>
      <c r="AE95" s="106"/>
      <c r="AF95" s="105"/>
      <c r="AG95" s="106"/>
      <c r="AH95" s="106"/>
      <c r="AI95" s="106"/>
      <c r="AJ95" s="106"/>
      <c r="AK95" s="106"/>
      <c r="AL95" s="108"/>
      <c r="AM95" s="108"/>
      <c r="AN95" s="109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</row>
    <row r="96" s="44" customFormat="true" ht="32" customHeight="true" spans="1:54">
      <c r="A96" s="13">
        <v>91</v>
      </c>
      <c r="B96" s="13" t="s">
        <v>210</v>
      </c>
      <c r="C96" s="15" t="s">
        <v>357</v>
      </c>
      <c r="D96" s="15">
        <v>31</v>
      </c>
      <c r="E96" s="15">
        <v>170.4</v>
      </c>
      <c r="F96" s="26">
        <v>511200</v>
      </c>
      <c r="G96" s="26">
        <v>66456</v>
      </c>
      <c r="H96" s="83">
        <v>45679</v>
      </c>
      <c r="I96" s="83">
        <v>45740</v>
      </c>
      <c r="J96" s="26">
        <v>19936.8</v>
      </c>
      <c r="K96" s="26">
        <v>0</v>
      </c>
      <c r="L96" s="26">
        <v>0</v>
      </c>
      <c r="M96" s="26">
        <v>46519.2</v>
      </c>
      <c r="N96" s="26">
        <f t="shared" si="17"/>
        <v>46519.2</v>
      </c>
      <c r="O96" s="34">
        <v>0</v>
      </c>
      <c r="P96" s="34">
        <v>0</v>
      </c>
      <c r="Q96" s="34">
        <v>0</v>
      </c>
      <c r="R96" s="26">
        <f t="shared" si="18"/>
        <v>0</v>
      </c>
      <c r="S96" s="34">
        <f t="shared" si="19"/>
        <v>0</v>
      </c>
      <c r="T96" s="34">
        <f t="shared" si="20"/>
        <v>0</v>
      </c>
      <c r="U96" s="34">
        <f t="shared" si="21"/>
        <v>46519.2</v>
      </c>
      <c r="V96" s="26">
        <f t="shared" si="22"/>
        <v>46519.2</v>
      </c>
      <c r="W96" s="26"/>
      <c r="X96" s="26" t="s">
        <v>345</v>
      </c>
      <c r="Y96" s="105"/>
      <c r="Z96" s="105"/>
      <c r="AA96" s="105"/>
      <c r="AB96" s="106"/>
      <c r="AC96" s="106"/>
      <c r="AD96" s="106"/>
      <c r="AE96" s="106"/>
      <c r="AF96" s="105"/>
      <c r="AG96" s="106"/>
      <c r="AH96" s="106"/>
      <c r="AI96" s="106"/>
      <c r="AJ96" s="106"/>
      <c r="AK96" s="106"/>
      <c r="AL96" s="108"/>
      <c r="AM96" s="108"/>
      <c r="AN96" s="109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</row>
    <row r="97" s="44" customFormat="true" ht="32" customHeight="true" spans="1:54">
      <c r="A97" s="13">
        <v>92</v>
      </c>
      <c r="B97" s="13" t="s">
        <v>210</v>
      </c>
      <c r="C97" s="15" t="s">
        <v>358</v>
      </c>
      <c r="D97" s="15">
        <v>9</v>
      </c>
      <c r="E97" s="15">
        <v>88</v>
      </c>
      <c r="F97" s="26">
        <v>264000</v>
      </c>
      <c r="G97" s="26">
        <v>34320</v>
      </c>
      <c r="H97" s="83">
        <v>45679</v>
      </c>
      <c r="I97" s="83">
        <v>45720</v>
      </c>
      <c r="J97" s="26">
        <v>10296</v>
      </c>
      <c r="K97" s="26">
        <v>0</v>
      </c>
      <c r="L97" s="26">
        <v>0</v>
      </c>
      <c r="M97" s="26">
        <v>24024</v>
      </c>
      <c r="N97" s="26">
        <f t="shared" si="17"/>
        <v>24024</v>
      </c>
      <c r="O97" s="34">
        <v>0</v>
      </c>
      <c r="P97" s="34">
        <v>0</v>
      </c>
      <c r="Q97" s="34">
        <v>0</v>
      </c>
      <c r="R97" s="26">
        <f t="shared" si="18"/>
        <v>0</v>
      </c>
      <c r="S97" s="34">
        <f t="shared" si="19"/>
        <v>0</v>
      </c>
      <c r="T97" s="34">
        <f t="shared" si="20"/>
        <v>0</v>
      </c>
      <c r="U97" s="34">
        <f t="shared" si="21"/>
        <v>24024</v>
      </c>
      <c r="V97" s="26">
        <f t="shared" si="22"/>
        <v>24024</v>
      </c>
      <c r="W97" s="26"/>
      <c r="X97" s="26" t="s">
        <v>359</v>
      </c>
      <c r="Y97" s="105"/>
      <c r="Z97" s="105"/>
      <c r="AA97" s="105"/>
      <c r="AB97" s="106"/>
      <c r="AC97" s="106"/>
      <c r="AD97" s="106"/>
      <c r="AE97" s="106"/>
      <c r="AF97" s="105"/>
      <c r="AG97" s="106"/>
      <c r="AH97" s="106"/>
      <c r="AI97" s="106"/>
      <c r="AJ97" s="106"/>
      <c r="AK97" s="106"/>
      <c r="AL97" s="108"/>
      <c r="AM97" s="108"/>
      <c r="AN97" s="109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</row>
    <row r="98" s="44" customFormat="true" ht="32" customHeight="true" spans="1:54">
      <c r="A98" s="13">
        <v>93</v>
      </c>
      <c r="B98" s="13" t="s">
        <v>210</v>
      </c>
      <c r="C98" s="15" t="s">
        <v>360</v>
      </c>
      <c r="D98" s="15">
        <v>8</v>
      </c>
      <c r="E98" s="15">
        <v>72.2</v>
      </c>
      <c r="F98" s="26">
        <v>216600</v>
      </c>
      <c r="G98" s="26">
        <v>28158</v>
      </c>
      <c r="H98" s="83">
        <v>45679</v>
      </c>
      <c r="I98" s="83">
        <v>45733</v>
      </c>
      <c r="J98" s="26">
        <v>8447.4</v>
      </c>
      <c r="K98" s="26">
        <v>0</v>
      </c>
      <c r="L98" s="26">
        <v>0</v>
      </c>
      <c r="M98" s="26">
        <v>19710.6</v>
      </c>
      <c r="N98" s="26">
        <f t="shared" si="17"/>
        <v>19710.6</v>
      </c>
      <c r="O98" s="34">
        <v>0</v>
      </c>
      <c r="P98" s="34">
        <v>0</v>
      </c>
      <c r="Q98" s="34">
        <v>0</v>
      </c>
      <c r="R98" s="26">
        <f t="shared" si="18"/>
        <v>0</v>
      </c>
      <c r="S98" s="34">
        <f t="shared" si="19"/>
        <v>0</v>
      </c>
      <c r="T98" s="34">
        <f t="shared" si="20"/>
        <v>0</v>
      </c>
      <c r="U98" s="34">
        <f t="shared" si="21"/>
        <v>19710.6</v>
      </c>
      <c r="V98" s="26">
        <f t="shared" si="22"/>
        <v>19710.6</v>
      </c>
      <c r="W98" s="26"/>
      <c r="X98" s="26" t="s">
        <v>361</v>
      </c>
      <c r="Y98" s="105"/>
      <c r="Z98" s="105"/>
      <c r="AA98" s="105"/>
      <c r="AB98" s="106"/>
      <c r="AC98" s="106"/>
      <c r="AD98" s="106"/>
      <c r="AE98" s="106"/>
      <c r="AF98" s="105"/>
      <c r="AG98" s="106"/>
      <c r="AH98" s="106"/>
      <c r="AI98" s="106"/>
      <c r="AJ98" s="106"/>
      <c r="AK98" s="106"/>
      <c r="AL98" s="108"/>
      <c r="AM98" s="108"/>
      <c r="AN98" s="109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</row>
    <row r="99" s="44" customFormat="true" ht="32" customHeight="true" spans="1:54">
      <c r="A99" s="13">
        <v>94</v>
      </c>
      <c r="B99" s="13" t="s">
        <v>210</v>
      </c>
      <c r="C99" s="15" t="s">
        <v>362</v>
      </c>
      <c r="D99" s="15">
        <v>1</v>
      </c>
      <c r="E99" s="15">
        <v>23</v>
      </c>
      <c r="F99" s="26">
        <v>69000</v>
      </c>
      <c r="G99" s="26">
        <v>8970</v>
      </c>
      <c r="H99" s="83">
        <v>45679</v>
      </c>
      <c r="I99" s="83">
        <v>45735</v>
      </c>
      <c r="J99" s="26">
        <v>2691</v>
      </c>
      <c r="K99" s="26">
        <v>0</v>
      </c>
      <c r="L99" s="26">
        <v>0</v>
      </c>
      <c r="M99" s="26">
        <v>6279</v>
      </c>
      <c r="N99" s="26">
        <f t="shared" si="17"/>
        <v>6279</v>
      </c>
      <c r="O99" s="34">
        <v>0</v>
      </c>
      <c r="P99" s="34">
        <v>0</v>
      </c>
      <c r="Q99" s="34">
        <v>0</v>
      </c>
      <c r="R99" s="26">
        <f t="shared" si="18"/>
        <v>0</v>
      </c>
      <c r="S99" s="34">
        <f t="shared" si="19"/>
        <v>0</v>
      </c>
      <c r="T99" s="34">
        <f t="shared" si="20"/>
        <v>0</v>
      </c>
      <c r="U99" s="34">
        <f t="shared" si="21"/>
        <v>6279</v>
      </c>
      <c r="V99" s="26">
        <f t="shared" si="22"/>
        <v>6279</v>
      </c>
      <c r="W99" s="26"/>
      <c r="X99" s="26" t="s">
        <v>363</v>
      </c>
      <c r="Y99" s="105"/>
      <c r="Z99" s="105"/>
      <c r="AA99" s="105"/>
      <c r="AB99" s="106"/>
      <c r="AC99" s="106"/>
      <c r="AD99" s="106"/>
      <c r="AE99" s="106"/>
      <c r="AF99" s="105"/>
      <c r="AG99" s="106"/>
      <c r="AH99" s="106"/>
      <c r="AI99" s="106"/>
      <c r="AJ99" s="106"/>
      <c r="AK99" s="106"/>
      <c r="AL99" s="108"/>
      <c r="AM99" s="108"/>
      <c r="AN99" s="109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</row>
    <row r="100" s="44" customFormat="true" ht="32" customHeight="true" spans="1:54">
      <c r="A100" s="13">
        <v>95</v>
      </c>
      <c r="B100" s="13" t="s">
        <v>210</v>
      </c>
      <c r="C100" s="15" t="s">
        <v>364</v>
      </c>
      <c r="D100" s="15">
        <v>6</v>
      </c>
      <c r="E100" s="15">
        <v>17</v>
      </c>
      <c r="F100" s="26">
        <v>51000</v>
      </c>
      <c r="G100" s="26">
        <v>6630</v>
      </c>
      <c r="H100" s="83">
        <v>45680</v>
      </c>
      <c r="I100" s="83">
        <v>45711</v>
      </c>
      <c r="J100" s="26">
        <v>1989</v>
      </c>
      <c r="K100" s="26">
        <v>0</v>
      </c>
      <c r="L100" s="26">
        <v>0</v>
      </c>
      <c r="M100" s="26">
        <v>4641</v>
      </c>
      <c r="N100" s="26">
        <f t="shared" si="17"/>
        <v>4641</v>
      </c>
      <c r="O100" s="34">
        <v>0</v>
      </c>
      <c r="P100" s="34">
        <v>0</v>
      </c>
      <c r="Q100" s="34">
        <v>0</v>
      </c>
      <c r="R100" s="26">
        <f t="shared" si="18"/>
        <v>0</v>
      </c>
      <c r="S100" s="34">
        <f t="shared" si="19"/>
        <v>0</v>
      </c>
      <c r="T100" s="34">
        <f t="shared" si="20"/>
        <v>0</v>
      </c>
      <c r="U100" s="34">
        <f t="shared" si="21"/>
        <v>4641</v>
      </c>
      <c r="V100" s="26">
        <f t="shared" si="22"/>
        <v>4641</v>
      </c>
      <c r="W100" s="26"/>
      <c r="X100" s="26" t="s">
        <v>355</v>
      </c>
      <c r="Y100" s="105"/>
      <c r="Z100" s="105"/>
      <c r="AA100" s="105"/>
      <c r="AB100" s="106"/>
      <c r="AC100" s="106"/>
      <c r="AD100" s="106"/>
      <c r="AE100" s="106"/>
      <c r="AF100" s="105"/>
      <c r="AG100" s="106"/>
      <c r="AH100" s="106"/>
      <c r="AI100" s="106"/>
      <c r="AJ100" s="106"/>
      <c r="AK100" s="106"/>
      <c r="AL100" s="108"/>
      <c r="AM100" s="108"/>
      <c r="AN100" s="109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</row>
    <row r="101" s="44" customFormat="true" ht="32" customHeight="true" spans="1:54">
      <c r="A101" s="13">
        <v>96</v>
      </c>
      <c r="B101" s="13" t="s">
        <v>210</v>
      </c>
      <c r="C101" s="15" t="s">
        <v>365</v>
      </c>
      <c r="D101" s="15">
        <v>38</v>
      </c>
      <c r="E101" s="15">
        <v>220.4</v>
      </c>
      <c r="F101" s="26">
        <v>661200</v>
      </c>
      <c r="G101" s="26">
        <v>85956</v>
      </c>
      <c r="H101" s="83">
        <v>45680</v>
      </c>
      <c r="I101" s="83">
        <v>45724</v>
      </c>
      <c r="J101" s="26">
        <v>25786.8</v>
      </c>
      <c r="K101" s="26">
        <v>0</v>
      </c>
      <c r="L101" s="26">
        <v>0</v>
      </c>
      <c r="M101" s="26">
        <v>60169.2</v>
      </c>
      <c r="N101" s="26">
        <f t="shared" si="17"/>
        <v>60169.2</v>
      </c>
      <c r="O101" s="34">
        <v>0</v>
      </c>
      <c r="P101" s="34">
        <v>0</v>
      </c>
      <c r="Q101" s="34">
        <v>0</v>
      </c>
      <c r="R101" s="26">
        <f t="shared" si="18"/>
        <v>0</v>
      </c>
      <c r="S101" s="34">
        <f t="shared" si="19"/>
        <v>0</v>
      </c>
      <c r="T101" s="34">
        <f t="shared" si="20"/>
        <v>0</v>
      </c>
      <c r="U101" s="34">
        <f t="shared" si="21"/>
        <v>60169.2</v>
      </c>
      <c r="V101" s="26">
        <f t="shared" si="22"/>
        <v>60169.2</v>
      </c>
      <c r="W101" s="26"/>
      <c r="X101" s="26" t="s">
        <v>366</v>
      </c>
      <c r="Y101" s="105"/>
      <c r="Z101" s="105"/>
      <c r="AA101" s="105"/>
      <c r="AB101" s="106"/>
      <c r="AC101" s="106"/>
      <c r="AD101" s="106"/>
      <c r="AE101" s="106"/>
      <c r="AF101" s="105"/>
      <c r="AG101" s="106"/>
      <c r="AH101" s="106"/>
      <c r="AI101" s="106"/>
      <c r="AJ101" s="106"/>
      <c r="AK101" s="106"/>
      <c r="AL101" s="108"/>
      <c r="AM101" s="108"/>
      <c r="AN101" s="109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</row>
    <row r="102" s="44" customFormat="true" ht="32" customHeight="true" spans="1:54">
      <c r="A102" s="13">
        <v>97</v>
      </c>
      <c r="B102" s="13" t="s">
        <v>210</v>
      </c>
      <c r="C102" s="15" t="s">
        <v>367</v>
      </c>
      <c r="D102" s="15">
        <v>18</v>
      </c>
      <c r="E102" s="15">
        <v>129.6</v>
      </c>
      <c r="F102" s="26">
        <v>388800</v>
      </c>
      <c r="G102" s="26">
        <v>50544</v>
      </c>
      <c r="H102" s="83">
        <v>45680</v>
      </c>
      <c r="I102" s="83">
        <v>45734</v>
      </c>
      <c r="J102" s="26">
        <v>15163.2</v>
      </c>
      <c r="K102" s="26">
        <v>0</v>
      </c>
      <c r="L102" s="26">
        <v>0</v>
      </c>
      <c r="M102" s="26">
        <v>35380.8</v>
      </c>
      <c r="N102" s="26">
        <f t="shared" si="17"/>
        <v>35380.8</v>
      </c>
      <c r="O102" s="34">
        <v>0</v>
      </c>
      <c r="P102" s="34">
        <v>0</v>
      </c>
      <c r="Q102" s="34">
        <v>0</v>
      </c>
      <c r="R102" s="26">
        <f t="shared" si="18"/>
        <v>0</v>
      </c>
      <c r="S102" s="34">
        <f t="shared" si="19"/>
        <v>0</v>
      </c>
      <c r="T102" s="34">
        <f t="shared" si="20"/>
        <v>0</v>
      </c>
      <c r="U102" s="34">
        <f t="shared" si="21"/>
        <v>35380.8</v>
      </c>
      <c r="V102" s="26">
        <f t="shared" si="22"/>
        <v>35380.8</v>
      </c>
      <c r="W102" s="26"/>
      <c r="X102" s="26" t="s">
        <v>291</v>
      </c>
      <c r="Y102" s="105"/>
      <c r="Z102" s="105"/>
      <c r="AA102" s="105"/>
      <c r="AB102" s="106"/>
      <c r="AC102" s="106"/>
      <c r="AD102" s="106"/>
      <c r="AE102" s="106"/>
      <c r="AF102" s="105"/>
      <c r="AG102" s="106"/>
      <c r="AH102" s="106"/>
      <c r="AI102" s="106"/>
      <c r="AJ102" s="106"/>
      <c r="AK102" s="106"/>
      <c r="AL102" s="108"/>
      <c r="AM102" s="108"/>
      <c r="AN102" s="109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</row>
    <row r="103" s="44" customFormat="true" ht="32" customHeight="true" spans="1:54">
      <c r="A103" s="13">
        <v>98</v>
      </c>
      <c r="B103" s="13" t="s">
        <v>210</v>
      </c>
      <c r="C103" s="15" t="s">
        <v>368</v>
      </c>
      <c r="D103" s="15">
        <v>19</v>
      </c>
      <c r="E103" s="15">
        <v>124.4</v>
      </c>
      <c r="F103" s="26">
        <v>373200</v>
      </c>
      <c r="G103" s="26">
        <v>48516</v>
      </c>
      <c r="H103" s="83">
        <v>45680</v>
      </c>
      <c r="I103" s="83">
        <v>45734</v>
      </c>
      <c r="J103" s="26">
        <v>14554.8</v>
      </c>
      <c r="K103" s="26">
        <v>0</v>
      </c>
      <c r="L103" s="26">
        <v>0</v>
      </c>
      <c r="M103" s="26">
        <v>33961.2</v>
      </c>
      <c r="N103" s="26">
        <f t="shared" si="17"/>
        <v>33961.2</v>
      </c>
      <c r="O103" s="34">
        <v>0</v>
      </c>
      <c r="P103" s="34">
        <v>0</v>
      </c>
      <c r="Q103" s="34">
        <v>0</v>
      </c>
      <c r="R103" s="26">
        <f t="shared" si="18"/>
        <v>0</v>
      </c>
      <c r="S103" s="34">
        <f t="shared" si="19"/>
        <v>0</v>
      </c>
      <c r="T103" s="34">
        <f t="shared" si="20"/>
        <v>0</v>
      </c>
      <c r="U103" s="34">
        <f t="shared" si="21"/>
        <v>33961.2</v>
      </c>
      <c r="V103" s="26">
        <f t="shared" si="22"/>
        <v>33961.2</v>
      </c>
      <c r="W103" s="26"/>
      <c r="X103" s="26" t="s">
        <v>278</v>
      </c>
      <c r="Y103" s="105"/>
      <c r="Z103" s="105"/>
      <c r="AA103" s="105"/>
      <c r="AB103" s="106"/>
      <c r="AC103" s="106"/>
      <c r="AD103" s="106"/>
      <c r="AE103" s="106"/>
      <c r="AF103" s="105"/>
      <c r="AG103" s="106"/>
      <c r="AH103" s="106"/>
      <c r="AI103" s="106"/>
      <c r="AJ103" s="106"/>
      <c r="AK103" s="106"/>
      <c r="AL103" s="108"/>
      <c r="AM103" s="108"/>
      <c r="AN103" s="109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</row>
    <row r="104" s="44" customFormat="true" ht="32" customHeight="true" spans="1:54">
      <c r="A104" s="13">
        <v>99</v>
      </c>
      <c r="B104" s="13" t="s">
        <v>210</v>
      </c>
      <c r="C104" s="15" t="s">
        <v>369</v>
      </c>
      <c r="D104" s="15">
        <v>1</v>
      </c>
      <c r="E104" s="15">
        <v>5</v>
      </c>
      <c r="F104" s="26">
        <v>15000</v>
      </c>
      <c r="G104" s="26">
        <v>1950</v>
      </c>
      <c r="H104" s="83">
        <v>45682</v>
      </c>
      <c r="I104" s="83">
        <v>45721</v>
      </c>
      <c r="J104" s="26">
        <v>0</v>
      </c>
      <c r="K104" s="26">
        <v>0</v>
      </c>
      <c r="L104" s="26">
        <v>0</v>
      </c>
      <c r="M104" s="26">
        <v>1950</v>
      </c>
      <c r="N104" s="26">
        <f t="shared" si="17"/>
        <v>1950</v>
      </c>
      <c r="O104" s="34">
        <v>0</v>
      </c>
      <c r="P104" s="34">
        <v>0</v>
      </c>
      <c r="Q104" s="34">
        <v>0</v>
      </c>
      <c r="R104" s="26">
        <f t="shared" si="18"/>
        <v>0</v>
      </c>
      <c r="S104" s="34">
        <f t="shared" si="19"/>
        <v>0</v>
      </c>
      <c r="T104" s="34">
        <f t="shared" si="20"/>
        <v>0</v>
      </c>
      <c r="U104" s="34">
        <f t="shared" si="21"/>
        <v>1950</v>
      </c>
      <c r="V104" s="26">
        <f t="shared" si="22"/>
        <v>1950</v>
      </c>
      <c r="W104" s="26" t="s">
        <v>247</v>
      </c>
      <c r="X104" s="26" t="s">
        <v>343</v>
      </c>
      <c r="Y104" s="105"/>
      <c r="Z104" s="105"/>
      <c r="AA104" s="105"/>
      <c r="AB104" s="106"/>
      <c r="AC104" s="106"/>
      <c r="AD104" s="106"/>
      <c r="AE104" s="106"/>
      <c r="AF104" s="105"/>
      <c r="AG104" s="106"/>
      <c r="AH104" s="106"/>
      <c r="AI104" s="106"/>
      <c r="AJ104" s="106"/>
      <c r="AK104" s="106"/>
      <c r="AL104" s="108"/>
      <c r="AM104" s="108"/>
      <c r="AN104" s="109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</row>
    <row r="105" s="44" customFormat="true" ht="32" customHeight="true" spans="1:54">
      <c r="A105" s="13">
        <v>100</v>
      </c>
      <c r="B105" s="13" t="s">
        <v>210</v>
      </c>
      <c r="C105" s="15" t="s">
        <v>370</v>
      </c>
      <c r="D105" s="15">
        <v>4</v>
      </c>
      <c r="E105" s="15">
        <v>49</v>
      </c>
      <c r="F105" s="26">
        <v>147000</v>
      </c>
      <c r="G105" s="26">
        <v>19110</v>
      </c>
      <c r="H105" s="83">
        <v>45682</v>
      </c>
      <c r="I105" s="83">
        <v>45726</v>
      </c>
      <c r="J105" s="26">
        <v>0</v>
      </c>
      <c r="K105" s="26">
        <v>0</v>
      </c>
      <c r="L105" s="26">
        <v>0</v>
      </c>
      <c r="M105" s="26">
        <v>19110</v>
      </c>
      <c r="N105" s="26">
        <f t="shared" si="17"/>
        <v>19110</v>
      </c>
      <c r="O105" s="34">
        <v>0</v>
      </c>
      <c r="P105" s="34">
        <v>0</v>
      </c>
      <c r="Q105" s="34">
        <v>0</v>
      </c>
      <c r="R105" s="26">
        <f t="shared" si="18"/>
        <v>0</v>
      </c>
      <c r="S105" s="34">
        <f t="shared" si="19"/>
        <v>0</v>
      </c>
      <c r="T105" s="34">
        <f t="shared" si="20"/>
        <v>0</v>
      </c>
      <c r="U105" s="34">
        <f t="shared" si="21"/>
        <v>19110</v>
      </c>
      <c r="V105" s="26">
        <f t="shared" si="22"/>
        <v>19110</v>
      </c>
      <c r="W105" s="26" t="s">
        <v>247</v>
      </c>
      <c r="X105" s="26" t="s">
        <v>371</v>
      </c>
      <c r="Y105" s="105"/>
      <c r="Z105" s="105"/>
      <c r="AA105" s="105"/>
      <c r="AB105" s="106"/>
      <c r="AC105" s="106"/>
      <c r="AD105" s="106"/>
      <c r="AE105" s="106"/>
      <c r="AF105" s="105"/>
      <c r="AG105" s="106"/>
      <c r="AH105" s="106"/>
      <c r="AI105" s="106"/>
      <c r="AJ105" s="106"/>
      <c r="AK105" s="106"/>
      <c r="AL105" s="108"/>
      <c r="AM105" s="108"/>
      <c r="AN105" s="109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</row>
    <row r="106" s="44" customFormat="true" ht="32" customHeight="true" spans="1:54">
      <c r="A106" s="13">
        <v>101</v>
      </c>
      <c r="B106" s="13" t="s">
        <v>210</v>
      </c>
      <c r="C106" s="15" t="s">
        <v>372</v>
      </c>
      <c r="D106" s="15">
        <v>13</v>
      </c>
      <c r="E106" s="15">
        <v>358</v>
      </c>
      <c r="F106" s="26">
        <v>1074000</v>
      </c>
      <c r="G106" s="26">
        <v>139620</v>
      </c>
      <c r="H106" s="83">
        <v>45681</v>
      </c>
      <c r="I106" s="83">
        <v>45737</v>
      </c>
      <c r="J106" s="26">
        <v>41886</v>
      </c>
      <c r="K106" s="26">
        <v>0</v>
      </c>
      <c r="L106" s="26">
        <v>0</v>
      </c>
      <c r="M106" s="26">
        <v>97734</v>
      </c>
      <c r="N106" s="26">
        <f t="shared" si="17"/>
        <v>97734</v>
      </c>
      <c r="O106" s="34">
        <v>0</v>
      </c>
      <c r="P106" s="34">
        <v>0</v>
      </c>
      <c r="Q106" s="34">
        <v>0</v>
      </c>
      <c r="R106" s="26">
        <f t="shared" si="18"/>
        <v>0</v>
      </c>
      <c r="S106" s="34">
        <f t="shared" si="19"/>
        <v>0</v>
      </c>
      <c r="T106" s="34">
        <f t="shared" si="20"/>
        <v>0</v>
      </c>
      <c r="U106" s="34">
        <f t="shared" si="21"/>
        <v>97734</v>
      </c>
      <c r="V106" s="26">
        <f t="shared" si="22"/>
        <v>97734</v>
      </c>
      <c r="W106" s="26"/>
      <c r="X106" s="26" t="s">
        <v>312</v>
      </c>
      <c r="Y106" s="105"/>
      <c r="Z106" s="105"/>
      <c r="AA106" s="105"/>
      <c r="AB106" s="106"/>
      <c r="AC106" s="106"/>
      <c r="AD106" s="106"/>
      <c r="AE106" s="106"/>
      <c r="AF106" s="105"/>
      <c r="AG106" s="106"/>
      <c r="AH106" s="106"/>
      <c r="AI106" s="106"/>
      <c r="AJ106" s="106"/>
      <c r="AK106" s="106"/>
      <c r="AL106" s="108"/>
      <c r="AM106" s="108"/>
      <c r="AN106" s="109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</row>
    <row r="107" s="44" customFormat="true" ht="32" customHeight="true" spans="1:54">
      <c r="A107" s="13">
        <v>102</v>
      </c>
      <c r="B107" s="13" t="s">
        <v>210</v>
      </c>
      <c r="C107" s="15" t="s">
        <v>373</v>
      </c>
      <c r="D107" s="15">
        <v>6</v>
      </c>
      <c r="E107" s="15">
        <v>43.6</v>
      </c>
      <c r="F107" s="26">
        <v>130800</v>
      </c>
      <c r="G107" s="26">
        <v>17004</v>
      </c>
      <c r="H107" s="83">
        <v>45681</v>
      </c>
      <c r="I107" s="83">
        <v>45740</v>
      </c>
      <c r="J107" s="26">
        <v>5101.2</v>
      </c>
      <c r="K107" s="26">
        <v>0</v>
      </c>
      <c r="L107" s="26">
        <v>0</v>
      </c>
      <c r="M107" s="26">
        <v>11902.8</v>
      </c>
      <c r="N107" s="26">
        <f t="shared" si="17"/>
        <v>11902.8</v>
      </c>
      <c r="O107" s="34">
        <v>0</v>
      </c>
      <c r="P107" s="34">
        <v>0</v>
      </c>
      <c r="Q107" s="34">
        <v>0</v>
      </c>
      <c r="R107" s="26">
        <f t="shared" si="18"/>
        <v>0</v>
      </c>
      <c r="S107" s="34">
        <f t="shared" si="19"/>
        <v>0</v>
      </c>
      <c r="T107" s="34">
        <f t="shared" si="20"/>
        <v>0</v>
      </c>
      <c r="U107" s="34">
        <f t="shared" si="21"/>
        <v>11902.8</v>
      </c>
      <c r="V107" s="26">
        <f t="shared" si="22"/>
        <v>11902.8</v>
      </c>
      <c r="W107" s="26"/>
      <c r="X107" s="26" t="s">
        <v>355</v>
      </c>
      <c r="Y107" s="105"/>
      <c r="Z107" s="105"/>
      <c r="AA107" s="105"/>
      <c r="AB107" s="106"/>
      <c r="AC107" s="106"/>
      <c r="AD107" s="106"/>
      <c r="AE107" s="106"/>
      <c r="AF107" s="105"/>
      <c r="AG107" s="106"/>
      <c r="AH107" s="106"/>
      <c r="AI107" s="106"/>
      <c r="AJ107" s="106"/>
      <c r="AK107" s="106"/>
      <c r="AL107" s="108"/>
      <c r="AM107" s="108"/>
      <c r="AN107" s="109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</row>
    <row r="108" s="44" customFormat="true" ht="32" customHeight="true" spans="1:54">
      <c r="A108" s="13">
        <v>103</v>
      </c>
      <c r="B108" s="13" t="s">
        <v>210</v>
      </c>
      <c r="C108" s="15" t="s">
        <v>374</v>
      </c>
      <c r="D108" s="15">
        <v>10</v>
      </c>
      <c r="E108" s="15">
        <v>56</v>
      </c>
      <c r="F108" s="26">
        <v>168000</v>
      </c>
      <c r="G108" s="26">
        <v>21840</v>
      </c>
      <c r="H108" s="83">
        <v>45682</v>
      </c>
      <c r="I108" s="83">
        <v>45755</v>
      </c>
      <c r="J108" s="26">
        <v>6552</v>
      </c>
      <c r="K108" s="26">
        <v>0</v>
      </c>
      <c r="L108" s="26">
        <v>0</v>
      </c>
      <c r="M108" s="26">
        <v>15288</v>
      </c>
      <c r="N108" s="26">
        <f t="shared" si="17"/>
        <v>15288</v>
      </c>
      <c r="O108" s="34">
        <v>0</v>
      </c>
      <c r="P108" s="34">
        <v>0</v>
      </c>
      <c r="Q108" s="34">
        <v>0</v>
      </c>
      <c r="R108" s="26">
        <f t="shared" si="18"/>
        <v>0</v>
      </c>
      <c r="S108" s="34">
        <f t="shared" si="19"/>
        <v>0</v>
      </c>
      <c r="T108" s="34">
        <f t="shared" si="20"/>
        <v>0</v>
      </c>
      <c r="U108" s="34">
        <f t="shared" si="21"/>
        <v>15288</v>
      </c>
      <c r="V108" s="26">
        <f t="shared" si="22"/>
        <v>15288</v>
      </c>
      <c r="W108" s="26"/>
      <c r="X108" s="26" t="s">
        <v>355</v>
      </c>
      <c r="Y108" s="105"/>
      <c r="Z108" s="105"/>
      <c r="AA108" s="105"/>
      <c r="AB108" s="106"/>
      <c r="AC108" s="106"/>
      <c r="AD108" s="106"/>
      <c r="AE108" s="106"/>
      <c r="AF108" s="105"/>
      <c r="AG108" s="106"/>
      <c r="AH108" s="106"/>
      <c r="AI108" s="106"/>
      <c r="AJ108" s="106"/>
      <c r="AK108" s="106"/>
      <c r="AL108" s="108"/>
      <c r="AM108" s="108"/>
      <c r="AN108" s="109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</row>
    <row r="109" s="44" customFormat="true" ht="32" customHeight="true" spans="1:54">
      <c r="A109" s="13">
        <v>104</v>
      </c>
      <c r="B109" s="13" t="s">
        <v>210</v>
      </c>
      <c r="C109" s="15" t="s">
        <v>375</v>
      </c>
      <c r="D109" s="15">
        <v>37</v>
      </c>
      <c r="E109" s="15">
        <v>297.8</v>
      </c>
      <c r="F109" s="26">
        <v>893400</v>
      </c>
      <c r="G109" s="26">
        <v>116142</v>
      </c>
      <c r="H109" s="83">
        <v>45681</v>
      </c>
      <c r="I109" s="83">
        <v>45734</v>
      </c>
      <c r="J109" s="26">
        <v>34842.6</v>
      </c>
      <c r="K109" s="26">
        <v>0</v>
      </c>
      <c r="L109" s="26">
        <v>0</v>
      </c>
      <c r="M109" s="26">
        <v>81299.4</v>
      </c>
      <c r="N109" s="26">
        <f t="shared" si="17"/>
        <v>81299.4</v>
      </c>
      <c r="O109" s="34">
        <v>0</v>
      </c>
      <c r="P109" s="34">
        <v>0</v>
      </c>
      <c r="Q109" s="34">
        <v>0</v>
      </c>
      <c r="R109" s="26">
        <f t="shared" si="18"/>
        <v>0</v>
      </c>
      <c r="S109" s="34">
        <f t="shared" si="19"/>
        <v>0</v>
      </c>
      <c r="T109" s="34">
        <f t="shared" si="20"/>
        <v>0</v>
      </c>
      <c r="U109" s="34">
        <f t="shared" si="21"/>
        <v>81299.4</v>
      </c>
      <c r="V109" s="26">
        <f t="shared" si="22"/>
        <v>81299.4</v>
      </c>
      <c r="W109" s="26"/>
      <c r="X109" s="26" t="s">
        <v>284</v>
      </c>
      <c r="Y109" s="105"/>
      <c r="Z109" s="105"/>
      <c r="AA109" s="105"/>
      <c r="AB109" s="106"/>
      <c r="AC109" s="106"/>
      <c r="AD109" s="106"/>
      <c r="AE109" s="106"/>
      <c r="AF109" s="105"/>
      <c r="AG109" s="106"/>
      <c r="AH109" s="106"/>
      <c r="AI109" s="106"/>
      <c r="AJ109" s="106"/>
      <c r="AK109" s="106"/>
      <c r="AL109" s="108"/>
      <c r="AM109" s="108"/>
      <c r="AN109" s="109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</row>
    <row r="110" s="44" customFormat="true" ht="32" customHeight="true" spans="1:54">
      <c r="A110" s="13">
        <v>105</v>
      </c>
      <c r="B110" s="13" t="s">
        <v>210</v>
      </c>
      <c r="C110" s="15" t="s">
        <v>376</v>
      </c>
      <c r="D110" s="15">
        <v>11</v>
      </c>
      <c r="E110" s="15">
        <v>107.4</v>
      </c>
      <c r="F110" s="26">
        <v>322200</v>
      </c>
      <c r="G110" s="26">
        <v>41886</v>
      </c>
      <c r="H110" s="83">
        <v>45681</v>
      </c>
      <c r="I110" s="83">
        <v>45734</v>
      </c>
      <c r="J110" s="26">
        <v>12565.8</v>
      </c>
      <c r="K110" s="26">
        <v>0</v>
      </c>
      <c r="L110" s="26">
        <v>0</v>
      </c>
      <c r="M110" s="26">
        <v>29320.2</v>
      </c>
      <c r="N110" s="26">
        <f t="shared" si="17"/>
        <v>29320.2</v>
      </c>
      <c r="O110" s="34">
        <v>0</v>
      </c>
      <c r="P110" s="34">
        <v>0</v>
      </c>
      <c r="Q110" s="34">
        <v>0</v>
      </c>
      <c r="R110" s="26">
        <f t="shared" si="18"/>
        <v>0</v>
      </c>
      <c r="S110" s="34">
        <f t="shared" si="19"/>
        <v>0</v>
      </c>
      <c r="T110" s="34">
        <f t="shared" si="20"/>
        <v>0</v>
      </c>
      <c r="U110" s="34">
        <f t="shared" si="21"/>
        <v>29320.2</v>
      </c>
      <c r="V110" s="26">
        <f t="shared" si="22"/>
        <v>29320.2</v>
      </c>
      <c r="W110" s="26"/>
      <c r="X110" s="26" t="s">
        <v>377</v>
      </c>
      <c r="Y110" s="105"/>
      <c r="Z110" s="105"/>
      <c r="AA110" s="105"/>
      <c r="AB110" s="106"/>
      <c r="AC110" s="106"/>
      <c r="AD110" s="106"/>
      <c r="AE110" s="106"/>
      <c r="AF110" s="105"/>
      <c r="AG110" s="106"/>
      <c r="AH110" s="106"/>
      <c r="AI110" s="106"/>
      <c r="AJ110" s="106"/>
      <c r="AK110" s="106"/>
      <c r="AL110" s="108"/>
      <c r="AM110" s="108"/>
      <c r="AN110" s="109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</row>
    <row r="111" s="44" customFormat="true" ht="32" customHeight="true" spans="1:54">
      <c r="A111" s="13">
        <v>106</v>
      </c>
      <c r="B111" s="13" t="s">
        <v>210</v>
      </c>
      <c r="C111" s="15" t="s">
        <v>378</v>
      </c>
      <c r="D111" s="15">
        <v>1</v>
      </c>
      <c r="E111" s="15">
        <v>70</v>
      </c>
      <c r="F111" s="26">
        <v>210000</v>
      </c>
      <c r="G111" s="26">
        <v>27300</v>
      </c>
      <c r="H111" s="83">
        <v>45681</v>
      </c>
      <c r="I111" s="83">
        <v>45737</v>
      </c>
      <c r="J111" s="26">
        <v>8190</v>
      </c>
      <c r="K111" s="26">
        <v>0</v>
      </c>
      <c r="L111" s="26">
        <v>0</v>
      </c>
      <c r="M111" s="26">
        <v>19110</v>
      </c>
      <c r="N111" s="26">
        <f t="shared" si="17"/>
        <v>19110</v>
      </c>
      <c r="O111" s="34">
        <v>0</v>
      </c>
      <c r="P111" s="34">
        <v>0</v>
      </c>
      <c r="Q111" s="34">
        <v>0</v>
      </c>
      <c r="R111" s="26">
        <f t="shared" si="18"/>
        <v>0</v>
      </c>
      <c r="S111" s="34">
        <f t="shared" si="19"/>
        <v>0</v>
      </c>
      <c r="T111" s="34">
        <f t="shared" si="20"/>
        <v>0</v>
      </c>
      <c r="U111" s="34">
        <f t="shared" si="21"/>
        <v>19110</v>
      </c>
      <c r="V111" s="26">
        <f t="shared" si="22"/>
        <v>19110</v>
      </c>
      <c r="W111" s="26"/>
      <c r="X111" s="26" t="s">
        <v>379</v>
      </c>
      <c r="Y111" s="105"/>
      <c r="Z111" s="105"/>
      <c r="AA111" s="105"/>
      <c r="AB111" s="106"/>
      <c r="AC111" s="106"/>
      <c r="AD111" s="106"/>
      <c r="AE111" s="106"/>
      <c r="AF111" s="105"/>
      <c r="AG111" s="106"/>
      <c r="AH111" s="106"/>
      <c r="AI111" s="106"/>
      <c r="AJ111" s="106"/>
      <c r="AK111" s="106"/>
      <c r="AL111" s="108"/>
      <c r="AM111" s="108"/>
      <c r="AN111" s="109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</row>
    <row r="112" s="44" customFormat="true" ht="32" customHeight="true" spans="1:54">
      <c r="A112" s="13">
        <v>107</v>
      </c>
      <c r="B112" s="13" t="s">
        <v>210</v>
      </c>
      <c r="C112" s="15" t="s">
        <v>380</v>
      </c>
      <c r="D112" s="15">
        <v>1</v>
      </c>
      <c r="E112" s="15">
        <v>20</v>
      </c>
      <c r="F112" s="26">
        <v>60000</v>
      </c>
      <c r="G112" s="26">
        <v>7800</v>
      </c>
      <c r="H112" s="83">
        <v>45681</v>
      </c>
      <c r="I112" s="83">
        <v>45747</v>
      </c>
      <c r="J112" s="26">
        <v>2340</v>
      </c>
      <c r="K112" s="26">
        <v>0</v>
      </c>
      <c r="L112" s="26">
        <v>0</v>
      </c>
      <c r="M112" s="26">
        <v>5460</v>
      </c>
      <c r="N112" s="26">
        <f t="shared" si="17"/>
        <v>5460</v>
      </c>
      <c r="O112" s="34">
        <v>0</v>
      </c>
      <c r="P112" s="34">
        <v>0</v>
      </c>
      <c r="Q112" s="34">
        <v>0</v>
      </c>
      <c r="R112" s="26">
        <f t="shared" si="18"/>
        <v>0</v>
      </c>
      <c r="S112" s="34">
        <f t="shared" si="19"/>
        <v>0</v>
      </c>
      <c r="T112" s="34">
        <f t="shared" si="20"/>
        <v>0</v>
      </c>
      <c r="U112" s="34">
        <f t="shared" si="21"/>
        <v>5460</v>
      </c>
      <c r="V112" s="26">
        <f t="shared" si="22"/>
        <v>5460</v>
      </c>
      <c r="W112" s="26"/>
      <c r="X112" s="26" t="s">
        <v>381</v>
      </c>
      <c r="Y112" s="105"/>
      <c r="Z112" s="105"/>
      <c r="AA112" s="105"/>
      <c r="AB112" s="106"/>
      <c r="AC112" s="106"/>
      <c r="AD112" s="106"/>
      <c r="AE112" s="106"/>
      <c r="AF112" s="105"/>
      <c r="AG112" s="106"/>
      <c r="AH112" s="106"/>
      <c r="AI112" s="106"/>
      <c r="AJ112" s="106"/>
      <c r="AK112" s="106"/>
      <c r="AL112" s="108"/>
      <c r="AM112" s="108"/>
      <c r="AN112" s="109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</row>
    <row r="113" s="44" customFormat="true" ht="32" customHeight="true" spans="1:54">
      <c r="A113" s="13">
        <v>108</v>
      </c>
      <c r="B113" s="13" t="s">
        <v>210</v>
      </c>
      <c r="C113" s="15" t="s">
        <v>382</v>
      </c>
      <c r="D113" s="15">
        <v>1</v>
      </c>
      <c r="E113" s="15">
        <v>40</v>
      </c>
      <c r="F113" s="26">
        <v>120000</v>
      </c>
      <c r="G113" s="26">
        <v>15600</v>
      </c>
      <c r="H113" s="83">
        <v>45681</v>
      </c>
      <c r="I113" s="83">
        <v>45739</v>
      </c>
      <c r="J113" s="26">
        <v>4680</v>
      </c>
      <c r="K113" s="26">
        <v>0</v>
      </c>
      <c r="L113" s="26">
        <v>0</v>
      </c>
      <c r="M113" s="26">
        <v>10920</v>
      </c>
      <c r="N113" s="26">
        <f t="shared" si="17"/>
        <v>10920</v>
      </c>
      <c r="O113" s="34">
        <v>0</v>
      </c>
      <c r="P113" s="34">
        <v>0</v>
      </c>
      <c r="Q113" s="34">
        <v>0</v>
      </c>
      <c r="R113" s="26">
        <f t="shared" si="18"/>
        <v>0</v>
      </c>
      <c r="S113" s="34">
        <f t="shared" si="19"/>
        <v>0</v>
      </c>
      <c r="T113" s="34">
        <f t="shared" si="20"/>
        <v>0</v>
      </c>
      <c r="U113" s="34">
        <f t="shared" si="21"/>
        <v>10920</v>
      </c>
      <c r="V113" s="26">
        <f t="shared" si="22"/>
        <v>10920</v>
      </c>
      <c r="W113" s="26"/>
      <c r="X113" s="26" t="s">
        <v>383</v>
      </c>
      <c r="Y113" s="105"/>
      <c r="Z113" s="105"/>
      <c r="AA113" s="105"/>
      <c r="AB113" s="106"/>
      <c r="AC113" s="106"/>
      <c r="AD113" s="106"/>
      <c r="AE113" s="106"/>
      <c r="AF113" s="105"/>
      <c r="AG113" s="106"/>
      <c r="AH113" s="106"/>
      <c r="AI113" s="106"/>
      <c r="AJ113" s="106"/>
      <c r="AK113" s="106"/>
      <c r="AL113" s="108"/>
      <c r="AM113" s="108"/>
      <c r="AN113" s="109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</row>
    <row r="114" s="44" customFormat="true" ht="32" customHeight="true" spans="1:54">
      <c r="A114" s="13">
        <v>109</v>
      </c>
      <c r="B114" s="13" t="s">
        <v>210</v>
      </c>
      <c r="C114" s="15" t="s">
        <v>384</v>
      </c>
      <c r="D114" s="15">
        <v>1</v>
      </c>
      <c r="E114" s="15">
        <v>23</v>
      </c>
      <c r="F114" s="26">
        <v>69000</v>
      </c>
      <c r="G114" s="26">
        <v>8970</v>
      </c>
      <c r="H114" s="83">
        <v>45681</v>
      </c>
      <c r="I114" s="83">
        <v>45740</v>
      </c>
      <c r="J114" s="26">
        <v>2691</v>
      </c>
      <c r="K114" s="26">
        <v>0</v>
      </c>
      <c r="L114" s="26">
        <v>0</v>
      </c>
      <c r="M114" s="26">
        <v>6279</v>
      </c>
      <c r="N114" s="26">
        <f t="shared" ref="N114:N145" si="23">K114+L114+M114</f>
        <v>6279</v>
      </c>
      <c r="O114" s="34">
        <v>0</v>
      </c>
      <c r="P114" s="34">
        <v>0</v>
      </c>
      <c r="Q114" s="34">
        <v>0</v>
      </c>
      <c r="R114" s="26">
        <f t="shared" ref="R114:R145" si="24">SUM(O114:Q114)</f>
        <v>0</v>
      </c>
      <c r="S114" s="34">
        <f t="shared" ref="S114:S145" si="25">K114-O114</f>
        <v>0</v>
      </c>
      <c r="T114" s="34">
        <f t="shared" ref="T114:T145" si="26">L114-P114</f>
        <v>0</v>
      </c>
      <c r="U114" s="34">
        <f t="shared" ref="U114:U145" si="27">M114-Q114</f>
        <v>6279</v>
      </c>
      <c r="V114" s="26">
        <f t="shared" ref="V114:V145" si="28">SUM(S114:U114)</f>
        <v>6279</v>
      </c>
      <c r="W114" s="26"/>
      <c r="X114" s="26" t="s">
        <v>255</v>
      </c>
      <c r="Y114" s="105"/>
      <c r="Z114" s="105"/>
      <c r="AA114" s="105"/>
      <c r="AB114" s="106"/>
      <c r="AC114" s="106"/>
      <c r="AD114" s="106"/>
      <c r="AE114" s="106"/>
      <c r="AF114" s="105"/>
      <c r="AG114" s="106"/>
      <c r="AH114" s="106"/>
      <c r="AI114" s="106"/>
      <c r="AJ114" s="106"/>
      <c r="AK114" s="106"/>
      <c r="AL114" s="108"/>
      <c r="AM114" s="108"/>
      <c r="AN114" s="109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</row>
    <row r="115" s="44" customFormat="true" ht="32" customHeight="true" spans="1:54">
      <c r="A115" s="13">
        <v>110</v>
      </c>
      <c r="B115" s="13" t="s">
        <v>210</v>
      </c>
      <c r="C115" s="15" t="s">
        <v>385</v>
      </c>
      <c r="D115" s="15">
        <v>1</v>
      </c>
      <c r="E115" s="15">
        <v>66</v>
      </c>
      <c r="F115" s="26">
        <v>198000</v>
      </c>
      <c r="G115" s="26">
        <v>25740</v>
      </c>
      <c r="H115" s="83">
        <v>45681</v>
      </c>
      <c r="I115" s="83">
        <v>45739</v>
      </c>
      <c r="J115" s="26">
        <v>7722</v>
      </c>
      <c r="K115" s="26">
        <v>0</v>
      </c>
      <c r="L115" s="26">
        <v>0</v>
      </c>
      <c r="M115" s="26">
        <v>18018</v>
      </c>
      <c r="N115" s="26">
        <f t="shared" si="23"/>
        <v>18018</v>
      </c>
      <c r="O115" s="34">
        <v>0</v>
      </c>
      <c r="P115" s="34">
        <v>0</v>
      </c>
      <c r="Q115" s="34">
        <v>0</v>
      </c>
      <c r="R115" s="26">
        <f t="shared" si="24"/>
        <v>0</v>
      </c>
      <c r="S115" s="34">
        <f t="shared" si="25"/>
        <v>0</v>
      </c>
      <c r="T115" s="34">
        <f t="shared" si="26"/>
        <v>0</v>
      </c>
      <c r="U115" s="34">
        <f t="shared" si="27"/>
        <v>18018</v>
      </c>
      <c r="V115" s="26">
        <f t="shared" si="28"/>
        <v>18018</v>
      </c>
      <c r="W115" s="26"/>
      <c r="X115" s="26" t="s">
        <v>383</v>
      </c>
      <c r="Y115" s="105"/>
      <c r="Z115" s="105"/>
      <c r="AA115" s="105"/>
      <c r="AB115" s="106"/>
      <c r="AC115" s="106"/>
      <c r="AD115" s="106"/>
      <c r="AE115" s="106"/>
      <c r="AF115" s="105"/>
      <c r="AG115" s="106"/>
      <c r="AH115" s="106"/>
      <c r="AI115" s="106"/>
      <c r="AJ115" s="106"/>
      <c r="AK115" s="106"/>
      <c r="AL115" s="108"/>
      <c r="AM115" s="108"/>
      <c r="AN115" s="109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</row>
    <row r="116" s="44" customFormat="true" ht="32" customHeight="true" spans="1:54">
      <c r="A116" s="13">
        <v>111</v>
      </c>
      <c r="B116" s="13" t="s">
        <v>210</v>
      </c>
      <c r="C116" s="15" t="s">
        <v>386</v>
      </c>
      <c r="D116" s="15">
        <v>1</v>
      </c>
      <c r="E116" s="15">
        <v>88</v>
      </c>
      <c r="F116" s="26">
        <v>264000</v>
      </c>
      <c r="G116" s="26">
        <v>34320</v>
      </c>
      <c r="H116" s="83">
        <v>45681</v>
      </c>
      <c r="I116" s="83">
        <v>45739</v>
      </c>
      <c r="J116" s="26">
        <v>10296</v>
      </c>
      <c r="K116" s="26">
        <v>0</v>
      </c>
      <c r="L116" s="26">
        <v>0</v>
      </c>
      <c r="M116" s="26">
        <v>24024</v>
      </c>
      <c r="N116" s="26">
        <f t="shared" si="23"/>
        <v>24024</v>
      </c>
      <c r="O116" s="34">
        <v>0</v>
      </c>
      <c r="P116" s="34">
        <v>0</v>
      </c>
      <c r="Q116" s="34">
        <v>0</v>
      </c>
      <c r="R116" s="26">
        <f t="shared" si="24"/>
        <v>0</v>
      </c>
      <c r="S116" s="34">
        <f t="shared" si="25"/>
        <v>0</v>
      </c>
      <c r="T116" s="34">
        <f t="shared" si="26"/>
        <v>0</v>
      </c>
      <c r="U116" s="34">
        <f t="shared" si="27"/>
        <v>24024</v>
      </c>
      <c r="V116" s="26">
        <f t="shared" si="28"/>
        <v>24024</v>
      </c>
      <c r="W116" s="26"/>
      <c r="X116" s="26" t="s">
        <v>383</v>
      </c>
      <c r="Y116" s="105"/>
      <c r="Z116" s="105"/>
      <c r="AA116" s="105"/>
      <c r="AB116" s="106"/>
      <c r="AC116" s="106"/>
      <c r="AD116" s="106"/>
      <c r="AE116" s="106"/>
      <c r="AF116" s="105"/>
      <c r="AG116" s="106"/>
      <c r="AH116" s="106"/>
      <c r="AI116" s="106"/>
      <c r="AJ116" s="106"/>
      <c r="AK116" s="106"/>
      <c r="AL116" s="108"/>
      <c r="AM116" s="108"/>
      <c r="AN116" s="109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</row>
    <row r="117" s="44" customFormat="true" ht="32" customHeight="true" spans="1:54">
      <c r="A117" s="13">
        <v>112</v>
      </c>
      <c r="B117" s="13" t="s">
        <v>210</v>
      </c>
      <c r="C117" s="15" t="s">
        <v>387</v>
      </c>
      <c r="D117" s="15">
        <v>1</v>
      </c>
      <c r="E117" s="15">
        <v>32.8</v>
      </c>
      <c r="F117" s="26">
        <v>98400</v>
      </c>
      <c r="G117" s="26">
        <v>12792</v>
      </c>
      <c r="H117" s="83">
        <v>45681</v>
      </c>
      <c r="I117" s="83">
        <v>45742</v>
      </c>
      <c r="J117" s="26">
        <v>3837.6</v>
      </c>
      <c r="K117" s="26">
        <v>0</v>
      </c>
      <c r="L117" s="26">
        <v>0</v>
      </c>
      <c r="M117" s="26">
        <v>8954.4</v>
      </c>
      <c r="N117" s="26">
        <f t="shared" si="23"/>
        <v>8954.4</v>
      </c>
      <c r="O117" s="34">
        <v>0</v>
      </c>
      <c r="P117" s="34">
        <v>0</v>
      </c>
      <c r="Q117" s="34">
        <v>0</v>
      </c>
      <c r="R117" s="26">
        <f t="shared" si="24"/>
        <v>0</v>
      </c>
      <c r="S117" s="34">
        <f t="shared" si="25"/>
        <v>0</v>
      </c>
      <c r="T117" s="34">
        <f t="shared" si="26"/>
        <v>0</v>
      </c>
      <c r="U117" s="34">
        <f t="shared" si="27"/>
        <v>8954.4</v>
      </c>
      <c r="V117" s="26">
        <f t="shared" si="28"/>
        <v>8954.4</v>
      </c>
      <c r="W117" s="26"/>
      <c r="X117" s="26" t="s">
        <v>323</v>
      </c>
      <c r="Y117" s="105"/>
      <c r="Z117" s="105"/>
      <c r="AA117" s="105"/>
      <c r="AB117" s="106"/>
      <c r="AC117" s="106"/>
      <c r="AD117" s="106"/>
      <c r="AE117" s="106"/>
      <c r="AF117" s="105"/>
      <c r="AG117" s="106"/>
      <c r="AH117" s="106"/>
      <c r="AI117" s="106"/>
      <c r="AJ117" s="106"/>
      <c r="AK117" s="106"/>
      <c r="AL117" s="108"/>
      <c r="AM117" s="108"/>
      <c r="AN117" s="109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</row>
    <row r="118" s="44" customFormat="true" ht="32" customHeight="true" spans="1:54">
      <c r="A118" s="13">
        <v>113</v>
      </c>
      <c r="B118" s="13" t="s">
        <v>210</v>
      </c>
      <c r="C118" s="15" t="s">
        <v>388</v>
      </c>
      <c r="D118" s="15">
        <v>1</v>
      </c>
      <c r="E118" s="15">
        <v>19</v>
      </c>
      <c r="F118" s="26">
        <v>57000</v>
      </c>
      <c r="G118" s="26">
        <v>7410</v>
      </c>
      <c r="H118" s="83">
        <v>45681</v>
      </c>
      <c r="I118" s="83">
        <v>45744</v>
      </c>
      <c r="J118" s="26">
        <v>2223</v>
      </c>
      <c r="K118" s="26">
        <v>0</v>
      </c>
      <c r="L118" s="26">
        <v>0</v>
      </c>
      <c r="M118" s="26">
        <v>5187</v>
      </c>
      <c r="N118" s="26">
        <f t="shared" si="23"/>
        <v>5187</v>
      </c>
      <c r="O118" s="34">
        <v>0</v>
      </c>
      <c r="P118" s="34">
        <v>0</v>
      </c>
      <c r="Q118" s="34">
        <v>0</v>
      </c>
      <c r="R118" s="26">
        <f t="shared" si="24"/>
        <v>0</v>
      </c>
      <c r="S118" s="34">
        <f t="shared" si="25"/>
        <v>0</v>
      </c>
      <c r="T118" s="34">
        <f t="shared" si="26"/>
        <v>0</v>
      </c>
      <c r="U118" s="34">
        <f t="shared" si="27"/>
        <v>5187</v>
      </c>
      <c r="V118" s="26">
        <f t="shared" si="28"/>
        <v>5187</v>
      </c>
      <c r="W118" s="26"/>
      <c r="X118" s="26" t="s">
        <v>389</v>
      </c>
      <c r="Y118" s="105"/>
      <c r="Z118" s="105"/>
      <c r="AA118" s="105"/>
      <c r="AB118" s="106"/>
      <c r="AC118" s="106"/>
      <c r="AD118" s="106"/>
      <c r="AE118" s="106"/>
      <c r="AF118" s="105"/>
      <c r="AG118" s="106"/>
      <c r="AH118" s="106"/>
      <c r="AI118" s="106"/>
      <c r="AJ118" s="106"/>
      <c r="AK118" s="106"/>
      <c r="AL118" s="108"/>
      <c r="AM118" s="108"/>
      <c r="AN118" s="109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</row>
    <row r="119" s="44" customFormat="true" ht="32" customHeight="true" spans="1:54">
      <c r="A119" s="13">
        <v>114</v>
      </c>
      <c r="B119" s="13" t="s">
        <v>210</v>
      </c>
      <c r="C119" s="15" t="s">
        <v>390</v>
      </c>
      <c r="D119" s="15">
        <v>1</v>
      </c>
      <c r="E119" s="15">
        <v>33</v>
      </c>
      <c r="F119" s="26">
        <v>99000</v>
      </c>
      <c r="G119" s="26">
        <v>12870</v>
      </c>
      <c r="H119" s="83">
        <v>45681</v>
      </c>
      <c r="I119" s="83">
        <v>45742</v>
      </c>
      <c r="J119" s="26">
        <v>3861</v>
      </c>
      <c r="K119" s="26">
        <v>0</v>
      </c>
      <c r="L119" s="26">
        <v>0</v>
      </c>
      <c r="M119" s="26">
        <v>9009</v>
      </c>
      <c r="N119" s="26">
        <f t="shared" si="23"/>
        <v>9009</v>
      </c>
      <c r="O119" s="34">
        <v>0</v>
      </c>
      <c r="P119" s="34">
        <v>0</v>
      </c>
      <c r="Q119" s="34">
        <v>0</v>
      </c>
      <c r="R119" s="26">
        <f t="shared" si="24"/>
        <v>0</v>
      </c>
      <c r="S119" s="34">
        <f t="shared" si="25"/>
        <v>0</v>
      </c>
      <c r="T119" s="34">
        <f t="shared" si="26"/>
        <v>0</v>
      </c>
      <c r="U119" s="34">
        <f t="shared" si="27"/>
        <v>9009</v>
      </c>
      <c r="V119" s="26">
        <f t="shared" si="28"/>
        <v>9009</v>
      </c>
      <c r="W119" s="26"/>
      <c r="X119" s="26" t="s">
        <v>391</v>
      </c>
      <c r="Y119" s="105"/>
      <c r="Z119" s="105"/>
      <c r="AA119" s="105"/>
      <c r="AB119" s="106"/>
      <c r="AC119" s="106"/>
      <c r="AD119" s="106"/>
      <c r="AE119" s="106"/>
      <c r="AF119" s="105"/>
      <c r="AG119" s="106"/>
      <c r="AH119" s="106"/>
      <c r="AI119" s="106"/>
      <c r="AJ119" s="106"/>
      <c r="AK119" s="106"/>
      <c r="AL119" s="108"/>
      <c r="AM119" s="108"/>
      <c r="AN119" s="109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</row>
    <row r="120" s="44" customFormat="true" ht="32" customHeight="true" spans="1:54">
      <c r="A120" s="13">
        <v>115</v>
      </c>
      <c r="B120" s="13" t="s">
        <v>210</v>
      </c>
      <c r="C120" s="15" t="s">
        <v>392</v>
      </c>
      <c r="D120" s="15">
        <v>1</v>
      </c>
      <c r="E120" s="15">
        <v>7</v>
      </c>
      <c r="F120" s="26">
        <v>21000</v>
      </c>
      <c r="G120" s="26">
        <v>2730</v>
      </c>
      <c r="H120" s="83">
        <v>45681</v>
      </c>
      <c r="I120" s="83">
        <v>45742</v>
      </c>
      <c r="J120" s="26">
        <v>819</v>
      </c>
      <c r="K120" s="26">
        <v>0</v>
      </c>
      <c r="L120" s="26">
        <v>0</v>
      </c>
      <c r="M120" s="26">
        <v>1911</v>
      </c>
      <c r="N120" s="26">
        <f t="shared" si="23"/>
        <v>1911</v>
      </c>
      <c r="O120" s="34">
        <v>0</v>
      </c>
      <c r="P120" s="34">
        <v>0</v>
      </c>
      <c r="Q120" s="34">
        <v>0</v>
      </c>
      <c r="R120" s="26">
        <f t="shared" si="24"/>
        <v>0</v>
      </c>
      <c r="S120" s="34">
        <f t="shared" si="25"/>
        <v>0</v>
      </c>
      <c r="T120" s="34">
        <f t="shared" si="26"/>
        <v>0</v>
      </c>
      <c r="U120" s="34">
        <f t="shared" si="27"/>
        <v>1911</v>
      </c>
      <c r="V120" s="26">
        <f t="shared" si="28"/>
        <v>1911</v>
      </c>
      <c r="W120" s="26"/>
      <c r="X120" s="26" t="s">
        <v>393</v>
      </c>
      <c r="Y120" s="105"/>
      <c r="Z120" s="105"/>
      <c r="AA120" s="105"/>
      <c r="AB120" s="106"/>
      <c r="AC120" s="106"/>
      <c r="AD120" s="106"/>
      <c r="AE120" s="106"/>
      <c r="AF120" s="105"/>
      <c r="AG120" s="106"/>
      <c r="AH120" s="106"/>
      <c r="AI120" s="106"/>
      <c r="AJ120" s="106"/>
      <c r="AK120" s="106"/>
      <c r="AL120" s="108"/>
      <c r="AM120" s="108"/>
      <c r="AN120" s="109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</row>
    <row r="121" s="44" customFormat="true" ht="32" customHeight="true" spans="1:54">
      <c r="A121" s="13">
        <v>116</v>
      </c>
      <c r="B121" s="13" t="s">
        <v>210</v>
      </c>
      <c r="C121" s="15" t="s">
        <v>394</v>
      </c>
      <c r="D121" s="15">
        <v>1</v>
      </c>
      <c r="E121" s="15">
        <v>60</v>
      </c>
      <c r="F121" s="26">
        <v>180000</v>
      </c>
      <c r="G121" s="26">
        <v>23400</v>
      </c>
      <c r="H121" s="83">
        <v>45683</v>
      </c>
      <c r="I121" s="83">
        <v>45757</v>
      </c>
      <c r="J121" s="26">
        <v>7020</v>
      </c>
      <c r="K121" s="26">
        <v>0</v>
      </c>
      <c r="L121" s="26">
        <v>0</v>
      </c>
      <c r="M121" s="26">
        <v>16380</v>
      </c>
      <c r="N121" s="26">
        <f t="shared" si="23"/>
        <v>16380</v>
      </c>
      <c r="O121" s="34">
        <v>0</v>
      </c>
      <c r="P121" s="34">
        <v>0</v>
      </c>
      <c r="Q121" s="34">
        <v>0</v>
      </c>
      <c r="R121" s="26">
        <f t="shared" si="24"/>
        <v>0</v>
      </c>
      <c r="S121" s="34">
        <f t="shared" si="25"/>
        <v>0</v>
      </c>
      <c r="T121" s="34">
        <f t="shared" si="26"/>
        <v>0</v>
      </c>
      <c r="U121" s="34">
        <f t="shared" si="27"/>
        <v>16380</v>
      </c>
      <c r="V121" s="26">
        <f t="shared" si="28"/>
        <v>16380</v>
      </c>
      <c r="W121" s="26"/>
      <c r="X121" s="26" t="s">
        <v>220</v>
      </c>
      <c r="Y121" s="105"/>
      <c r="Z121" s="105"/>
      <c r="AA121" s="105"/>
      <c r="AB121" s="106"/>
      <c r="AC121" s="106"/>
      <c r="AD121" s="106"/>
      <c r="AE121" s="106"/>
      <c r="AF121" s="105"/>
      <c r="AG121" s="106"/>
      <c r="AH121" s="106"/>
      <c r="AI121" s="106"/>
      <c r="AJ121" s="106"/>
      <c r="AK121" s="106"/>
      <c r="AL121" s="108"/>
      <c r="AM121" s="108"/>
      <c r="AN121" s="109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</row>
    <row r="122" s="44" customFormat="true" ht="32" customHeight="true" spans="1:54">
      <c r="A122" s="13">
        <v>117</v>
      </c>
      <c r="B122" s="13" t="s">
        <v>210</v>
      </c>
      <c r="C122" s="15" t="s">
        <v>395</v>
      </c>
      <c r="D122" s="15">
        <v>1</v>
      </c>
      <c r="E122" s="15">
        <v>43</v>
      </c>
      <c r="F122" s="26">
        <v>129000</v>
      </c>
      <c r="G122" s="26">
        <v>16770</v>
      </c>
      <c r="H122" s="83">
        <v>45682</v>
      </c>
      <c r="I122" s="83">
        <v>45711</v>
      </c>
      <c r="J122" s="26">
        <v>5031</v>
      </c>
      <c r="K122" s="26">
        <v>0</v>
      </c>
      <c r="L122" s="26">
        <v>0</v>
      </c>
      <c r="M122" s="26">
        <v>11739</v>
      </c>
      <c r="N122" s="26">
        <f t="shared" si="23"/>
        <v>11739</v>
      </c>
      <c r="O122" s="34">
        <v>0</v>
      </c>
      <c r="P122" s="34">
        <v>0</v>
      </c>
      <c r="Q122" s="34">
        <v>0</v>
      </c>
      <c r="R122" s="26">
        <f t="shared" si="24"/>
        <v>0</v>
      </c>
      <c r="S122" s="34">
        <f t="shared" si="25"/>
        <v>0</v>
      </c>
      <c r="T122" s="34">
        <f t="shared" si="26"/>
        <v>0</v>
      </c>
      <c r="U122" s="34">
        <f t="shared" si="27"/>
        <v>11739</v>
      </c>
      <c r="V122" s="26">
        <f t="shared" si="28"/>
        <v>11739</v>
      </c>
      <c r="W122" s="26"/>
      <c r="X122" s="26" t="s">
        <v>220</v>
      </c>
      <c r="Y122" s="105"/>
      <c r="Z122" s="105"/>
      <c r="AA122" s="105"/>
      <c r="AB122" s="106"/>
      <c r="AC122" s="106"/>
      <c r="AD122" s="106"/>
      <c r="AE122" s="106"/>
      <c r="AF122" s="105"/>
      <c r="AG122" s="106"/>
      <c r="AH122" s="106"/>
      <c r="AI122" s="106"/>
      <c r="AJ122" s="106"/>
      <c r="AK122" s="106"/>
      <c r="AL122" s="108"/>
      <c r="AM122" s="108"/>
      <c r="AN122" s="109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</row>
    <row r="123" s="44" customFormat="true" ht="32" customHeight="true" spans="1:54">
      <c r="A123" s="13">
        <v>118</v>
      </c>
      <c r="B123" s="13" t="s">
        <v>210</v>
      </c>
      <c r="C123" s="15" t="s">
        <v>396</v>
      </c>
      <c r="D123" s="15">
        <v>7</v>
      </c>
      <c r="E123" s="15">
        <v>19.5</v>
      </c>
      <c r="F123" s="26">
        <v>58500</v>
      </c>
      <c r="G123" s="26">
        <v>7605</v>
      </c>
      <c r="H123" s="83">
        <v>45682</v>
      </c>
      <c r="I123" s="83">
        <v>45734</v>
      </c>
      <c r="J123" s="26">
        <v>2281.5</v>
      </c>
      <c r="K123" s="26">
        <v>0</v>
      </c>
      <c r="L123" s="26">
        <v>0</v>
      </c>
      <c r="M123" s="26">
        <v>5323.5</v>
      </c>
      <c r="N123" s="26">
        <f t="shared" si="23"/>
        <v>5323.5</v>
      </c>
      <c r="O123" s="34">
        <v>0</v>
      </c>
      <c r="P123" s="34">
        <v>0</v>
      </c>
      <c r="Q123" s="34">
        <v>0</v>
      </c>
      <c r="R123" s="26">
        <f t="shared" si="24"/>
        <v>0</v>
      </c>
      <c r="S123" s="34">
        <f t="shared" si="25"/>
        <v>0</v>
      </c>
      <c r="T123" s="34">
        <f t="shared" si="26"/>
        <v>0</v>
      </c>
      <c r="U123" s="34">
        <f t="shared" si="27"/>
        <v>5323.5</v>
      </c>
      <c r="V123" s="26">
        <f t="shared" si="28"/>
        <v>5323.5</v>
      </c>
      <c r="W123" s="26"/>
      <c r="X123" s="26" t="s">
        <v>397</v>
      </c>
      <c r="Y123" s="105"/>
      <c r="Z123" s="105"/>
      <c r="AA123" s="105"/>
      <c r="AB123" s="106"/>
      <c r="AC123" s="106"/>
      <c r="AD123" s="106"/>
      <c r="AE123" s="106"/>
      <c r="AF123" s="105"/>
      <c r="AG123" s="106"/>
      <c r="AH123" s="106"/>
      <c r="AI123" s="106"/>
      <c r="AJ123" s="106"/>
      <c r="AK123" s="106"/>
      <c r="AL123" s="108"/>
      <c r="AM123" s="108"/>
      <c r="AN123" s="109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</row>
    <row r="124" s="44" customFormat="true" ht="32" customHeight="true" spans="1:54">
      <c r="A124" s="13">
        <v>119</v>
      </c>
      <c r="B124" s="13" t="s">
        <v>210</v>
      </c>
      <c r="C124" s="15" t="s">
        <v>398</v>
      </c>
      <c r="D124" s="15">
        <v>1</v>
      </c>
      <c r="E124" s="15">
        <v>8.5</v>
      </c>
      <c r="F124" s="26">
        <v>25500</v>
      </c>
      <c r="G124" s="26">
        <v>3315</v>
      </c>
      <c r="H124" s="83">
        <v>45682</v>
      </c>
      <c r="I124" s="83">
        <v>45746</v>
      </c>
      <c r="J124" s="26">
        <v>994.5</v>
      </c>
      <c r="K124" s="26">
        <v>0</v>
      </c>
      <c r="L124" s="26">
        <v>0</v>
      </c>
      <c r="M124" s="26">
        <v>2320.5</v>
      </c>
      <c r="N124" s="26">
        <f t="shared" si="23"/>
        <v>2320.5</v>
      </c>
      <c r="O124" s="34">
        <v>0</v>
      </c>
      <c r="P124" s="34">
        <v>0</v>
      </c>
      <c r="Q124" s="34">
        <v>0</v>
      </c>
      <c r="R124" s="26">
        <f t="shared" si="24"/>
        <v>0</v>
      </c>
      <c r="S124" s="34">
        <f t="shared" si="25"/>
        <v>0</v>
      </c>
      <c r="T124" s="34">
        <f t="shared" si="26"/>
        <v>0</v>
      </c>
      <c r="U124" s="34">
        <f t="shared" si="27"/>
        <v>2320.5</v>
      </c>
      <c r="V124" s="26">
        <f t="shared" si="28"/>
        <v>2320.5</v>
      </c>
      <c r="W124" s="26"/>
      <c r="X124" s="26" t="s">
        <v>399</v>
      </c>
      <c r="Y124" s="105"/>
      <c r="Z124" s="105"/>
      <c r="AA124" s="105"/>
      <c r="AB124" s="106"/>
      <c r="AC124" s="106"/>
      <c r="AD124" s="106"/>
      <c r="AE124" s="106"/>
      <c r="AF124" s="105"/>
      <c r="AG124" s="106"/>
      <c r="AH124" s="106"/>
      <c r="AI124" s="106"/>
      <c r="AJ124" s="106"/>
      <c r="AK124" s="106"/>
      <c r="AL124" s="108"/>
      <c r="AM124" s="108"/>
      <c r="AN124" s="109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</row>
    <row r="125" s="44" customFormat="true" ht="32" customHeight="true" spans="1:54">
      <c r="A125" s="13">
        <v>120</v>
      </c>
      <c r="B125" s="13" t="s">
        <v>210</v>
      </c>
      <c r="C125" s="15" t="s">
        <v>400</v>
      </c>
      <c r="D125" s="15">
        <v>29</v>
      </c>
      <c r="E125" s="15">
        <v>336</v>
      </c>
      <c r="F125" s="26">
        <v>1008000</v>
      </c>
      <c r="G125" s="26">
        <v>131040</v>
      </c>
      <c r="H125" s="83">
        <v>45682</v>
      </c>
      <c r="I125" s="83">
        <v>45742</v>
      </c>
      <c r="J125" s="26">
        <v>39312</v>
      </c>
      <c r="K125" s="26">
        <v>0</v>
      </c>
      <c r="L125" s="26">
        <v>0</v>
      </c>
      <c r="M125" s="26">
        <v>91728</v>
      </c>
      <c r="N125" s="26">
        <f t="shared" si="23"/>
        <v>91728</v>
      </c>
      <c r="O125" s="34">
        <v>0</v>
      </c>
      <c r="P125" s="34">
        <v>0</v>
      </c>
      <c r="Q125" s="34">
        <v>0</v>
      </c>
      <c r="R125" s="26">
        <f t="shared" si="24"/>
        <v>0</v>
      </c>
      <c r="S125" s="34">
        <f t="shared" si="25"/>
        <v>0</v>
      </c>
      <c r="T125" s="34">
        <f t="shared" si="26"/>
        <v>0</v>
      </c>
      <c r="U125" s="34">
        <f t="shared" si="27"/>
        <v>91728</v>
      </c>
      <c r="V125" s="26">
        <f t="shared" si="28"/>
        <v>91728</v>
      </c>
      <c r="W125" s="26"/>
      <c r="X125" s="26" t="s">
        <v>284</v>
      </c>
      <c r="Y125" s="105"/>
      <c r="Z125" s="105"/>
      <c r="AA125" s="105"/>
      <c r="AB125" s="106"/>
      <c r="AC125" s="106"/>
      <c r="AD125" s="106"/>
      <c r="AE125" s="106"/>
      <c r="AF125" s="105"/>
      <c r="AG125" s="106"/>
      <c r="AH125" s="106"/>
      <c r="AI125" s="106"/>
      <c r="AJ125" s="106"/>
      <c r="AK125" s="106"/>
      <c r="AL125" s="108"/>
      <c r="AM125" s="108"/>
      <c r="AN125" s="109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</row>
    <row r="126" s="44" customFormat="true" ht="32" customHeight="true" spans="1:54">
      <c r="A126" s="13">
        <v>121</v>
      </c>
      <c r="B126" s="13" t="s">
        <v>210</v>
      </c>
      <c r="C126" s="15" t="s">
        <v>401</v>
      </c>
      <c r="D126" s="15">
        <v>1</v>
      </c>
      <c r="E126" s="15">
        <v>15</v>
      </c>
      <c r="F126" s="26">
        <v>45000</v>
      </c>
      <c r="G126" s="26">
        <v>5850</v>
      </c>
      <c r="H126" s="83">
        <v>45682</v>
      </c>
      <c r="I126" s="83">
        <v>45746</v>
      </c>
      <c r="J126" s="26">
        <v>1755</v>
      </c>
      <c r="K126" s="26">
        <v>0</v>
      </c>
      <c r="L126" s="26">
        <v>0</v>
      </c>
      <c r="M126" s="26">
        <v>4095</v>
      </c>
      <c r="N126" s="26">
        <f t="shared" si="23"/>
        <v>4095</v>
      </c>
      <c r="O126" s="34">
        <v>0</v>
      </c>
      <c r="P126" s="34">
        <v>0</v>
      </c>
      <c r="Q126" s="34">
        <v>0</v>
      </c>
      <c r="R126" s="26">
        <f t="shared" si="24"/>
        <v>0</v>
      </c>
      <c r="S126" s="34">
        <f t="shared" si="25"/>
        <v>0</v>
      </c>
      <c r="T126" s="34">
        <f t="shared" si="26"/>
        <v>0</v>
      </c>
      <c r="U126" s="34">
        <f t="shared" si="27"/>
        <v>4095</v>
      </c>
      <c r="V126" s="26">
        <f t="shared" si="28"/>
        <v>4095</v>
      </c>
      <c r="W126" s="26"/>
      <c r="X126" s="26" t="s">
        <v>402</v>
      </c>
      <c r="Y126" s="105"/>
      <c r="Z126" s="105"/>
      <c r="AA126" s="105"/>
      <c r="AB126" s="106"/>
      <c r="AC126" s="106"/>
      <c r="AD126" s="106"/>
      <c r="AE126" s="106"/>
      <c r="AF126" s="105"/>
      <c r="AG126" s="106"/>
      <c r="AH126" s="106"/>
      <c r="AI126" s="106"/>
      <c r="AJ126" s="106"/>
      <c r="AK126" s="106"/>
      <c r="AL126" s="108"/>
      <c r="AM126" s="108"/>
      <c r="AN126" s="109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</row>
    <row r="127" s="44" customFormat="true" ht="32" customHeight="true" spans="1:54">
      <c r="A127" s="13">
        <v>122</v>
      </c>
      <c r="B127" s="13" t="s">
        <v>210</v>
      </c>
      <c r="C127" s="15" t="s">
        <v>403</v>
      </c>
      <c r="D127" s="15">
        <v>1</v>
      </c>
      <c r="E127" s="15">
        <v>14</v>
      </c>
      <c r="F127" s="26">
        <v>42000</v>
      </c>
      <c r="G127" s="26">
        <v>5460</v>
      </c>
      <c r="H127" s="83">
        <v>45682</v>
      </c>
      <c r="I127" s="83">
        <v>45733</v>
      </c>
      <c r="J127" s="26">
        <v>1638</v>
      </c>
      <c r="K127" s="26">
        <v>0</v>
      </c>
      <c r="L127" s="26">
        <v>0</v>
      </c>
      <c r="M127" s="26">
        <v>3822</v>
      </c>
      <c r="N127" s="26">
        <f t="shared" si="23"/>
        <v>3822</v>
      </c>
      <c r="O127" s="34">
        <v>0</v>
      </c>
      <c r="P127" s="34">
        <v>0</v>
      </c>
      <c r="Q127" s="34">
        <v>0</v>
      </c>
      <c r="R127" s="26">
        <f t="shared" si="24"/>
        <v>0</v>
      </c>
      <c r="S127" s="34">
        <f t="shared" si="25"/>
        <v>0</v>
      </c>
      <c r="T127" s="34">
        <f t="shared" si="26"/>
        <v>0</v>
      </c>
      <c r="U127" s="34">
        <f t="shared" si="27"/>
        <v>3822</v>
      </c>
      <c r="V127" s="26">
        <f t="shared" si="28"/>
        <v>3822</v>
      </c>
      <c r="W127" s="26"/>
      <c r="X127" s="26" t="s">
        <v>404</v>
      </c>
      <c r="Y127" s="105"/>
      <c r="Z127" s="105"/>
      <c r="AA127" s="105"/>
      <c r="AB127" s="106"/>
      <c r="AC127" s="106"/>
      <c r="AD127" s="106"/>
      <c r="AE127" s="106"/>
      <c r="AF127" s="105"/>
      <c r="AG127" s="106"/>
      <c r="AH127" s="106"/>
      <c r="AI127" s="106"/>
      <c r="AJ127" s="106"/>
      <c r="AK127" s="106"/>
      <c r="AL127" s="108"/>
      <c r="AM127" s="108"/>
      <c r="AN127" s="109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</row>
    <row r="128" s="44" customFormat="true" ht="32" customHeight="true" spans="1:54">
      <c r="A128" s="13">
        <v>123</v>
      </c>
      <c r="B128" s="13" t="s">
        <v>210</v>
      </c>
      <c r="C128" s="15" t="s">
        <v>405</v>
      </c>
      <c r="D128" s="15">
        <v>11</v>
      </c>
      <c r="E128" s="15">
        <v>73</v>
      </c>
      <c r="F128" s="26">
        <v>219000</v>
      </c>
      <c r="G128" s="26">
        <v>28470</v>
      </c>
      <c r="H128" s="83">
        <v>45682</v>
      </c>
      <c r="I128" s="83">
        <v>45724</v>
      </c>
      <c r="J128" s="26">
        <v>8541</v>
      </c>
      <c r="K128" s="26">
        <v>0</v>
      </c>
      <c r="L128" s="26">
        <v>0</v>
      </c>
      <c r="M128" s="26">
        <v>19929</v>
      </c>
      <c r="N128" s="26">
        <f t="shared" si="23"/>
        <v>19929</v>
      </c>
      <c r="O128" s="34">
        <v>0</v>
      </c>
      <c r="P128" s="34">
        <v>0</v>
      </c>
      <c r="Q128" s="34">
        <v>0</v>
      </c>
      <c r="R128" s="26">
        <f t="shared" si="24"/>
        <v>0</v>
      </c>
      <c r="S128" s="34">
        <f t="shared" si="25"/>
        <v>0</v>
      </c>
      <c r="T128" s="34">
        <f t="shared" si="26"/>
        <v>0</v>
      </c>
      <c r="U128" s="34">
        <f t="shared" si="27"/>
        <v>19929</v>
      </c>
      <c r="V128" s="26">
        <f t="shared" si="28"/>
        <v>19929</v>
      </c>
      <c r="W128" s="26"/>
      <c r="X128" s="26" t="s">
        <v>406</v>
      </c>
      <c r="Y128" s="105"/>
      <c r="Z128" s="105"/>
      <c r="AA128" s="105"/>
      <c r="AB128" s="106"/>
      <c r="AC128" s="106"/>
      <c r="AD128" s="106"/>
      <c r="AE128" s="106"/>
      <c r="AF128" s="105"/>
      <c r="AG128" s="106"/>
      <c r="AH128" s="106"/>
      <c r="AI128" s="106"/>
      <c r="AJ128" s="106"/>
      <c r="AK128" s="106"/>
      <c r="AL128" s="108"/>
      <c r="AM128" s="108"/>
      <c r="AN128" s="109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</row>
    <row r="129" s="44" customFormat="true" ht="32" customHeight="true" spans="1:54">
      <c r="A129" s="13">
        <v>124</v>
      </c>
      <c r="B129" s="13" t="s">
        <v>210</v>
      </c>
      <c r="C129" s="15" t="s">
        <v>407</v>
      </c>
      <c r="D129" s="15">
        <v>1</v>
      </c>
      <c r="E129" s="15">
        <v>17</v>
      </c>
      <c r="F129" s="26">
        <v>51000</v>
      </c>
      <c r="G129" s="26">
        <v>6630</v>
      </c>
      <c r="H129" s="83">
        <v>45682</v>
      </c>
      <c r="I129" s="83">
        <v>45721</v>
      </c>
      <c r="J129" s="26">
        <v>1989</v>
      </c>
      <c r="K129" s="26">
        <v>0</v>
      </c>
      <c r="L129" s="26">
        <v>0</v>
      </c>
      <c r="M129" s="26">
        <v>4641</v>
      </c>
      <c r="N129" s="26">
        <f t="shared" si="23"/>
        <v>4641</v>
      </c>
      <c r="O129" s="34">
        <v>0</v>
      </c>
      <c r="P129" s="34">
        <v>0</v>
      </c>
      <c r="Q129" s="34">
        <v>0</v>
      </c>
      <c r="R129" s="26">
        <f t="shared" si="24"/>
        <v>0</v>
      </c>
      <c r="S129" s="34">
        <f t="shared" si="25"/>
        <v>0</v>
      </c>
      <c r="T129" s="34">
        <f t="shared" si="26"/>
        <v>0</v>
      </c>
      <c r="U129" s="34">
        <f t="shared" si="27"/>
        <v>4641</v>
      </c>
      <c r="V129" s="26">
        <f t="shared" si="28"/>
        <v>4641</v>
      </c>
      <c r="W129" s="26"/>
      <c r="X129" s="26" t="s">
        <v>408</v>
      </c>
      <c r="Y129" s="105"/>
      <c r="Z129" s="105"/>
      <c r="AA129" s="105"/>
      <c r="AB129" s="106"/>
      <c r="AC129" s="106"/>
      <c r="AD129" s="106"/>
      <c r="AE129" s="106"/>
      <c r="AF129" s="105"/>
      <c r="AG129" s="106"/>
      <c r="AH129" s="106"/>
      <c r="AI129" s="106"/>
      <c r="AJ129" s="106"/>
      <c r="AK129" s="106"/>
      <c r="AL129" s="108"/>
      <c r="AM129" s="108"/>
      <c r="AN129" s="109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</row>
    <row r="130" s="44" customFormat="true" ht="32" customHeight="true" spans="1:54">
      <c r="A130" s="13">
        <v>125</v>
      </c>
      <c r="B130" s="13" t="s">
        <v>210</v>
      </c>
      <c r="C130" s="15" t="s">
        <v>409</v>
      </c>
      <c r="D130" s="15">
        <v>1</v>
      </c>
      <c r="E130" s="15">
        <v>25</v>
      </c>
      <c r="F130" s="26">
        <v>75000</v>
      </c>
      <c r="G130" s="26">
        <v>9750</v>
      </c>
      <c r="H130" s="83">
        <v>45682</v>
      </c>
      <c r="I130" s="83">
        <v>45726</v>
      </c>
      <c r="J130" s="26">
        <v>2925</v>
      </c>
      <c r="K130" s="26">
        <v>0</v>
      </c>
      <c r="L130" s="26">
        <v>0</v>
      </c>
      <c r="M130" s="26">
        <v>6825</v>
      </c>
      <c r="N130" s="26">
        <f t="shared" si="23"/>
        <v>6825</v>
      </c>
      <c r="O130" s="34">
        <v>0</v>
      </c>
      <c r="P130" s="34">
        <v>0</v>
      </c>
      <c r="Q130" s="34">
        <v>0</v>
      </c>
      <c r="R130" s="26">
        <f t="shared" si="24"/>
        <v>0</v>
      </c>
      <c r="S130" s="34">
        <f t="shared" si="25"/>
        <v>0</v>
      </c>
      <c r="T130" s="34">
        <f t="shared" si="26"/>
        <v>0</v>
      </c>
      <c r="U130" s="34">
        <f t="shared" si="27"/>
        <v>6825</v>
      </c>
      <c r="V130" s="26">
        <f t="shared" si="28"/>
        <v>6825</v>
      </c>
      <c r="W130" s="26"/>
      <c r="X130" s="26" t="s">
        <v>410</v>
      </c>
      <c r="Y130" s="105"/>
      <c r="Z130" s="105"/>
      <c r="AA130" s="105"/>
      <c r="AB130" s="106"/>
      <c r="AC130" s="106"/>
      <c r="AD130" s="106"/>
      <c r="AE130" s="106"/>
      <c r="AF130" s="105"/>
      <c r="AG130" s="106"/>
      <c r="AH130" s="106"/>
      <c r="AI130" s="106"/>
      <c r="AJ130" s="106"/>
      <c r="AK130" s="106"/>
      <c r="AL130" s="108"/>
      <c r="AM130" s="108"/>
      <c r="AN130" s="109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</row>
    <row r="131" s="44" customFormat="true" ht="32" customHeight="true" spans="1:54">
      <c r="A131" s="13">
        <v>126</v>
      </c>
      <c r="B131" s="13" t="s">
        <v>210</v>
      </c>
      <c r="C131" s="15" t="s">
        <v>411</v>
      </c>
      <c r="D131" s="15">
        <v>6</v>
      </c>
      <c r="E131" s="15">
        <v>38</v>
      </c>
      <c r="F131" s="26">
        <v>114000</v>
      </c>
      <c r="G131" s="26">
        <v>14820</v>
      </c>
      <c r="H131" s="83">
        <v>45683</v>
      </c>
      <c r="I131" s="83">
        <v>45742</v>
      </c>
      <c r="J131" s="26">
        <v>4446</v>
      </c>
      <c r="K131" s="26">
        <v>0</v>
      </c>
      <c r="L131" s="26">
        <v>0</v>
      </c>
      <c r="M131" s="26">
        <v>10374</v>
      </c>
      <c r="N131" s="26">
        <f t="shared" si="23"/>
        <v>10374</v>
      </c>
      <c r="O131" s="34">
        <v>0</v>
      </c>
      <c r="P131" s="34">
        <v>0</v>
      </c>
      <c r="Q131" s="34">
        <v>0</v>
      </c>
      <c r="R131" s="26">
        <f t="shared" si="24"/>
        <v>0</v>
      </c>
      <c r="S131" s="34">
        <f t="shared" si="25"/>
        <v>0</v>
      </c>
      <c r="T131" s="34">
        <f t="shared" si="26"/>
        <v>0</v>
      </c>
      <c r="U131" s="34">
        <f t="shared" si="27"/>
        <v>10374</v>
      </c>
      <c r="V131" s="26">
        <f t="shared" si="28"/>
        <v>10374</v>
      </c>
      <c r="W131" s="26"/>
      <c r="X131" s="26" t="s">
        <v>359</v>
      </c>
      <c r="Y131" s="105"/>
      <c r="Z131" s="105"/>
      <c r="AA131" s="105"/>
      <c r="AB131" s="106"/>
      <c r="AC131" s="106"/>
      <c r="AD131" s="106"/>
      <c r="AE131" s="106"/>
      <c r="AF131" s="105"/>
      <c r="AG131" s="106"/>
      <c r="AH131" s="106"/>
      <c r="AI131" s="106"/>
      <c r="AJ131" s="106"/>
      <c r="AK131" s="106"/>
      <c r="AL131" s="108"/>
      <c r="AM131" s="108"/>
      <c r="AN131" s="109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</row>
    <row r="132" s="44" customFormat="true" ht="32" customHeight="true" spans="1:54">
      <c r="A132" s="13">
        <v>127</v>
      </c>
      <c r="B132" s="13" t="s">
        <v>210</v>
      </c>
      <c r="C132" s="15" t="s">
        <v>412</v>
      </c>
      <c r="D132" s="15">
        <v>1</v>
      </c>
      <c r="E132" s="15">
        <v>36</v>
      </c>
      <c r="F132" s="26">
        <v>108000</v>
      </c>
      <c r="G132" s="26">
        <v>14040</v>
      </c>
      <c r="H132" s="83">
        <v>45684</v>
      </c>
      <c r="I132" s="83">
        <v>45752</v>
      </c>
      <c r="J132" s="26">
        <v>4212</v>
      </c>
      <c r="K132" s="26">
        <v>0</v>
      </c>
      <c r="L132" s="26">
        <v>0</v>
      </c>
      <c r="M132" s="26">
        <v>9828</v>
      </c>
      <c r="N132" s="26">
        <f t="shared" si="23"/>
        <v>9828</v>
      </c>
      <c r="O132" s="34">
        <v>0</v>
      </c>
      <c r="P132" s="34">
        <v>0</v>
      </c>
      <c r="Q132" s="34">
        <v>0</v>
      </c>
      <c r="R132" s="26">
        <f t="shared" si="24"/>
        <v>0</v>
      </c>
      <c r="S132" s="34">
        <f t="shared" si="25"/>
        <v>0</v>
      </c>
      <c r="T132" s="34">
        <f t="shared" si="26"/>
        <v>0</v>
      </c>
      <c r="U132" s="34">
        <f t="shared" si="27"/>
        <v>9828</v>
      </c>
      <c r="V132" s="26">
        <f t="shared" si="28"/>
        <v>9828</v>
      </c>
      <c r="W132" s="26"/>
      <c r="X132" s="26" t="s">
        <v>220</v>
      </c>
      <c r="Y132" s="105"/>
      <c r="Z132" s="105"/>
      <c r="AA132" s="105"/>
      <c r="AB132" s="106"/>
      <c r="AC132" s="106"/>
      <c r="AD132" s="106"/>
      <c r="AE132" s="106"/>
      <c r="AF132" s="105"/>
      <c r="AG132" s="106"/>
      <c r="AH132" s="106"/>
      <c r="AI132" s="106"/>
      <c r="AJ132" s="106"/>
      <c r="AK132" s="106"/>
      <c r="AL132" s="108"/>
      <c r="AM132" s="108"/>
      <c r="AN132" s="109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</row>
    <row r="133" s="44" customFormat="true" ht="32" customHeight="true" spans="1:54">
      <c r="A133" s="13">
        <v>128</v>
      </c>
      <c r="B133" s="13" t="s">
        <v>210</v>
      </c>
      <c r="C133" s="15" t="s">
        <v>413</v>
      </c>
      <c r="D133" s="15">
        <v>4</v>
      </c>
      <c r="E133" s="15">
        <v>10.3</v>
      </c>
      <c r="F133" s="26">
        <v>30900</v>
      </c>
      <c r="G133" s="26">
        <v>4017</v>
      </c>
      <c r="H133" s="83">
        <v>45685</v>
      </c>
      <c r="I133" s="83">
        <v>45739</v>
      </c>
      <c r="J133" s="26">
        <v>0</v>
      </c>
      <c r="K133" s="26">
        <v>0</v>
      </c>
      <c r="L133" s="26">
        <v>0</v>
      </c>
      <c r="M133" s="26">
        <v>4017</v>
      </c>
      <c r="N133" s="26">
        <f t="shared" si="23"/>
        <v>4017</v>
      </c>
      <c r="O133" s="34">
        <v>0</v>
      </c>
      <c r="P133" s="34">
        <v>0</v>
      </c>
      <c r="Q133" s="34">
        <v>0</v>
      </c>
      <c r="R133" s="26">
        <f t="shared" si="24"/>
        <v>0</v>
      </c>
      <c r="S133" s="34">
        <f t="shared" si="25"/>
        <v>0</v>
      </c>
      <c r="T133" s="34">
        <f t="shared" si="26"/>
        <v>0</v>
      </c>
      <c r="U133" s="34">
        <f t="shared" si="27"/>
        <v>4017</v>
      </c>
      <c r="V133" s="26">
        <f t="shared" si="28"/>
        <v>4017</v>
      </c>
      <c r="W133" s="26" t="s">
        <v>247</v>
      </c>
      <c r="X133" s="26" t="s">
        <v>343</v>
      </c>
      <c r="Y133" s="105"/>
      <c r="Z133" s="105"/>
      <c r="AA133" s="105"/>
      <c r="AB133" s="106"/>
      <c r="AC133" s="106"/>
      <c r="AD133" s="106"/>
      <c r="AE133" s="106"/>
      <c r="AF133" s="105"/>
      <c r="AG133" s="106"/>
      <c r="AH133" s="106"/>
      <c r="AI133" s="106"/>
      <c r="AJ133" s="106"/>
      <c r="AK133" s="106"/>
      <c r="AL133" s="108"/>
      <c r="AM133" s="108"/>
      <c r="AN133" s="109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</row>
    <row r="134" s="44" customFormat="true" ht="32" customHeight="true" spans="1:54">
      <c r="A134" s="13">
        <v>129</v>
      </c>
      <c r="B134" s="13" t="s">
        <v>210</v>
      </c>
      <c r="C134" s="15" t="s">
        <v>414</v>
      </c>
      <c r="D134" s="15">
        <v>1</v>
      </c>
      <c r="E134" s="15">
        <v>27</v>
      </c>
      <c r="F134" s="26">
        <v>81000</v>
      </c>
      <c r="G134" s="26">
        <v>10530</v>
      </c>
      <c r="H134" s="83">
        <v>45684</v>
      </c>
      <c r="I134" s="83">
        <v>45733</v>
      </c>
      <c r="J134" s="26">
        <v>3159</v>
      </c>
      <c r="K134" s="26">
        <v>0</v>
      </c>
      <c r="L134" s="26">
        <v>0</v>
      </c>
      <c r="M134" s="26">
        <v>7371</v>
      </c>
      <c r="N134" s="26">
        <f t="shared" si="23"/>
        <v>7371</v>
      </c>
      <c r="O134" s="34">
        <v>0</v>
      </c>
      <c r="P134" s="34">
        <v>0</v>
      </c>
      <c r="Q134" s="34">
        <v>0</v>
      </c>
      <c r="R134" s="26">
        <f t="shared" si="24"/>
        <v>0</v>
      </c>
      <c r="S134" s="34">
        <f t="shared" si="25"/>
        <v>0</v>
      </c>
      <c r="T134" s="34">
        <f t="shared" si="26"/>
        <v>0</v>
      </c>
      <c r="U134" s="34">
        <f t="shared" si="27"/>
        <v>7371</v>
      </c>
      <c r="V134" s="26">
        <f t="shared" si="28"/>
        <v>7371</v>
      </c>
      <c r="W134" s="26"/>
      <c r="X134" s="26" t="s">
        <v>415</v>
      </c>
      <c r="Y134" s="105"/>
      <c r="Z134" s="105"/>
      <c r="AA134" s="105"/>
      <c r="AB134" s="106"/>
      <c r="AC134" s="106"/>
      <c r="AD134" s="106"/>
      <c r="AE134" s="106"/>
      <c r="AF134" s="105"/>
      <c r="AG134" s="106"/>
      <c r="AH134" s="106"/>
      <c r="AI134" s="106"/>
      <c r="AJ134" s="106"/>
      <c r="AK134" s="106"/>
      <c r="AL134" s="108"/>
      <c r="AM134" s="108"/>
      <c r="AN134" s="109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</row>
    <row r="135" s="44" customFormat="true" ht="32" customHeight="true" spans="1:54">
      <c r="A135" s="13">
        <v>130</v>
      </c>
      <c r="B135" s="13" t="s">
        <v>210</v>
      </c>
      <c r="C135" s="15" t="s">
        <v>230</v>
      </c>
      <c r="D135" s="15">
        <v>1</v>
      </c>
      <c r="E135" s="15">
        <v>25</v>
      </c>
      <c r="F135" s="26">
        <v>75000</v>
      </c>
      <c r="G135" s="26">
        <v>9750</v>
      </c>
      <c r="H135" s="83">
        <v>45684</v>
      </c>
      <c r="I135" s="83">
        <v>45733</v>
      </c>
      <c r="J135" s="26">
        <v>2925</v>
      </c>
      <c r="K135" s="26">
        <v>0</v>
      </c>
      <c r="L135" s="26">
        <v>0</v>
      </c>
      <c r="M135" s="26">
        <v>6825</v>
      </c>
      <c r="N135" s="26">
        <f t="shared" si="23"/>
        <v>6825</v>
      </c>
      <c r="O135" s="34">
        <v>0</v>
      </c>
      <c r="P135" s="34">
        <v>0</v>
      </c>
      <c r="Q135" s="34">
        <v>0</v>
      </c>
      <c r="R135" s="26">
        <f t="shared" si="24"/>
        <v>0</v>
      </c>
      <c r="S135" s="34">
        <f t="shared" si="25"/>
        <v>0</v>
      </c>
      <c r="T135" s="34">
        <f t="shared" si="26"/>
        <v>0</v>
      </c>
      <c r="U135" s="34">
        <f t="shared" si="27"/>
        <v>6825</v>
      </c>
      <c r="V135" s="26">
        <f t="shared" si="28"/>
        <v>6825</v>
      </c>
      <c r="W135" s="26"/>
      <c r="X135" s="26" t="s">
        <v>231</v>
      </c>
      <c r="Y135" s="105"/>
      <c r="Z135" s="105"/>
      <c r="AA135" s="105"/>
      <c r="AB135" s="106"/>
      <c r="AC135" s="106"/>
      <c r="AD135" s="106"/>
      <c r="AE135" s="106"/>
      <c r="AF135" s="105"/>
      <c r="AG135" s="106"/>
      <c r="AH135" s="106"/>
      <c r="AI135" s="106"/>
      <c r="AJ135" s="106"/>
      <c r="AK135" s="106"/>
      <c r="AL135" s="108"/>
      <c r="AM135" s="108"/>
      <c r="AN135" s="109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</row>
    <row r="136" s="44" customFormat="true" ht="32" customHeight="true" spans="1:54">
      <c r="A136" s="13">
        <v>131</v>
      </c>
      <c r="B136" s="13" t="s">
        <v>210</v>
      </c>
      <c r="C136" s="15" t="s">
        <v>416</v>
      </c>
      <c r="D136" s="15">
        <v>1</v>
      </c>
      <c r="E136" s="15">
        <v>19</v>
      </c>
      <c r="F136" s="26">
        <v>57000</v>
      </c>
      <c r="G136" s="26">
        <v>7410</v>
      </c>
      <c r="H136" s="83">
        <v>45684</v>
      </c>
      <c r="I136" s="83">
        <v>45749</v>
      </c>
      <c r="J136" s="26">
        <v>2223</v>
      </c>
      <c r="K136" s="26">
        <v>0</v>
      </c>
      <c r="L136" s="26">
        <v>0</v>
      </c>
      <c r="M136" s="26">
        <v>5187</v>
      </c>
      <c r="N136" s="26">
        <f t="shared" si="23"/>
        <v>5187</v>
      </c>
      <c r="O136" s="34">
        <v>0</v>
      </c>
      <c r="P136" s="34">
        <v>0</v>
      </c>
      <c r="Q136" s="34">
        <v>0</v>
      </c>
      <c r="R136" s="26">
        <f t="shared" si="24"/>
        <v>0</v>
      </c>
      <c r="S136" s="34">
        <f t="shared" si="25"/>
        <v>0</v>
      </c>
      <c r="T136" s="34">
        <f t="shared" si="26"/>
        <v>0</v>
      </c>
      <c r="U136" s="34">
        <f t="shared" si="27"/>
        <v>5187</v>
      </c>
      <c r="V136" s="26">
        <f t="shared" si="28"/>
        <v>5187</v>
      </c>
      <c r="W136" s="26"/>
      <c r="X136" s="26" t="s">
        <v>417</v>
      </c>
      <c r="Y136" s="105"/>
      <c r="Z136" s="105"/>
      <c r="AA136" s="105"/>
      <c r="AB136" s="106"/>
      <c r="AC136" s="106"/>
      <c r="AD136" s="106"/>
      <c r="AE136" s="106"/>
      <c r="AF136" s="105"/>
      <c r="AG136" s="106"/>
      <c r="AH136" s="106"/>
      <c r="AI136" s="106"/>
      <c r="AJ136" s="106"/>
      <c r="AK136" s="106"/>
      <c r="AL136" s="108"/>
      <c r="AM136" s="108"/>
      <c r="AN136" s="109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</row>
    <row r="137" s="44" customFormat="true" ht="32" customHeight="true" spans="1:54">
      <c r="A137" s="13">
        <v>132</v>
      </c>
      <c r="B137" s="13" t="s">
        <v>210</v>
      </c>
      <c r="C137" s="15" t="s">
        <v>418</v>
      </c>
      <c r="D137" s="15">
        <v>1</v>
      </c>
      <c r="E137" s="15">
        <v>15.8</v>
      </c>
      <c r="F137" s="26">
        <v>47400</v>
      </c>
      <c r="G137" s="26">
        <v>6162</v>
      </c>
      <c r="H137" s="83">
        <v>45684</v>
      </c>
      <c r="I137" s="83">
        <v>45749</v>
      </c>
      <c r="J137" s="26">
        <v>1848.6</v>
      </c>
      <c r="K137" s="26">
        <v>0</v>
      </c>
      <c r="L137" s="26">
        <v>0</v>
      </c>
      <c r="M137" s="26">
        <v>4313.4</v>
      </c>
      <c r="N137" s="26">
        <f t="shared" si="23"/>
        <v>4313.4</v>
      </c>
      <c r="O137" s="34">
        <v>0</v>
      </c>
      <c r="P137" s="34">
        <v>0</v>
      </c>
      <c r="Q137" s="34">
        <v>0</v>
      </c>
      <c r="R137" s="26">
        <f t="shared" si="24"/>
        <v>0</v>
      </c>
      <c r="S137" s="34">
        <f t="shared" si="25"/>
        <v>0</v>
      </c>
      <c r="T137" s="34">
        <f t="shared" si="26"/>
        <v>0</v>
      </c>
      <c r="U137" s="34">
        <f t="shared" si="27"/>
        <v>4313.4</v>
      </c>
      <c r="V137" s="26">
        <f t="shared" si="28"/>
        <v>4313.4</v>
      </c>
      <c r="W137" s="26"/>
      <c r="X137" s="26" t="s">
        <v>419</v>
      </c>
      <c r="Y137" s="105"/>
      <c r="Z137" s="105"/>
      <c r="AA137" s="105"/>
      <c r="AB137" s="106"/>
      <c r="AC137" s="106"/>
      <c r="AD137" s="106"/>
      <c r="AE137" s="106"/>
      <c r="AF137" s="105"/>
      <c r="AG137" s="106"/>
      <c r="AH137" s="106"/>
      <c r="AI137" s="106"/>
      <c r="AJ137" s="106"/>
      <c r="AK137" s="106"/>
      <c r="AL137" s="108"/>
      <c r="AM137" s="108"/>
      <c r="AN137" s="109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</row>
    <row r="138" s="44" customFormat="true" ht="32" customHeight="true" spans="1:54">
      <c r="A138" s="13">
        <v>133</v>
      </c>
      <c r="B138" s="13" t="s">
        <v>210</v>
      </c>
      <c r="C138" s="15" t="s">
        <v>420</v>
      </c>
      <c r="D138" s="15">
        <v>1</v>
      </c>
      <c r="E138" s="15">
        <v>6</v>
      </c>
      <c r="F138" s="26">
        <v>18000</v>
      </c>
      <c r="G138" s="26">
        <v>2340</v>
      </c>
      <c r="H138" s="83">
        <v>45684</v>
      </c>
      <c r="I138" s="83">
        <v>45728</v>
      </c>
      <c r="J138" s="26">
        <v>0</v>
      </c>
      <c r="K138" s="26">
        <v>0</v>
      </c>
      <c r="L138" s="26">
        <v>0</v>
      </c>
      <c r="M138" s="26">
        <v>2340</v>
      </c>
      <c r="N138" s="26">
        <f t="shared" si="23"/>
        <v>2340</v>
      </c>
      <c r="O138" s="34">
        <v>0</v>
      </c>
      <c r="P138" s="34">
        <v>0</v>
      </c>
      <c r="Q138" s="34">
        <v>0</v>
      </c>
      <c r="R138" s="26">
        <f t="shared" si="24"/>
        <v>0</v>
      </c>
      <c r="S138" s="34">
        <f t="shared" si="25"/>
        <v>0</v>
      </c>
      <c r="T138" s="34">
        <f t="shared" si="26"/>
        <v>0</v>
      </c>
      <c r="U138" s="34">
        <f t="shared" si="27"/>
        <v>2340</v>
      </c>
      <c r="V138" s="26">
        <f t="shared" si="28"/>
        <v>2340</v>
      </c>
      <c r="W138" s="26" t="s">
        <v>247</v>
      </c>
      <c r="X138" s="26" t="s">
        <v>250</v>
      </c>
      <c r="Y138" s="105"/>
      <c r="Z138" s="105"/>
      <c r="AA138" s="105"/>
      <c r="AB138" s="106"/>
      <c r="AC138" s="106"/>
      <c r="AD138" s="106"/>
      <c r="AE138" s="106"/>
      <c r="AF138" s="105"/>
      <c r="AG138" s="106"/>
      <c r="AH138" s="106"/>
      <c r="AI138" s="106"/>
      <c r="AJ138" s="106"/>
      <c r="AK138" s="106"/>
      <c r="AL138" s="108"/>
      <c r="AM138" s="108"/>
      <c r="AN138" s="109"/>
      <c r="AO138" s="75"/>
      <c r="AP138" s="75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</row>
    <row r="139" s="44" customFormat="true" ht="32" customHeight="true" spans="1:54">
      <c r="A139" s="13">
        <v>134</v>
      </c>
      <c r="B139" s="13" t="s">
        <v>210</v>
      </c>
      <c r="C139" s="15" t="s">
        <v>421</v>
      </c>
      <c r="D139" s="15">
        <v>15</v>
      </c>
      <c r="E139" s="15">
        <v>100</v>
      </c>
      <c r="F139" s="26">
        <v>300000</v>
      </c>
      <c r="G139" s="26">
        <v>39000</v>
      </c>
      <c r="H139" s="83">
        <v>45685</v>
      </c>
      <c r="I139" s="83">
        <v>45733</v>
      </c>
      <c r="J139" s="26">
        <v>11700</v>
      </c>
      <c r="K139" s="26">
        <v>0</v>
      </c>
      <c r="L139" s="26">
        <v>0</v>
      </c>
      <c r="M139" s="26">
        <v>27300</v>
      </c>
      <c r="N139" s="26">
        <f t="shared" si="23"/>
        <v>27300</v>
      </c>
      <c r="O139" s="34">
        <v>0</v>
      </c>
      <c r="P139" s="34">
        <v>0</v>
      </c>
      <c r="Q139" s="34">
        <v>0</v>
      </c>
      <c r="R139" s="26">
        <f t="shared" si="24"/>
        <v>0</v>
      </c>
      <c r="S139" s="34">
        <f t="shared" si="25"/>
        <v>0</v>
      </c>
      <c r="T139" s="34">
        <f t="shared" si="26"/>
        <v>0</v>
      </c>
      <c r="U139" s="34">
        <f t="shared" si="27"/>
        <v>27300</v>
      </c>
      <c r="V139" s="26">
        <f t="shared" si="28"/>
        <v>27300</v>
      </c>
      <c r="W139" s="26"/>
      <c r="X139" s="26" t="s">
        <v>422</v>
      </c>
      <c r="Y139" s="105"/>
      <c r="Z139" s="105"/>
      <c r="AA139" s="105"/>
      <c r="AB139" s="106"/>
      <c r="AC139" s="106"/>
      <c r="AD139" s="106"/>
      <c r="AE139" s="106"/>
      <c r="AF139" s="105"/>
      <c r="AG139" s="106"/>
      <c r="AH139" s="106"/>
      <c r="AI139" s="106"/>
      <c r="AJ139" s="106"/>
      <c r="AK139" s="106"/>
      <c r="AL139" s="108"/>
      <c r="AM139" s="108"/>
      <c r="AN139" s="109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</row>
    <row r="140" s="44" customFormat="true" ht="32" customHeight="true" spans="1:54">
      <c r="A140" s="13">
        <v>135</v>
      </c>
      <c r="B140" s="13" t="s">
        <v>210</v>
      </c>
      <c r="C140" s="15" t="s">
        <v>423</v>
      </c>
      <c r="D140" s="15">
        <v>30</v>
      </c>
      <c r="E140" s="15">
        <v>168.3</v>
      </c>
      <c r="F140" s="26">
        <v>504900</v>
      </c>
      <c r="G140" s="26">
        <v>65637</v>
      </c>
      <c r="H140" s="83">
        <v>45685</v>
      </c>
      <c r="I140" s="83">
        <v>45742</v>
      </c>
      <c r="J140" s="26">
        <v>19691.1</v>
      </c>
      <c r="K140" s="26">
        <v>0</v>
      </c>
      <c r="L140" s="26">
        <v>0</v>
      </c>
      <c r="M140" s="26">
        <v>45945.9</v>
      </c>
      <c r="N140" s="26">
        <f t="shared" si="23"/>
        <v>45945.9</v>
      </c>
      <c r="O140" s="34">
        <v>0</v>
      </c>
      <c r="P140" s="34">
        <v>0</v>
      </c>
      <c r="Q140" s="34">
        <v>0</v>
      </c>
      <c r="R140" s="26">
        <f t="shared" si="24"/>
        <v>0</v>
      </c>
      <c r="S140" s="34">
        <f t="shared" si="25"/>
        <v>0</v>
      </c>
      <c r="T140" s="34">
        <f t="shared" si="26"/>
        <v>0</v>
      </c>
      <c r="U140" s="34">
        <f t="shared" si="27"/>
        <v>45945.9</v>
      </c>
      <c r="V140" s="26">
        <f t="shared" si="28"/>
        <v>45945.9</v>
      </c>
      <c r="W140" s="26"/>
      <c r="X140" s="26" t="s">
        <v>406</v>
      </c>
      <c r="Y140" s="105"/>
      <c r="Z140" s="105"/>
      <c r="AA140" s="105"/>
      <c r="AB140" s="106"/>
      <c r="AC140" s="106"/>
      <c r="AD140" s="106"/>
      <c r="AE140" s="106"/>
      <c r="AF140" s="105"/>
      <c r="AG140" s="106"/>
      <c r="AH140" s="106"/>
      <c r="AI140" s="106"/>
      <c r="AJ140" s="106"/>
      <c r="AK140" s="106"/>
      <c r="AL140" s="108"/>
      <c r="AM140" s="108"/>
      <c r="AN140" s="109"/>
      <c r="AO140" s="75"/>
      <c r="AP140" s="75"/>
      <c r="AQ140" s="75"/>
      <c r="AR140" s="75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</row>
    <row r="141" s="44" customFormat="true" ht="32" customHeight="true" spans="1:54">
      <c r="A141" s="13">
        <v>136</v>
      </c>
      <c r="B141" s="13" t="s">
        <v>210</v>
      </c>
      <c r="C141" s="15" t="s">
        <v>424</v>
      </c>
      <c r="D141" s="15">
        <v>1</v>
      </c>
      <c r="E141" s="15">
        <v>28</v>
      </c>
      <c r="F141" s="26">
        <v>84000</v>
      </c>
      <c r="G141" s="26">
        <v>10920</v>
      </c>
      <c r="H141" s="83">
        <v>45684</v>
      </c>
      <c r="I141" s="83">
        <v>45748</v>
      </c>
      <c r="J141" s="26">
        <v>3276</v>
      </c>
      <c r="K141" s="26">
        <v>0</v>
      </c>
      <c r="L141" s="26">
        <v>0</v>
      </c>
      <c r="M141" s="26">
        <v>7644</v>
      </c>
      <c r="N141" s="26">
        <f t="shared" si="23"/>
        <v>7644</v>
      </c>
      <c r="O141" s="34">
        <v>0</v>
      </c>
      <c r="P141" s="34">
        <v>0</v>
      </c>
      <c r="Q141" s="34">
        <v>0</v>
      </c>
      <c r="R141" s="26">
        <f t="shared" si="24"/>
        <v>0</v>
      </c>
      <c r="S141" s="34">
        <f t="shared" si="25"/>
        <v>0</v>
      </c>
      <c r="T141" s="34">
        <f t="shared" si="26"/>
        <v>0</v>
      </c>
      <c r="U141" s="34">
        <f t="shared" si="27"/>
        <v>7644</v>
      </c>
      <c r="V141" s="26">
        <f t="shared" si="28"/>
        <v>7644</v>
      </c>
      <c r="W141" s="26"/>
      <c r="X141" s="26" t="s">
        <v>425</v>
      </c>
      <c r="Y141" s="105"/>
      <c r="Z141" s="105"/>
      <c r="AA141" s="105"/>
      <c r="AB141" s="106"/>
      <c r="AC141" s="106"/>
      <c r="AD141" s="106"/>
      <c r="AE141" s="106"/>
      <c r="AF141" s="105"/>
      <c r="AG141" s="106"/>
      <c r="AH141" s="106"/>
      <c r="AI141" s="106"/>
      <c r="AJ141" s="106"/>
      <c r="AK141" s="106"/>
      <c r="AL141" s="108"/>
      <c r="AM141" s="108"/>
      <c r="AN141" s="109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</row>
    <row r="142" s="44" customFormat="true" ht="32" customHeight="true" spans="1:54">
      <c r="A142" s="13">
        <v>137</v>
      </c>
      <c r="B142" s="13" t="s">
        <v>210</v>
      </c>
      <c r="C142" s="15" t="s">
        <v>365</v>
      </c>
      <c r="D142" s="15">
        <v>24</v>
      </c>
      <c r="E142" s="15">
        <v>119.3</v>
      </c>
      <c r="F142" s="26">
        <v>357900</v>
      </c>
      <c r="G142" s="26">
        <v>46527</v>
      </c>
      <c r="H142" s="83">
        <v>45685</v>
      </c>
      <c r="I142" s="83">
        <v>45752</v>
      </c>
      <c r="J142" s="26">
        <v>13958.1</v>
      </c>
      <c r="K142" s="26">
        <v>0</v>
      </c>
      <c r="L142" s="26">
        <v>0</v>
      </c>
      <c r="M142" s="26">
        <v>32568.9</v>
      </c>
      <c r="N142" s="26">
        <f t="shared" si="23"/>
        <v>32568.9</v>
      </c>
      <c r="O142" s="34">
        <v>0</v>
      </c>
      <c r="P142" s="34">
        <v>0</v>
      </c>
      <c r="Q142" s="34">
        <v>0</v>
      </c>
      <c r="R142" s="26">
        <f t="shared" si="24"/>
        <v>0</v>
      </c>
      <c r="S142" s="34">
        <f t="shared" si="25"/>
        <v>0</v>
      </c>
      <c r="T142" s="34">
        <f t="shared" si="26"/>
        <v>0</v>
      </c>
      <c r="U142" s="34">
        <f t="shared" si="27"/>
        <v>32568.9</v>
      </c>
      <c r="V142" s="26">
        <f t="shared" si="28"/>
        <v>32568.9</v>
      </c>
      <c r="W142" s="26"/>
      <c r="X142" s="26" t="s">
        <v>366</v>
      </c>
      <c r="Y142" s="105"/>
      <c r="Z142" s="105"/>
      <c r="AA142" s="105"/>
      <c r="AB142" s="106"/>
      <c r="AC142" s="106"/>
      <c r="AD142" s="106"/>
      <c r="AE142" s="106"/>
      <c r="AF142" s="105"/>
      <c r="AG142" s="106"/>
      <c r="AH142" s="106"/>
      <c r="AI142" s="106"/>
      <c r="AJ142" s="106"/>
      <c r="AK142" s="106"/>
      <c r="AL142" s="108"/>
      <c r="AM142" s="108"/>
      <c r="AN142" s="109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</row>
    <row r="143" s="44" customFormat="true" ht="32" customHeight="true" spans="1:54">
      <c r="A143" s="13">
        <v>138</v>
      </c>
      <c r="B143" s="13" t="s">
        <v>210</v>
      </c>
      <c r="C143" s="15" t="s">
        <v>426</v>
      </c>
      <c r="D143" s="15">
        <v>10</v>
      </c>
      <c r="E143" s="15">
        <v>66</v>
      </c>
      <c r="F143" s="26">
        <v>198000</v>
      </c>
      <c r="G143" s="26">
        <v>25740</v>
      </c>
      <c r="H143" s="83">
        <v>45685</v>
      </c>
      <c r="I143" s="83">
        <v>45760</v>
      </c>
      <c r="J143" s="26">
        <v>7722</v>
      </c>
      <c r="K143" s="26">
        <v>0</v>
      </c>
      <c r="L143" s="26">
        <v>0</v>
      </c>
      <c r="M143" s="26">
        <v>18018</v>
      </c>
      <c r="N143" s="26">
        <f t="shared" si="23"/>
        <v>18018</v>
      </c>
      <c r="O143" s="34">
        <v>0</v>
      </c>
      <c r="P143" s="34">
        <v>0</v>
      </c>
      <c r="Q143" s="34">
        <v>0</v>
      </c>
      <c r="R143" s="26">
        <f t="shared" si="24"/>
        <v>0</v>
      </c>
      <c r="S143" s="34">
        <f t="shared" si="25"/>
        <v>0</v>
      </c>
      <c r="T143" s="34">
        <f t="shared" si="26"/>
        <v>0</v>
      </c>
      <c r="U143" s="34">
        <f t="shared" si="27"/>
        <v>18018</v>
      </c>
      <c r="V143" s="26">
        <f t="shared" si="28"/>
        <v>18018</v>
      </c>
      <c r="W143" s="26"/>
      <c r="X143" s="26" t="s">
        <v>366</v>
      </c>
      <c r="Y143" s="105"/>
      <c r="Z143" s="105"/>
      <c r="AA143" s="105"/>
      <c r="AB143" s="106"/>
      <c r="AC143" s="106"/>
      <c r="AD143" s="106"/>
      <c r="AE143" s="106"/>
      <c r="AF143" s="105"/>
      <c r="AG143" s="106"/>
      <c r="AH143" s="106"/>
      <c r="AI143" s="106"/>
      <c r="AJ143" s="106"/>
      <c r="AK143" s="106"/>
      <c r="AL143" s="108"/>
      <c r="AM143" s="108"/>
      <c r="AN143" s="109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</row>
    <row r="144" s="44" customFormat="true" ht="32" customHeight="true" spans="1:54">
      <c r="A144" s="13">
        <v>139</v>
      </c>
      <c r="B144" s="13" t="s">
        <v>210</v>
      </c>
      <c r="C144" s="15" t="s">
        <v>427</v>
      </c>
      <c r="D144" s="15">
        <v>1</v>
      </c>
      <c r="E144" s="15">
        <v>44</v>
      </c>
      <c r="F144" s="26">
        <v>132000</v>
      </c>
      <c r="G144" s="26">
        <v>17160</v>
      </c>
      <c r="H144" s="83">
        <v>45684</v>
      </c>
      <c r="I144" s="83">
        <v>45737</v>
      </c>
      <c r="J144" s="26">
        <v>5148</v>
      </c>
      <c r="K144" s="26">
        <v>0</v>
      </c>
      <c r="L144" s="26">
        <v>0</v>
      </c>
      <c r="M144" s="26">
        <v>12012</v>
      </c>
      <c r="N144" s="26">
        <f t="shared" si="23"/>
        <v>12012</v>
      </c>
      <c r="O144" s="34">
        <v>0</v>
      </c>
      <c r="P144" s="34">
        <v>0</v>
      </c>
      <c r="Q144" s="34">
        <v>0</v>
      </c>
      <c r="R144" s="26">
        <f t="shared" si="24"/>
        <v>0</v>
      </c>
      <c r="S144" s="34">
        <f t="shared" si="25"/>
        <v>0</v>
      </c>
      <c r="T144" s="34">
        <f t="shared" si="26"/>
        <v>0</v>
      </c>
      <c r="U144" s="34">
        <f t="shared" si="27"/>
        <v>12012</v>
      </c>
      <c r="V144" s="26">
        <f t="shared" si="28"/>
        <v>12012</v>
      </c>
      <c r="W144" s="26"/>
      <c r="X144" s="26" t="s">
        <v>428</v>
      </c>
      <c r="Y144" s="105"/>
      <c r="Z144" s="105"/>
      <c r="AA144" s="105"/>
      <c r="AB144" s="106"/>
      <c r="AC144" s="106"/>
      <c r="AD144" s="106"/>
      <c r="AE144" s="106"/>
      <c r="AF144" s="105"/>
      <c r="AG144" s="106"/>
      <c r="AH144" s="106"/>
      <c r="AI144" s="106"/>
      <c r="AJ144" s="106"/>
      <c r="AK144" s="106"/>
      <c r="AL144" s="108"/>
      <c r="AM144" s="108"/>
      <c r="AN144" s="109"/>
      <c r="AO144" s="75"/>
      <c r="AP144" s="75"/>
      <c r="AQ144" s="75"/>
      <c r="AR144" s="75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</row>
    <row r="145" s="44" customFormat="true" ht="32" customHeight="true" spans="1:54">
      <c r="A145" s="13">
        <v>140</v>
      </c>
      <c r="B145" s="13" t="s">
        <v>210</v>
      </c>
      <c r="C145" s="15" t="s">
        <v>429</v>
      </c>
      <c r="D145" s="15">
        <v>1</v>
      </c>
      <c r="E145" s="15">
        <v>10.5</v>
      </c>
      <c r="F145" s="26">
        <v>31500</v>
      </c>
      <c r="G145" s="26">
        <v>4095</v>
      </c>
      <c r="H145" s="83">
        <v>45685</v>
      </c>
      <c r="I145" s="83">
        <v>45733</v>
      </c>
      <c r="J145" s="26">
        <v>1228.5</v>
      </c>
      <c r="K145" s="26">
        <v>0</v>
      </c>
      <c r="L145" s="26">
        <v>0</v>
      </c>
      <c r="M145" s="26">
        <v>2866.5</v>
      </c>
      <c r="N145" s="26">
        <f t="shared" si="23"/>
        <v>2866.5</v>
      </c>
      <c r="O145" s="34">
        <v>0</v>
      </c>
      <c r="P145" s="34">
        <v>0</v>
      </c>
      <c r="Q145" s="34">
        <v>0</v>
      </c>
      <c r="R145" s="26">
        <f t="shared" si="24"/>
        <v>0</v>
      </c>
      <c r="S145" s="34">
        <f t="shared" si="25"/>
        <v>0</v>
      </c>
      <c r="T145" s="34">
        <f t="shared" si="26"/>
        <v>0</v>
      </c>
      <c r="U145" s="34">
        <f t="shared" si="27"/>
        <v>2866.5</v>
      </c>
      <c r="V145" s="26">
        <f t="shared" si="28"/>
        <v>2866.5</v>
      </c>
      <c r="W145" s="26"/>
      <c r="X145" s="26" t="s">
        <v>428</v>
      </c>
      <c r="Y145" s="105"/>
      <c r="Z145" s="105"/>
      <c r="AA145" s="105"/>
      <c r="AB145" s="106"/>
      <c r="AC145" s="106"/>
      <c r="AD145" s="106"/>
      <c r="AE145" s="106"/>
      <c r="AF145" s="105"/>
      <c r="AG145" s="106"/>
      <c r="AH145" s="106"/>
      <c r="AI145" s="106"/>
      <c r="AJ145" s="106"/>
      <c r="AK145" s="106"/>
      <c r="AL145" s="108"/>
      <c r="AM145" s="108"/>
      <c r="AN145" s="109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</row>
    <row r="146" s="44" customFormat="true" ht="32" customHeight="true" spans="1:54">
      <c r="A146" s="13">
        <v>141</v>
      </c>
      <c r="B146" s="13" t="s">
        <v>210</v>
      </c>
      <c r="C146" s="15" t="s">
        <v>430</v>
      </c>
      <c r="D146" s="15">
        <v>1</v>
      </c>
      <c r="E146" s="15">
        <v>12</v>
      </c>
      <c r="F146" s="26">
        <v>36000</v>
      </c>
      <c r="G146" s="26">
        <v>4680</v>
      </c>
      <c r="H146" s="83">
        <v>45684</v>
      </c>
      <c r="I146" s="83">
        <v>45737</v>
      </c>
      <c r="J146" s="26">
        <v>1404</v>
      </c>
      <c r="K146" s="26">
        <v>0</v>
      </c>
      <c r="L146" s="26">
        <v>0</v>
      </c>
      <c r="M146" s="26">
        <v>3276</v>
      </c>
      <c r="N146" s="26">
        <f t="shared" ref="N146:N177" si="29">K146+L146+M146</f>
        <v>3276</v>
      </c>
      <c r="O146" s="34">
        <v>0</v>
      </c>
      <c r="P146" s="34">
        <v>0</v>
      </c>
      <c r="Q146" s="34">
        <v>0</v>
      </c>
      <c r="R146" s="26">
        <f t="shared" ref="R146:R177" si="30">SUM(O146:Q146)</f>
        <v>0</v>
      </c>
      <c r="S146" s="34">
        <f t="shared" ref="S146:S177" si="31">K146-O146</f>
        <v>0</v>
      </c>
      <c r="T146" s="34">
        <f t="shared" ref="T146:T177" si="32">L146-P146</f>
        <v>0</v>
      </c>
      <c r="U146" s="34">
        <f t="shared" ref="U146:U177" si="33">M146-Q146</f>
        <v>3276</v>
      </c>
      <c r="V146" s="26">
        <f t="shared" ref="V146:V177" si="34">SUM(S146:U146)</f>
        <v>3276</v>
      </c>
      <c r="W146" s="26"/>
      <c r="X146" s="26" t="s">
        <v>431</v>
      </c>
      <c r="Y146" s="105"/>
      <c r="Z146" s="105"/>
      <c r="AA146" s="105"/>
      <c r="AB146" s="106"/>
      <c r="AC146" s="106"/>
      <c r="AD146" s="106"/>
      <c r="AE146" s="106"/>
      <c r="AF146" s="105"/>
      <c r="AG146" s="106"/>
      <c r="AH146" s="106"/>
      <c r="AI146" s="106"/>
      <c r="AJ146" s="106"/>
      <c r="AK146" s="106"/>
      <c r="AL146" s="108"/>
      <c r="AM146" s="108"/>
      <c r="AN146" s="109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</row>
    <row r="147" s="44" customFormat="true" ht="32" customHeight="true" spans="1:54">
      <c r="A147" s="13">
        <v>142</v>
      </c>
      <c r="B147" s="13" t="s">
        <v>210</v>
      </c>
      <c r="C147" s="15" t="s">
        <v>432</v>
      </c>
      <c r="D147" s="15">
        <v>1</v>
      </c>
      <c r="E147" s="15">
        <v>19</v>
      </c>
      <c r="F147" s="26">
        <v>57000</v>
      </c>
      <c r="G147" s="26">
        <v>7410</v>
      </c>
      <c r="H147" s="83">
        <v>45684</v>
      </c>
      <c r="I147" s="83">
        <v>45737</v>
      </c>
      <c r="J147" s="26">
        <v>2223</v>
      </c>
      <c r="K147" s="26">
        <v>0</v>
      </c>
      <c r="L147" s="26">
        <v>0</v>
      </c>
      <c r="M147" s="26">
        <v>5187</v>
      </c>
      <c r="N147" s="26">
        <f t="shared" si="29"/>
        <v>5187</v>
      </c>
      <c r="O147" s="34">
        <v>0</v>
      </c>
      <c r="P147" s="34">
        <v>0</v>
      </c>
      <c r="Q147" s="34">
        <v>0</v>
      </c>
      <c r="R147" s="26">
        <f t="shared" si="30"/>
        <v>0</v>
      </c>
      <c r="S147" s="34">
        <f t="shared" si="31"/>
        <v>0</v>
      </c>
      <c r="T147" s="34">
        <f t="shared" si="32"/>
        <v>0</v>
      </c>
      <c r="U147" s="34">
        <f t="shared" si="33"/>
        <v>5187</v>
      </c>
      <c r="V147" s="26">
        <f t="shared" si="34"/>
        <v>5187</v>
      </c>
      <c r="W147" s="26"/>
      <c r="X147" s="26" t="s">
        <v>433</v>
      </c>
      <c r="Y147" s="105"/>
      <c r="Z147" s="105"/>
      <c r="AA147" s="105"/>
      <c r="AB147" s="106"/>
      <c r="AC147" s="106"/>
      <c r="AD147" s="106"/>
      <c r="AE147" s="106"/>
      <c r="AF147" s="105"/>
      <c r="AG147" s="106"/>
      <c r="AH147" s="106"/>
      <c r="AI147" s="106"/>
      <c r="AJ147" s="106"/>
      <c r="AK147" s="106"/>
      <c r="AL147" s="108"/>
      <c r="AM147" s="108"/>
      <c r="AN147" s="109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</row>
    <row r="148" s="44" customFormat="true" ht="32" customHeight="true" spans="1:54">
      <c r="A148" s="13">
        <v>143</v>
      </c>
      <c r="B148" s="13" t="s">
        <v>210</v>
      </c>
      <c r="C148" s="15" t="s">
        <v>434</v>
      </c>
      <c r="D148" s="15">
        <v>1</v>
      </c>
      <c r="E148" s="15">
        <v>21</v>
      </c>
      <c r="F148" s="26">
        <v>63000</v>
      </c>
      <c r="G148" s="26">
        <v>8190</v>
      </c>
      <c r="H148" s="83">
        <v>45684</v>
      </c>
      <c r="I148" s="83">
        <v>45737</v>
      </c>
      <c r="J148" s="26">
        <v>2457</v>
      </c>
      <c r="K148" s="26">
        <v>0</v>
      </c>
      <c r="L148" s="26">
        <v>0</v>
      </c>
      <c r="M148" s="26">
        <v>5733</v>
      </c>
      <c r="N148" s="26">
        <f t="shared" si="29"/>
        <v>5733</v>
      </c>
      <c r="O148" s="34">
        <v>0</v>
      </c>
      <c r="P148" s="34">
        <v>0</v>
      </c>
      <c r="Q148" s="34">
        <v>0</v>
      </c>
      <c r="R148" s="26">
        <f t="shared" si="30"/>
        <v>0</v>
      </c>
      <c r="S148" s="34">
        <f t="shared" si="31"/>
        <v>0</v>
      </c>
      <c r="T148" s="34">
        <f t="shared" si="32"/>
        <v>0</v>
      </c>
      <c r="U148" s="34">
        <f t="shared" si="33"/>
        <v>5733</v>
      </c>
      <c r="V148" s="26">
        <f t="shared" si="34"/>
        <v>5733</v>
      </c>
      <c r="W148" s="26"/>
      <c r="X148" s="26" t="s">
        <v>428</v>
      </c>
      <c r="Y148" s="105"/>
      <c r="Z148" s="105"/>
      <c r="AA148" s="105"/>
      <c r="AB148" s="106"/>
      <c r="AC148" s="106"/>
      <c r="AD148" s="106"/>
      <c r="AE148" s="106"/>
      <c r="AF148" s="105"/>
      <c r="AG148" s="106"/>
      <c r="AH148" s="106"/>
      <c r="AI148" s="106"/>
      <c r="AJ148" s="106"/>
      <c r="AK148" s="106"/>
      <c r="AL148" s="108"/>
      <c r="AM148" s="108"/>
      <c r="AN148" s="109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</row>
    <row r="149" s="44" customFormat="true" ht="32" customHeight="true" spans="1:54">
      <c r="A149" s="13">
        <v>144</v>
      </c>
      <c r="B149" s="13" t="s">
        <v>210</v>
      </c>
      <c r="C149" s="15" t="s">
        <v>435</v>
      </c>
      <c r="D149" s="15">
        <v>1</v>
      </c>
      <c r="E149" s="15">
        <v>40</v>
      </c>
      <c r="F149" s="26">
        <v>120000</v>
      </c>
      <c r="G149" s="26">
        <v>15600</v>
      </c>
      <c r="H149" s="83">
        <v>45684</v>
      </c>
      <c r="I149" s="83">
        <v>45737</v>
      </c>
      <c r="J149" s="26">
        <v>4680</v>
      </c>
      <c r="K149" s="26">
        <v>0</v>
      </c>
      <c r="L149" s="26">
        <v>0</v>
      </c>
      <c r="M149" s="26">
        <v>10920</v>
      </c>
      <c r="N149" s="26">
        <f t="shared" si="29"/>
        <v>10920</v>
      </c>
      <c r="O149" s="34">
        <v>0</v>
      </c>
      <c r="P149" s="34">
        <v>0</v>
      </c>
      <c r="Q149" s="34">
        <v>0</v>
      </c>
      <c r="R149" s="26">
        <f t="shared" si="30"/>
        <v>0</v>
      </c>
      <c r="S149" s="34">
        <f t="shared" si="31"/>
        <v>0</v>
      </c>
      <c r="T149" s="34">
        <f t="shared" si="32"/>
        <v>0</v>
      </c>
      <c r="U149" s="34">
        <f t="shared" si="33"/>
        <v>10920</v>
      </c>
      <c r="V149" s="26">
        <f t="shared" si="34"/>
        <v>10920</v>
      </c>
      <c r="W149" s="26"/>
      <c r="X149" s="26" t="s">
        <v>436</v>
      </c>
      <c r="Y149" s="105"/>
      <c r="Z149" s="105"/>
      <c r="AA149" s="105"/>
      <c r="AB149" s="106"/>
      <c r="AC149" s="106"/>
      <c r="AD149" s="106"/>
      <c r="AE149" s="106"/>
      <c r="AF149" s="105"/>
      <c r="AG149" s="106"/>
      <c r="AH149" s="106"/>
      <c r="AI149" s="106"/>
      <c r="AJ149" s="106"/>
      <c r="AK149" s="106"/>
      <c r="AL149" s="108"/>
      <c r="AM149" s="108"/>
      <c r="AN149" s="109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</row>
    <row r="150" s="44" customFormat="true" ht="32" customHeight="true" spans="1:54">
      <c r="A150" s="13">
        <v>145</v>
      </c>
      <c r="B150" s="13" t="s">
        <v>210</v>
      </c>
      <c r="C150" s="15" t="s">
        <v>437</v>
      </c>
      <c r="D150" s="15">
        <v>1</v>
      </c>
      <c r="E150" s="15">
        <v>35</v>
      </c>
      <c r="F150" s="26">
        <v>105000</v>
      </c>
      <c r="G150" s="26">
        <v>13650</v>
      </c>
      <c r="H150" s="83">
        <v>45684</v>
      </c>
      <c r="I150" s="83">
        <v>45733</v>
      </c>
      <c r="J150" s="26">
        <v>4095</v>
      </c>
      <c r="K150" s="26">
        <v>0</v>
      </c>
      <c r="L150" s="26">
        <v>0</v>
      </c>
      <c r="M150" s="26">
        <v>9555</v>
      </c>
      <c r="N150" s="26">
        <f t="shared" si="29"/>
        <v>9555</v>
      </c>
      <c r="O150" s="34">
        <v>0</v>
      </c>
      <c r="P150" s="34">
        <v>0</v>
      </c>
      <c r="Q150" s="34">
        <v>0</v>
      </c>
      <c r="R150" s="26">
        <f t="shared" si="30"/>
        <v>0</v>
      </c>
      <c r="S150" s="34">
        <f t="shared" si="31"/>
        <v>0</v>
      </c>
      <c r="T150" s="34">
        <f t="shared" si="32"/>
        <v>0</v>
      </c>
      <c r="U150" s="34">
        <f t="shared" si="33"/>
        <v>9555</v>
      </c>
      <c r="V150" s="26">
        <f t="shared" si="34"/>
        <v>9555</v>
      </c>
      <c r="W150" s="26"/>
      <c r="X150" s="26" t="s">
        <v>438</v>
      </c>
      <c r="Y150" s="105"/>
      <c r="Z150" s="105"/>
      <c r="AA150" s="105"/>
      <c r="AB150" s="106"/>
      <c r="AC150" s="106"/>
      <c r="AD150" s="106"/>
      <c r="AE150" s="106"/>
      <c r="AF150" s="105"/>
      <c r="AG150" s="106"/>
      <c r="AH150" s="106"/>
      <c r="AI150" s="106"/>
      <c r="AJ150" s="106"/>
      <c r="AK150" s="106"/>
      <c r="AL150" s="108"/>
      <c r="AM150" s="108"/>
      <c r="AN150" s="109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</row>
    <row r="151" s="44" customFormat="true" ht="32" customHeight="true" spans="1:54">
      <c r="A151" s="13">
        <v>146</v>
      </c>
      <c r="B151" s="13" t="s">
        <v>210</v>
      </c>
      <c r="C151" s="15" t="s">
        <v>439</v>
      </c>
      <c r="D151" s="15">
        <v>1</v>
      </c>
      <c r="E151" s="15">
        <v>15</v>
      </c>
      <c r="F151" s="26">
        <v>45000</v>
      </c>
      <c r="G151" s="26">
        <v>5850</v>
      </c>
      <c r="H151" s="83">
        <v>45684</v>
      </c>
      <c r="I151" s="83">
        <v>45737</v>
      </c>
      <c r="J151" s="26">
        <v>1755</v>
      </c>
      <c r="K151" s="26">
        <v>0</v>
      </c>
      <c r="L151" s="26">
        <v>0</v>
      </c>
      <c r="M151" s="26">
        <v>4095</v>
      </c>
      <c r="N151" s="26">
        <f t="shared" si="29"/>
        <v>4095</v>
      </c>
      <c r="O151" s="34">
        <v>0</v>
      </c>
      <c r="P151" s="34">
        <v>0</v>
      </c>
      <c r="Q151" s="34">
        <v>0</v>
      </c>
      <c r="R151" s="26">
        <f t="shared" si="30"/>
        <v>0</v>
      </c>
      <c r="S151" s="34">
        <f t="shared" si="31"/>
        <v>0</v>
      </c>
      <c r="T151" s="34">
        <f t="shared" si="32"/>
        <v>0</v>
      </c>
      <c r="U151" s="34">
        <f t="shared" si="33"/>
        <v>4095</v>
      </c>
      <c r="V151" s="26">
        <f t="shared" si="34"/>
        <v>4095</v>
      </c>
      <c r="W151" s="26"/>
      <c r="X151" s="26" t="s">
        <v>440</v>
      </c>
      <c r="Y151" s="105"/>
      <c r="Z151" s="105"/>
      <c r="AA151" s="105"/>
      <c r="AB151" s="106"/>
      <c r="AC151" s="106"/>
      <c r="AD151" s="106"/>
      <c r="AE151" s="106"/>
      <c r="AF151" s="105"/>
      <c r="AG151" s="106"/>
      <c r="AH151" s="106"/>
      <c r="AI151" s="106"/>
      <c r="AJ151" s="106"/>
      <c r="AK151" s="106"/>
      <c r="AL151" s="108"/>
      <c r="AM151" s="108"/>
      <c r="AN151" s="109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</row>
    <row r="152" s="44" customFormat="true" ht="32" customHeight="true" spans="1:54">
      <c r="A152" s="13">
        <v>147</v>
      </c>
      <c r="B152" s="13" t="s">
        <v>210</v>
      </c>
      <c r="C152" s="15" t="s">
        <v>441</v>
      </c>
      <c r="D152" s="15">
        <v>1</v>
      </c>
      <c r="E152" s="15">
        <v>26</v>
      </c>
      <c r="F152" s="26">
        <v>78000</v>
      </c>
      <c r="G152" s="26">
        <v>10140</v>
      </c>
      <c r="H152" s="83">
        <v>45685</v>
      </c>
      <c r="I152" s="83">
        <v>45733</v>
      </c>
      <c r="J152" s="26">
        <v>3042</v>
      </c>
      <c r="K152" s="26">
        <v>0</v>
      </c>
      <c r="L152" s="26">
        <v>0</v>
      </c>
      <c r="M152" s="26">
        <v>7098</v>
      </c>
      <c r="N152" s="26">
        <f t="shared" si="29"/>
        <v>7098</v>
      </c>
      <c r="O152" s="34">
        <v>0</v>
      </c>
      <c r="P152" s="34">
        <v>0</v>
      </c>
      <c r="Q152" s="34">
        <v>0</v>
      </c>
      <c r="R152" s="26">
        <f t="shared" si="30"/>
        <v>0</v>
      </c>
      <c r="S152" s="34">
        <f t="shared" si="31"/>
        <v>0</v>
      </c>
      <c r="T152" s="34">
        <f t="shared" si="32"/>
        <v>0</v>
      </c>
      <c r="U152" s="34">
        <f t="shared" si="33"/>
        <v>7098</v>
      </c>
      <c r="V152" s="26">
        <f t="shared" si="34"/>
        <v>7098</v>
      </c>
      <c r="W152" s="26"/>
      <c r="X152" s="26" t="s">
        <v>428</v>
      </c>
      <c r="Y152" s="105"/>
      <c r="Z152" s="105"/>
      <c r="AA152" s="105"/>
      <c r="AB152" s="106"/>
      <c r="AC152" s="106"/>
      <c r="AD152" s="106"/>
      <c r="AE152" s="106"/>
      <c r="AF152" s="105"/>
      <c r="AG152" s="106"/>
      <c r="AH152" s="106"/>
      <c r="AI152" s="106"/>
      <c r="AJ152" s="106"/>
      <c r="AK152" s="106"/>
      <c r="AL152" s="108"/>
      <c r="AM152" s="108"/>
      <c r="AN152" s="109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</row>
    <row r="153" s="44" customFormat="true" ht="32" customHeight="true" spans="1:54">
      <c r="A153" s="13">
        <v>148</v>
      </c>
      <c r="B153" s="13" t="s">
        <v>210</v>
      </c>
      <c r="C153" s="15" t="s">
        <v>442</v>
      </c>
      <c r="D153" s="15">
        <v>1</v>
      </c>
      <c r="E153" s="15">
        <v>22</v>
      </c>
      <c r="F153" s="26">
        <v>66000</v>
      </c>
      <c r="G153" s="26">
        <v>8580</v>
      </c>
      <c r="H153" s="83">
        <v>45685</v>
      </c>
      <c r="I153" s="83">
        <v>45733</v>
      </c>
      <c r="J153" s="26">
        <v>2574</v>
      </c>
      <c r="K153" s="26">
        <v>0</v>
      </c>
      <c r="L153" s="26">
        <v>0</v>
      </c>
      <c r="M153" s="26">
        <v>6006</v>
      </c>
      <c r="N153" s="26">
        <f t="shared" si="29"/>
        <v>6006</v>
      </c>
      <c r="O153" s="34">
        <v>0</v>
      </c>
      <c r="P153" s="34">
        <v>0</v>
      </c>
      <c r="Q153" s="34">
        <v>0</v>
      </c>
      <c r="R153" s="26">
        <f t="shared" si="30"/>
        <v>0</v>
      </c>
      <c r="S153" s="34">
        <f t="shared" si="31"/>
        <v>0</v>
      </c>
      <c r="T153" s="34">
        <f t="shared" si="32"/>
        <v>0</v>
      </c>
      <c r="U153" s="34">
        <f t="shared" si="33"/>
        <v>6006</v>
      </c>
      <c r="V153" s="26">
        <f t="shared" si="34"/>
        <v>6006</v>
      </c>
      <c r="W153" s="26"/>
      <c r="X153" s="26" t="s">
        <v>436</v>
      </c>
      <c r="Y153" s="105"/>
      <c r="Z153" s="105"/>
      <c r="AA153" s="105"/>
      <c r="AB153" s="106"/>
      <c r="AC153" s="106"/>
      <c r="AD153" s="106"/>
      <c r="AE153" s="106"/>
      <c r="AF153" s="105"/>
      <c r="AG153" s="106"/>
      <c r="AH153" s="106"/>
      <c r="AI153" s="106"/>
      <c r="AJ153" s="106"/>
      <c r="AK153" s="106"/>
      <c r="AL153" s="108"/>
      <c r="AM153" s="108"/>
      <c r="AN153" s="109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</row>
    <row r="154" s="44" customFormat="true" ht="32" customHeight="true" spans="1:54">
      <c r="A154" s="13">
        <v>149</v>
      </c>
      <c r="B154" s="13" t="s">
        <v>210</v>
      </c>
      <c r="C154" s="15" t="s">
        <v>443</v>
      </c>
      <c r="D154" s="15">
        <v>1</v>
      </c>
      <c r="E154" s="15">
        <v>15</v>
      </c>
      <c r="F154" s="26">
        <v>45000</v>
      </c>
      <c r="G154" s="26">
        <v>5850</v>
      </c>
      <c r="H154" s="83">
        <v>45685</v>
      </c>
      <c r="I154" s="83">
        <v>45733</v>
      </c>
      <c r="J154" s="26">
        <v>1755</v>
      </c>
      <c r="K154" s="26">
        <v>0</v>
      </c>
      <c r="L154" s="26">
        <v>0</v>
      </c>
      <c r="M154" s="26">
        <v>4095</v>
      </c>
      <c r="N154" s="26">
        <f t="shared" si="29"/>
        <v>4095</v>
      </c>
      <c r="O154" s="34">
        <v>0</v>
      </c>
      <c r="P154" s="34">
        <v>0</v>
      </c>
      <c r="Q154" s="34">
        <v>0</v>
      </c>
      <c r="R154" s="26">
        <f t="shared" si="30"/>
        <v>0</v>
      </c>
      <c r="S154" s="34">
        <f t="shared" si="31"/>
        <v>0</v>
      </c>
      <c r="T154" s="34">
        <f t="shared" si="32"/>
        <v>0</v>
      </c>
      <c r="U154" s="34">
        <f t="shared" si="33"/>
        <v>4095</v>
      </c>
      <c r="V154" s="26">
        <f t="shared" si="34"/>
        <v>4095</v>
      </c>
      <c r="W154" s="26"/>
      <c r="X154" s="26" t="s">
        <v>444</v>
      </c>
      <c r="Y154" s="105"/>
      <c r="Z154" s="105"/>
      <c r="AA154" s="105"/>
      <c r="AB154" s="106"/>
      <c r="AC154" s="106"/>
      <c r="AD154" s="106"/>
      <c r="AE154" s="106"/>
      <c r="AF154" s="105"/>
      <c r="AG154" s="106"/>
      <c r="AH154" s="106"/>
      <c r="AI154" s="106"/>
      <c r="AJ154" s="106"/>
      <c r="AK154" s="106"/>
      <c r="AL154" s="108"/>
      <c r="AM154" s="108"/>
      <c r="AN154" s="109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</row>
    <row r="155" s="44" customFormat="true" ht="32" customHeight="true" spans="1:54">
      <c r="A155" s="13">
        <v>150</v>
      </c>
      <c r="B155" s="13" t="s">
        <v>210</v>
      </c>
      <c r="C155" s="15" t="s">
        <v>445</v>
      </c>
      <c r="D155" s="15">
        <v>48</v>
      </c>
      <c r="E155" s="15">
        <v>305.8</v>
      </c>
      <c r="F155" s="26">
        <v>917400</v>
      </c>
      <c r="G155" s="26">
        <v>119262</v>
      </c>
      <c r="H155" s="83">
        <v>45685</v>
      </c>
      <c r="I155" s="83">
        <v>45760</v>
      </c>
      <c r="J155" s="26">
        <v>35778.6</v>
      </c>
      <c r="K155" s="26">
        <v>0</v>
      </c>
      <c r="L155" s="26">
        <v>0</v>
      </c>
      <c r="M155" s="26">
        <v>83483.4</v>
      </c>
      <c r="N155" s="26">
        <f t="shared" si="29"/>
        <v>83483.4</v>
      </c>
      <c r="O155" s="34">
        <v>0</v>
      </c>
      <c r="P155" s="34">
        <v>0</v>
      </c>
      <c r="Q155" s="34">
        <v>0</v>
      </c>
      <c r="R155" s="26">
        <f t="shared" si="30"/>
        <v>0</v>
      </c>
      <c r="S155" s="34">
        <f t="shared" si="31"/>
        <v>0</v>
      </c>
      <c r="T155" s="34">
        <f t="shared" si="32"/>
        <v>0</v>
      </c>
      <c r="U155" s="34">
        <f t="shared" si="33"/>
        <v>83483.4</v>
      </c>
      <c r="V155" s="26">
        <f t="shared" si="34"/>
        <v>83483.4</v>
      </c>
      <c r="W155" s="26"/>
      <c r="X155" s="26" t="s">
        <v>406</v>
      </c>
      <c r="Y155" s="105"/>
      <c r="Z155" s="105"/>
      <c r="AA155" s="105"/>
      <c r="AB155" s="106"/>
      <c r="AC155" s="106"/>
      <c r="AD155" s="106"/>
      <c r="AE155" s="106"/>
      <c r="AF155" s="105"/>
      <c r="AG155" s="106"/>
      <c r="AH155" s="106"/>
      <c r="AI155" s="106"/>
      <c r="AJ155" s="106"/>
      <c r="AK155" s="106"/>
      <c r="AL155" s="108"/>
      <c r="AM155" s="108"/>
      <c r="AN155" s="109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</row>
    <row r="156" s="44" customFormat="true" ht="32" customHeight="true" spans="1:54">
      <c r="A156" s="13">
        <v>151</v>
      </c>
      <c r="B156" s="13" t="s">
        <v>210</v>
      </c>
      <c r="C156" s="15" t="s">
        <v>446</v>
      </c>
      <c r="D156" s="15">
        <v>37</v>
      </c>
      <c r="E156" s="15">
        <v>193.5</v>
      </c>
      <c r="F156" s="26">
        <v>580500</v>
      </c>
      <c r="G156" s="26">
        <v>75465</v>
      </c>
      <c r="H156" s="83">
        <v>45685</v>
      </c>
      <c r="I156" s="83">
        <v>45752</v>
      </c>
      <c r="J156" s="26">
        <v>22639.5</v>
      </c>
      <c r="K156" s="26">
        <v>0</v>
      </c>
      <c r="L156" s="26">
        <v>0</v>
      </c>
      <c r="M156" s="26">
        <v>52825.5</v>
      </c>
      <c r="N156" s="26">
        <f t="shared" si="29"/>
        <v>52825.5</v>
      </c>
      <c r="O156" s="34">
        <v>0</v>
      </c>
      <c r="P156" s="34">
        <v>0</v>
      </c>
      <c r="Q156" s="34">
        <v>0</v>
      </c>
      <c r="R156" s="26">
        <f t="shared" si="30"/>
        <v>0</v>
      </c>
      <c r="S156" s="34">
        <f t="shared" si="31"/>
        <v>0</v>
      </c>
      <c r="T156" s="34">
        <f t="shared" si="32"/>
        <v>0</v>
      </c>
      <c r="U156" s="34">
        <f t="shared" si="33"/>
        <v>52825.5</v>
      </c>
      <c r="V156" s="26">
        <f t="shared" si="34"/>
        <v>52825.5</v>
      </c>
      <c r="W156" s="26"/>
      <c r="X156" s="26" t="s">
        <v>406</v>
      </c>
      <c r="Y156" s="105"/>
      <c r="Z156" s="105"/>
      <c r="AA156" s="105"/>
      <c r="AB156" s="106"/>
      <c r="AC156" s="106"/>
      <c r="AD156" s="106"/>
      <c r="AE156" s="106"/>
      <c r="AF156" s="105"/>
      <c r="AG156" s="106"/>
      <c r="AH156" s="106"/>
      <c r="AI156" s="106"/>
      <c r="AJ156" s="106"/>
      <c r="AK156" s="106"/>
      <c r="AL156" s="108"/>
      <c r="AM156" s="108"/>
      <c r="AN156" s="109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</row>
    <row r="157" s="44" customFormat="true" ht="32" customHeight="true" spans="1:54">
      <c r="A157" s="13">
        <v>152</v>
      </c>
      <c r="B157" s="13" t="s">
        <v>210</v>
      </c>
      <c r="C157" s="15" t="s">
        <v>447</v>
      </c>
      <c r="D157" s="15">
        <v>1</v>
      </c>
      <c r="E157" s="15">
        <v>20.5</v>
      </c>
      <c r="F157" s="26">
        <v>61500</v>
      </c>
      <c r="G157" s="26">
        <v>7995</v>
      </c>
      <c r="H157" s="83">
        <v>45685</v>
      </c>
      <c r="I157" s="83">
        <v>45733</v>
      </c>
      <c r="J157" s="26">
        <v>2398.5</v>
      </c>
      <c r="K157" s="26">
        <v>0</v>
      </c>
      <c r="L157" s="26">
        <v>0</v>
      </c>
      <c r="M157" s="26">
        <v>5596.5</v>
      </c>
      <c r="N157" s="26">
        <f t="shared" si="29"/>
        <v>5596.5</v>
      </c>
      <c r="O157" s="34">
        <v>0</v>
      </c>
      <c r="P157" s="34">
        <v>0</v>
      </c>
      <c r="Q157" s="34">
        <v>0</v>
      </c>
      <c r="R157" s="26">
        <f t="shared" si="30"/>
        <v>0</v>
      </c>
      <c r="S157" s="34">
        <f t="shared" si="31"/>
        <v>0</v>
      </c>
      <c r="T157" s="34">
        <f t="shared" si="32"/>
        <v>0</v>
      </c>
      <c r="U157" s="34">
        <f t="shared" si="33"/>
        <v>5596.5</v>
      </c>
      <c r="V157" s="26">
        <f t="shared" si="34"/>
        <v>5596.5</v>
      </c>
      <c r="W157" s="26"/>
      <c r="X157" s="26" t="s">
        <v>448</v>
      </c>
      <c r="Y157" s="105"/>
      <c r="Z157" s="105"/>
      <c r="AA157" s="105"/>
      <c r="AB157" s="106"/>
      <c r="AC157" s="106"/>
      <c r="AD157" s="106"/>
      <c r="AE157" s="106"/>
      <c r="AF157" s="105"/>
      <c r="AG157" s="106"/>
      <c r="AH157" s="106"/>
      <c r="AI157" s="106"/>
      <c r="AJ157" s="106"/>
      <c r="AK157" s="106"/>
      <c r="AL157" s="108"/>
      <c r="AM157" s="108"/>
      <c r="AN157" s="109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</row>
    <row r="158" s="44" customFormat="true" ht="32" customHeight="true" spans="1:54">
      <c r="A158" s="13">
        <v>153</v>
      </c>
      <c r="B158" s="13" t="s">
        <v>210</v>
      </c>
      <c r="C158" s="15" t="s">
        <v>449</v>
      </c>
      <c r="D158" s="15">
        <v>1</v>
      </c>
      <c r="E158" s="15">
        <v>32</v>
      </c>
      <c r="F158" s="26">
        <v>96000</v>
      </c>
      <c r="G158" s="26">
        <v>12480</v>
      </c>
      <c r="H158" s="83">
        <v>45685</v>
      </c>
      <c r="I158" s="83">
        <v>45733</v>
      </c>
      <c r="J158" s="26">
        <v>3744</v>
      </c>
      <c r="K158" s="26">
        <v>0</v>
      </c>
      <c r="L158" s="26">
        <v>0</v>
      </c>
      <c r="M158" s="26">
        <v>8736</v>
      </c>
      <c r="N158" s="26">
        <f t="shared" si="29"/>
        <v>8736</v>
      </c>
      <c r="O158" s="34">
        <v>0</v>
      </c>
      <c r="P158" s="34">
        <v>0</v>
      </c>
      <c r="Q158" s="34">
        <v>0</v>
      </c>
      <c r="R158" s="26">
        <f t="shared" si="30"/>
        <v>0</v>
      </c>
      <c r="S158" s="34">
        <f t="shared" si="31"/>
        <v>0</v>
      </c>
      <c r="T158" s="34">
        <f t="shared" si="32"/>
        <v>0</v>
      </c>
      <c r="U158" s="34">
        <f t="shared" si="33"/>
        <v>8736</v>
      </c>
      <c r="V158" s="26">
        <f t="shared" si="34"/>
        <v>8736</v>
      </c>
      <c r="W158" s="26"/>
      <c r="X158" s="26" t="s">
        <v>448</v>
      </c>
      <c r="Y158" s="105"/>
      <c r="Z158" s="105"/>
      <c r="AA158" s="105"/>
      <c r="AB158" s="106"/>
      <c r="AC158" s="106"/>
      <c r="AD158" s="106"/>
      <c r="AE158" s="106"/>
      <c r="AF158" s="105"/>
      <c r="AG158" s="106"/>
      <c r="AH158" s="106"/>
      <c r="AI158" s="106"/>
      <c r="AJ158" s="106"/>
      <c r="AK158" s="106"/>
      <c r="AL158" s="108"/>
      <c r="AM158" s="108"/>
      <c r="AN158" s="109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</row>
    <row r="159" s="44" customFormat="true" ht="32" customHeight="true" spans="1:54">
      <c r="A159" s="13">
        <v>154</v>
      </c>
      <c r="B159" s="13" t="s">
        <v>210</v>
      </c>
      <c r="C159" s="15" t="s">
        <v>450</v>
      </c>
      <c r="D159" s="15">
        <v>1</v>
      </c>
      <c r="E159" s="15">
        <v>20.5</v>
      </c>
      <c r="F159" s="26">
        <v>61500</v>
      </c>
      <c r="G159" s="26">
        <v>7995</v>
      </c>
      <c r="H159" s="83">
        <v>45685</v>
      </c>
      <c r="I159" s="83">
        <v>45737</v>
      </c>
      <c r="J159" s="26">
        <v>2398.5</v>
      </c>
      <c r="K159" s="26">
        <v>0</v>
      </c>
      <c r="L159" s="26">
        <v>0</v>
      </c>
      <c r="M159" s="26">
        <v>5596.5</v>
      </c>
      <c r="N159" s="26">
        <f t="shared" si="29"/>
        <v>5596.5</v>
      </c>
      <c r="O159" s="34">
        <v>0</v>
      </c>
      <c r="P159" s="34">
        <v>0</v>
      </c>
      <c r="Q159" s="34">
        <v>0</v>
      </c>
      <c r="R159" s="26">
        <f t="shared" si="30"/>
        <v>0</v>
      </c>
      <c r="S159" s="34">
        <f t="shared" si="31"/>
        <v>0</v>
      </c>
      <c r="T159" s="34">
        <f t="shared" si="32"/>
        <v>0</v>
      </c>
      <c r="U159" s="34">
        <f t="shared" si="33"/>
        <v>5596.5</v>
      </c>
      <c r="V159" s="26">
        <f t="shared" si="34"/>
        <v>5596.5</v>
      </c>
      <c r="W159" s="26"/>
      <c r="X159" s="26" t="s">
        <v>451</v>
      </c>
      <c r="Y159" s="105"/>
      <c r="Z159" s="105"/>
      <c r="AA159" s="105"/>
      <c r="AB159" s="106"/>
      <c r="AC159" s="106"/>
      <c r="AD159" s="106"/>
      <c r="AE159" s="106"/>
      <c r="AF159" s="105"/>
      <c r="AG159" s="106"/>
      <c r="AH159" s="106"/>
      <c r="AI159" s="106"/>
      <c r="AJ159" s="106"/>
      <c r="AK159" s="106"/>
      <c r="AL159" s="108"/>
      <c r="AM159" s="108"/>
      <c r="AN159" s="109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</row>
    <row r="160" s="44" customFormat="true" ht="32" customHeight="true" spans="1:54">
      <c r="A160" s="13">
        <v>155</v>
      </c>
      <c r="B160" s="13" t="s">
        <v>210</v>
      </c>
      <c r="C160" s="15" t="s">
        <v>452</v>
      </c>
      <c r="D160" s="15">
        <v>1</v>
      </c>
      <c r="E160" s="15">
        <v>36</v>
      </c>
      <c r="F160" s="26">
        <v>108000</v>
      </c>
      <c r="G160" s="26">
        <v>14040</v>
      </c>
      <c r="H160" s="83">
        <v>45685</v>
      </c>
      <c r="I160" s="83">
        <v>45737</v>
      </c>
      <c r="J160" s="26">
        <v>4212</v>
      </c>
      <c r="K160" s="26">
        <v>0</v>
      </c>
      <c r="L160" s="26">
        <v>0</v>
      </c>
      <c r="M160" s="26">
        <v>9828</v>
      </c>
      <c r="N160" s="26">
        <f t="shared" si="29"/>
        <v>9828</v>
      </c>
      <c r="O160" s="34">
        <v>0</v>
      </c>
      <c r="P160" s="34">
        <v>0</v>
      </c>
      <c r="Q160" s="34">
        <v>0</v>
      </c>
      <c r="R160" s="26">
        <f t="shared" si="30"/>
        <v>0</v>
      </c>
      <c r="S160" s="34">
        <f t="shared" si="31"/>
        <v>0</v>
      </c>
      <c r="T160" s="34">
        <f t="shared" si="32"/>
        <v>0</v>
      </c>
      <c r="U160" s="34">
        <f t="shared" si="33"/>
        <v>9828</v>
      </c>
      <c r="V160" s="26">
        <f t="shared" si="34"/>
        <v>9828</v>
      </c>
      <c r="W160" s="26"/>
      <c r="X160" s="26" t="s">
        <v>453</v>
      </c>
      <c r="Y160" s="105"/>
      <c r="Z160" s="105"/>
      <c r="AA160" s="105"/>
      <c r="AB160" s="106"/>
      <c r="AC160" s="106"/>
      <c r="AD160" s="106"/>
      <c r="AE160" s="106"/>
      <c r="AF160" s="105"/>
      <c r="AG160" s="106"/>
      <c r="AH160" s="106"/>
      <c r="AI160" s="106"/>
      <c r="AJ160" s="106"/>
      <c r="AK160" s="106"/>
      <c r="AL160" s="108"/>
      <c r="AM160" s="108"/>
      <c r="AN160" s="109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</row>
    <row r="161" s="44" customFormat="true" ht="32" customHeight="true" spans="1:54">
      <c r="A161" s="13">
        <v>156</v>
      </c>
      <c r="B161" s="13" t="s">
        <v>210</v>
      </c>
      <c r="C161" s="15" t="s">
        <v>454</v>
      </c>
      <c r="D161" s="15">
        <v>1</v>
      </c>
      <c r="E161" s="15">
        <v>23</v>
      </c>
      <c r="F161" s="26">
        <v>69000</v>
      </c>
      <c r="G161" s="26">
        <v>8970</v>
      </c>
      <c r="H161" s="83">
        <v>45685</v>
      </c>
      <c r="I161" s="83">
        <v>45737</v>
      </c>
      <c r="J161" s="26">
        <v>2691</v>
      </c>
      <c r="K161" s="26">
        <v>0</v>
      </c>
      <c r="L161" s="26">
        <v>0</v>
      </c>
      <c r="M161" s="26">
        <v>6279</v>
      </c>
      <c r="N161" s="26">
        <f t="shared" si="29"/>
        <v>6279</v>
      </c>
      <c r="O161" s="34">
        <v>0</v>
      </c>
      <c r="P161" s="34">
        <v>0</v>
      </c>
      <c r="Q161" s="34">
        <v>0</v>
      </c>
      <c r="R161" s="26">
        <f t="shared" si="30"/>
        <v>0</v>
      </c>
      <c r="S161" s="34">
        <f t="shared" si="31"/>
        <v>0</v>
      </c>
      <c r="T161" s="34">
        <f t="shared" si="32"/>
        <v>0</v>
      </c>
      <c r="U161" s="34">
        <f t="shared" si="33"/>
        <v>6279</v>
      </c>
      <c r="V161" s="26">
        <f t="shared" si="34"/>
        <v>6279</v>
      </c>
      <c r="W161" s="26"/>
      <c r="X161" s="26" t="s">
        <v>455</v>
      </c>
      <c r="Y161" s="105"/>
      <c r="Z161" s="105"/>
      <c r="AA161" s="105"/>
      <c r="AB161" s="106"/>
      <c r="AC161" s="106"/>
      <c r="AD161" s="106"/>
      <c r="AE161" s="106"/>
      <c r="AF161" s="105"/>
      <c r="AG161" s="106"/>
      <c r="AH161" s="106"/>
      <c r="AI161" s="106"/>
      <c r="AJ161" s="106"/>
      <c r="AK161" s="106"/>
      <c r="AL161" s="108"/>
      <c r="AM161" s="108"/>
      <c r="AN161" s="109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</row>
    <row r="162" s="44" customFormat="true" ht="32" customHeight="true" spans="1:54">
      <c r="A162" s="13">
        <v>157</v>
      </c>
      <c r="B162" s="13" t="s">
        <v>210</v>
      </c>
      <c r="C162" s="15" t="s">
        <v>456</v>
      </c>
      <c r="D162" s="15">
        <v>1</v>
      </c>
      <c r="E162" s="15">
        <v>32</v>
      </c>
      <c r="F162" s="26">
        <v>96000</v>
      </c>
      <c r="G162" s="26">
        <v>12480</v>
      </c>
      <c r="H162" s="83">
        <v>45685</v>
      </c>
      <c r="I162" s="83">
        <v>45733</v>
      </c>
      <c r="J162" s="26">
        <v>3744</v>
      </c>
      <c r="K162" s="26">
        <v>0</v>
      </c>
      <c r="L162" s="26">
        <v>0</v>
      </c>
      <c r="M162" s="26">
        <v>8736</v>
      </c>
      <c r="N162" s="26">
        <f t="shared" si="29"/>
        <v>8736</v>
      </c>
      <c r="O162" s="34">
        <v>0</v>
      </c>
      <c r="P162" s="34">
        <v>0</v>
      </c>
      <c r="Q162" s="34">
        <v>0</v>
      </c>
      <c r="R162" s="26">
        <f t="shared" si="30"/>
        <v>0</v>
      </c>
      <c r="S162" s="34">
        <f t="shared" si="31"/>
        <v>0</v>
      </c>
      <c r="T162" s="34">
        <f t="shared" si="32"/>
        <v>0</v>
      </c>
      <c r="U162" s="34">
        <f t="shared" si="33"/>
        <v>8736</v>
      </c>
      <c r="V162" s="26">
        <f t="shared" si="34"/>
        <v>8736</v>
      </c>
      <c r="W162" s="26"/>
      <c r="X162" s="26" t="s">
        <v>457</v>
      </c>
      <c r="Y162" s="105"/>
      <c r="Z162" s="105"/>
      <c r="AA162" s="105"/>
      <c r="AB162" s="106"/>
      <c r="AC162" s="106"/>
      <c r="AD162" s="106"/>
      <c r="AE162" s="106"/>
      <c r="AF162" s="105"/>
      <c r="AG162" s="106"/>
      <c r="AH162" s="106"/>
      <c r="AI162" s="106"/>
      <c r="AJ162" s="106"/>
      <c r="AK162" s="106"/>
      <c r="AL162" s="108"/>
      <c r="AM162" s="108"/>
      <c r="AN162" s="109"/>
      <c r="AO162" s="75"/>
      <c r="AP162" s="75"/>
      <c r="AQ162" s="75"/>
      <c r="AR162" s="75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</row>
    <row r="163" s="44" customFormat="true" ht="32" customHeight="true" spans="1:54">
      <c r="A163" s="13">
        <v>158</v>
      </c>
      <c r="B163" s="13" t="s">
        <v>210</v>
      </c>
      <c r="C163" s="15" t="s">
        <v>458</v>
      </c>
      <c r="D163" s="15">
        <v>1</v>
      </c>
      <c r="E163" s="15">
        <v>35</v>
      </c>
      <c r="F163" s="26">
        <v>105000</v>
      </c>
      <c r="G163" s="26">
        <v>13650</v>
      </c>
      <c r="H163" s="83">
        <v>45685</v>
      </c>
      <c r="I163" s="83">
        <v>45726</v>
      </c>
      <c r="J163" s="26">
        <v>4095</v>
      </c>
      <c r="K163" s="26">
        <v>0</v>
      </c>
      <c r="L163" s="26">
        <v>0</v>
      </c>
      <c r="M163" s="26">
        <v>9555</v>
      </c>
      <c r="N163" s="26">
        <f t="shared" si="29"/>
        <v>9555</v>
      </c>
      <c r="O163" s="34">
        <v>0</v>
      </c>
      <c r="P163" s="34">
        <v>0</v>
      </c>
      <c r="Q163" s="34">
        <v>0</v>
      </c>
      <c r="R163" s="26">
        <f t="shared" si="30"/>
        <v>0</v>
      </c>
      <c r="S163" s="34">
        <f t="shared" si="31"/>
        <v>0</v>
      </c>
      <c r="T163" s="34">
        <f t="shared" si="32"/>
        <v>0</v>
      </c>
      <c r="U163" s="34">
        <f t="shared" si="33"/>
        <v>9555</v>
      </c>
      <c r="V163" s="26">
        <f t="shared" si="34"/>
        <v>9555</v>
      </c>
      <c r="W163" s="26"/>
      <c r="X163" s="26" t="s">
        <v>459</v>
      </c>
      <c r="Y163" s="105"/>
      <c r="Z163" s="105"/>
      <c r="AA163" s="105"/>
      <c r="AB163" s="106"/>
      <c r="AC163" s="106"/>
      <c r="AD163" s="106"/>
      <c r="AE163" s="106"/>
      <c r="AF163" s="105"/>
      <c r="AG163" s="106"/>
      <c r="AH163" s="106"/>
      <c r="AI163" s="106"/>
      <c r="AJ163" s="106"/>
      <c r="AK163" s="106"/>
      <c r="AL163" s="108"/>
      <c r="AM163" s="108"/>
      <c r="AN163" s="109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</row>
    <row r="164" s="44" customFormat="true" ht="32" customHeight="true" spans="1:54">
      <c r="A164" s="13">
        <v>159</v>
      </c>
      <c r="B164" s="13" t="s">
        <v>210</v>
      </c>
      <c r="C164" s="15" t="s">
        <v>460</v>
      </c>
      <c r="D164" s="15">
        <v>29</v>
      </c>
      <c r="E164" s="15">
        <v>158.5</v>
      </c>
      <c r="F164" s="26">
        <v>475500</v>
      </c>
      <c r="G164" s="26">
        <v>61815</v>
      </c>
      <c r="H164" s="83">
        <v>45685</v>
      </c>
      <c r="I164" s="83">
        <v>45742</v>
      </c>
      <c r="J164" s="26">
        <v>18544.5</v>
      </c>
      <c r="K164" s="26">
        <v>0</v>
      </c>
      <c r="L164" s="26">
        <v>0</v>
      </c>
      <c r="M164" s="26">
        <v>43270.5</v>
      </c>
      <c r="N164" s="26">
        <f t="shared" si="29"/>
        <v>43270.5</v>
      </c>
      <c r="O164" s="34">
        <v>0</v>
      </c>
      <c r="P164" s="34">
        <v>0</v>
      </c>
      <c r="Q164" s="34">
        <v>0</v>
      </c>
      <c r="R164" s="26">
        <f t="shared" si="30"/>
        <v>0</v>
      </c>
      <c r="S164" s="34">
        <f t="shared" si="31"/>
        <v>0</v>
      </c>
      <c r="T164" s="34">
        <f t="shared" si="32"/>
        <v>0</v>
      </c>
      <c r="U164" s="34">
        <f t="shared" si="33"/>
        <v>43270.5</v>
      </c>
      <c r="V164" s="26">
        <f t="shared" si="34"/>
        <v>43270.5</v>
      </c>
      <c r="W164" s="26"/>
      <c r="X164" s="26" t="s">
        <v>422</v>
      </c>
      <c r="Y164" s="105"/>
      <c r="Z164" s="105"/>
      <c r="AA164" s="105"/>
      <c r="AB164" s="106"/>
      <c r="AC164" s="106"/>
      <c r="AD164" s="106"/>
      <c r="AE164" s="106"/>
      <c r="AF164" s="105"/>
      <c r="AG164" s="106"/>
      <c r="AH164" s="106"/>
      <c r="AI164" s="106"/>
      <c r="AJ164" s="106"/>
      <c r="AK164" s="106"/>
      <c r="AL164" s="108"/>
      <c r="AM164" s="108"/>
      <c r="AN164" s="109"/>
      <c r="AO164" s="75"/>
      <c r="AP164" s="75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</row>
    <row r="165" s="44" customFormat="true" ht="32" customHeight="true" spans="1:54">
      <c r="A165" s="13">
        <v>160</v>
      </c>
      <c r="B165" s="13" t="s">
        <v>210</v>
      </c>
      <c r="C165" s="15" t="s">
        <v>461</v>
      </c>
      <c r="D165" s="15">
        <v>1</v>
      </c>
      <c r="E165" s="15">
        <v>14</v>
      </c>
      <c r="F165" s="26">
        <v>42000</v>
      </c>
      <c r="G165" s="26">
        <v>5460</v>
      </c>
      <c r="H165" s="83">
        <v>45694</v>
      </c>
      <c r="I165" s="83">
        <v>45733</v>
      </c>
      <c r="J165" s="26">
        <v>1638</v>
      </c>
      <c r="K165" s="26">
        <v>0</v>
      </c>
      <c r="L165" s="26">
        <v>0</v>
      </c>
      <c r="M165" s="26">
        <v>3822</v>
      </c>
      <c r="N165" s="26">
        <f t="shared" si="29"/>
        <v>3822</v>
      </c>
      <c r="O165" s="34">
        <v>0</v>
      </c>
      <c r="P165" s="34">
        <v>0</v>
      </c>
      <c r="Q165" s="34">
        <v>0</v>
      </c>
      <c r="R165" s="26">
        <f t="shared" si="30"/>
        <v>0</v>
      </c>
      <c r="S165" s="34">
        <f t="shared" si="31"/>
        <v>0</v>
      </c>
      <c r="T165" s="34">
        <f t="shared" si="32"/>
        <v>0</v>
      </c>
      <c r="U165" s="34">
        <f t="shared" si="33"/>
        <v>3822</v>
      </c>
      <c r="V165" s="26">
        <f t="shared" si="34"/>
        <v>3822</v>
      </c>
      <c r="W165" s="26"/>
      <c r="X165" s="26" t="s">
        <v>462</v>
      </c>
      <c r="Y165" s="105"/>
      <c r="Z165" s="105"/>
      <c r="AA165" s="105"/>
      <c r="AB165" s="106"/>
      <c r="AC165" s="106"/>
      <c r="AD165" s="106"/>
      <c r="AE165" s="106"/>
      <c r="AF165" s="105"/>
      <c r="AG165" s="106"/>
      <c r="AH165" s="106"/>
      <c r="AI165" s="106"/>
      <c r="AJ165" s="106"/>
      <c r="AK165" s="106"/>
      <c r="AL165" s="108"/>
      <c r="AM165" s="108"/>
      <c r="AN165" s="109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</row>
    <row r="166" s="44" customFormat="true" ht="32" customHeight="true" spans="1:54">
      <c r="A166" s="13">
        <v>161</v>
      </c>
      <c r="B166" s="13" t="s">
        <v>210</v>
      </c>
      <c r="C166" s="15" t="s">
        <v>463</v>
      </c>
      <c r="D166" s="15">
        <v>1</v>
      </c>
      <c r="E166" s="15">
        <v>35</v>
      </c>
      <c r="F166" s="26">
        <v>105000</v>
      </c>
      <c r="G166" s="26">
        <v>13650</v>
      </c>
      <c r="H166" s="83">
        <v>45698</v>
      </c>
      <c r="I166" s="83">
        <v>45742</v>
      </c>
      <c r="J166" s="26">
        <v>4095</v>
      </c>
      <c r="K166" s="26">
        <v>0</v>
      </c>
      <c r="L166" s="26">
        <v>0</v>
      </c>
      <c r="M166" s="26">
        <v>9555</v>
      </c>
      <c r="N166" s="26">
        <f t="shared" si="29"/>
        <v>9555</v>
      </c>
      <c r="O166" s="34">
        <v>0</v>
      </c>
      <c r="P166" s="34">
        <v>0</v>
      </c>
      <c r="Q166" s="34">
        <v>0</v>
      </c>
      <c r="R166" s="26">
        <f t="shared" si="30"/>
        <v>0</v>
      </c>
      <c r="S166" s="34">
        <f t="shared" si="31"/>
        <v>0</v>
      </c>
      <c r="T166" s="34">
        <f t="shared" si="32"/>
        <v>0</v>
      </c>
      <c r="U166" s="34">
        <f t="shared" si="33"/>
        <v>9555</v>
      </c>
      <c r="V166" s="26">
        <f t="shared" si="34"/>
        <v>9555</v>
      </c>
      <c r="W166" s="26"/>
      <c r="X166" s="26" t="s">
        <v>464</v>
      </c>
      <c r="Y166" s="105"/>
      <c r="Z166" s="105"/>
      <c r="AA166" s="105"/>
      <c r="AB166" s="106"/>
      <c r="AC166" s="106"/>
      <c r="AD166" s="106"/>
      <c r="AE166" s="106"/>
      <c r="AF166" s="105"/>
      <c r="AG166" s="106"/>
      <c r="AH166" s="106"/>
      <c r="AI166" s="106"/>
      <c r="AJ166" s="106"/>
      <c r="AK166" s="106"/>
      <c r="AL166" s="108"/>
      <c r="AM166" s="108"/>
      <c r="AN166" s="109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</row>
    <row r="167" s="44" customFormat="true" ht="32" customHeight="true" spans="1:54">
      <c r="A167" s="13">
        <v>162</v>
      </c>
      <c r="B167" s="13" t="s">
        <v>210</v>
      </c>
      <c r="C167" s="15" t="s">
        <v>465</v>
      </c>
      <c r="D167" s="15">
        <v>3</v>
      </c>
      <c r="E167" s="15">
        <v>9</v>
      </c>
      <c r="F167" s="26">
        <v>27000</v>
      </c>
      <c r="G167" s="26">
        <v>3510</v>
      </c>
      <c r="H167" s="83">
        <v>45697</v>
      </c>
      <c r="I167" s="83">
        <v>45759</v>
      </c>
      <c r="J167" s="26">
        <v>0</v>
      </c>
      <c r="K167" s="26">
        <v>0</v>
      </c>
      <c r="L167" s="26">
        <v>0</v>
      </c>
      <c r="M167" s="26">
        <v>3510</v>
      </c>
      <c r="N167" s="26">
        <f t="shared" si="29"/>
        <v>3510</v>
      </c>
      <c r="O167" s="34">
        <v>0</v>
      </c>
      <c r="P167" s="34">
        <v>0</v>
      </c>
      <c r="Q167" s="34">
        <v>0</v>
      </c>
      <c r="R167" s="26">
        <f t="shared" si="30"/>
        <v>0</v>
      </c>
      <c r="S167" s="34">
        <f t="shared" si="31"/>
        <v>0</v>
      </c>
      <c r="T167" s="34">
        <f t="shared" si="32"/>
        <v>0</v>
      </c>
      <c r="U167" s="34">
        <f t="shared" si="33"/>
        <v>3510</v>
      </c>
      <c r="V167" s="26">
        <f t="shared" si="34"/>
        <v>3510</v>
      </c>
      <c r="W167" s="26" t="s">
        <v>247</v>
      </c>
      <c r="X167" s="26" t="s">
        <v>466</v>
      </c>
      <c r="Y167" s="105"/>
      <c r="Z167" s="105"/>
      <c r="AA167" s="105"/>
      <c r="AB167" s="106"/>
      <c r="AC167" s="106"/>
      <c r="AD167" s="106"/>
      <c r="AE167" s="106"/>
      <c r="AF167" s="105"/>
      <c r="AG167" s="106"/>
      <c r="AH167" s="106"/>
      <c r="AI167" s="106"/>
      <c r="AJ167" s="106"/>
      <c r="AK167" s="106"/>
      <c r="AL167" s="108"/>
      <c r="AM167" s="108"/>
      <c r="AN167" s="109"/>
      <c r="AO167" s="75"/>
      <c r="AP167" s="75"/>
      <c r="AQ167" s="7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</row>
    <row r="168" s="44" customFormat="true" ht="32" customHeight="true" spans="1:54">
      <c r="A168" s="13">
        <v>163</v>
      </c>
      <c r="B168" s="13" t="s">
        <v>210</v>
      </c>
      <c r="C168" s="15" t="s">
        <v>467</v>
      </c>
      <c r="D168" s="15">
        <v>13</v>
      </c>
      <c r="E168" s="15">
        <v>305</v>
      </c>
      <c r="F168" s="26">
        <v>915000</v>
      </c>
      <c r="G168" s="26">
        <v>118950</v>
      </c>
      <c r="H168" s="83">
        <v>45697</v>
      </c>
      <c r="I168" s="83">
        <v>45761</v>
      </c>
      <c r="J168" s="26">
        <v>35685</v>
      </c>
      <c r="K168" s="26">
        <v>0</v>
      </c>
      <c r="L168" s="26">
        <v>0</v>
      </c>
      <c r="M168" s="26">
        <v>83265</v>
      </c>
      <c r="N168" s="26">
        <f t="shared" si="29"/>
        <v>83265</v>
      </c>
      <c r="O168" s="34">
        <v>0</v>
      </c>
      <c r="P168" s="34">
        <v>0</v>
      </c>
      <c r="Q168" s="34">
        <v>0</v>
      </c>
      <c r="R168" s="26">
        <f t="shared" si="30"/>
        <v>0</v>
      </c>
      <c r="S168" s="34">
        <f t="shared" si="31"/>
        <v>0</v>
      </c>
      <c r="T168" s="34">
        <f t="shared" si="32"/>
        <v>0</v>
      </c>
      <c r="U168" s="34">
        <f t="shared" si="33"/>
        <v>83265</v>
      </c>
      <c r="V168" s="26">
        <f t="shared" si="34"/>
        <v>83265</v>
      </c>
      <c r="W168" s="26"/>
      <c r="X168" s="26" t="s">
        <v>468</v>
      </c>
      <c r="Y168" s="105"/>
      <c r="Z168" s="105"/>
      <c r="AA168" s="105"/>
      <c r="AB168" s="106"/>
      <c r="AC168" s="106"/>
      <c r="AD168" s="106"/>
      <c r="AE168" s="106"/>
      <c r="AF168" s="105"/>
      <c r="AG168" s="106"/>
      <c r="AH168" s="106"/>
      <c r="AI168" s="106"/>
      <c r="AJ168" s="106"/>
      <c r="AK168" s="106"/>
      <c r="AL168" s="108"/>
      <c r="AM168" s="108"/>
      <c r="AN168" s="109"/>
      <c r="AO168" s="75"/>
      <c r="AP168" s="75"/>
      <c r="AQ168" s="7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</row>
    <row r="169" s="44" customFormat="true" ht="32" customHeight="true" spans="1:54">
      <c r="A169" s="13">
        <v>164</v>
      </c>
      <c r="B169" s="13" t="s">
        <v>210</v>
      </c>
      <c r="C169" s="15" t="s">
        <v>469</v>
      </c>
      <c r="D169" s="15">
        <v>1</v>
      </c>
      <c r="E169" s="15">
        <v>22</v>
      </c>
      <c r="F169" s="26">
        <v>66000</v>
      </c>
      <c r="G169" s="26">
        <v>8580</v>
      </c>
      <c r="H169" s="83">
        <v>45700</v>
      </c>
      <c r="I169" s="83">
        <v>45746</v>
      </c>
      <c r="J169" s="26">
        <v>2574</v>
      </c>
      <c r="K169" s="26">
        <v>0</v>
      </c>
      <c r="L169" s="26">
        <v>0</v>
      </c>
      <c r="M169" s="26">
        <v>6006</v>
      </c>
      <c r="N169" s="26">
        <f t="shared" si="29"/>
        <v>6006</v>
      </c>
      <c r="O169" s="34">
        <v>0</v>
      </c>
      <c r="P169" s="34">
        <v>0</v>
      </c>
      <c r="Q169" s="34">
        <v>0</v>
      </c>
      <c r="R169" s="26">
        <f t="shared" si="30"/>
        <v>0</v>
      </c>
      <c r="S169" s="34">
        <f t="shared" si="31"/>
        <v>0</v>
      </c>
      <c r="T169" s="34">
        <f t="shared" si="32"/>
        <v>0</v>
      </c>
      <c r="U169" s="34">
        <f t="shared" si="33"/>
        <v>6006</v>
      </c>
      <c r="V169" s="26">
        <f t="shared" si="34"/>
        <v>6006</v>
      </c>
      <c r="W169" s="26"/>
      <c r="X169" s="26" t="s">
        <v>470</v>
      </c>
      <c r="Y169" s="105"/>
      <c r="Z169" s="105"/>
      <c r="AA169" s="105"/>
      <c r="AB169" s="106"/>
      <c r="AC169" s="106"/>
      <c r="AD169" s="106"/>
      <c r="AE169" s="106"/>
      <c r="AF169" s="105"/>
      <c r="AG169" s="106"/>
      <c r="AH169" s="106"/>
      <c r="AI169" s="106"/>
      <c r="AJ169" s="106"/>
      <c r="AK169" s="106"/>
      <c r="AL169" s="108"/>
      <c r="AM169" s="108"/>
      <c r="AN169" s="109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</row>
    <row r="170" s="44" customFormat="true" ht="32" customHeight="true" spans="1:54">
      <c r="A170" s="13">
        <v>165</v>
      </c>
      <c r="B170" s="13" t="s">
        <v>210</v>
      </c>
      <c r="C170" s="15" t="s">
        <v>471</v>
      </c>
      <c r="D170" s="15">
        <v>1</v>
      </c>
      <c r="E170" s="15">
        <v>16</v>
      </c>
      <c r="F170" s="26">
        <v>48000</v>
      </c>
      <c r="G170" s="26">
        <v>6240</v>
      </c>
      <c r="H170" s="83">
        <v>45700</v>
      </c>
      <c r="I170" s="83">
        <v>45746</v>
      </c>
      <c r="J170" s="26">
        <v>1872</v>
      </c>
      <c r="K170" s="26">
        <v>0</v>
      </c>
      <c r="L170" s="26">
        <v>0</v>
      </c>
      <c r="M170" s="26">
        <v>4368</v>
      </c>
      <c r="N170" s="26">
        <f t="shared" si="29"/>
        <v>4368</v>
      </c>
      <c r="O170" s="34">
        <v>0</v>
      </c>
      <c r="P170" s="34">
        <v>0</v>
      </c>
      <c r="Q170" s="34">
        <v>0</v>
      </c>
      <c r="R170" s="26">
        <f t="shared" si="30"/>
        <v>0</v>
      </c>
      <c r="S170" s="34">
        <f t="shared" si="31"/>
        <v>0</v>
      </c>
      <c r="T170" s="34">
        <f t="shared" si="32"/>
        <v>0</v>
      </c>
      <c r="U170" s="34">
        <f t="shared" si="33"/>
        <v>4368</v>
      </c>
      <c r="V170" s="26">
        <f t="shared" si="34"/>
        <v>4368</v>
      </c>
      <c r="W170" s="26"/>
      <c r="X170" s="26" t="s">
        <v>302</v>
      </c>
      <c r="Y170" s="105"/>
      <c r="Z170" s="105"/>
      <c r="AA170" s="105"/>
      <c r="AB170" s="106"/>
      <c r="AC170" s="106"/>
      <c r="AD170" s="106"/>
      <c r="AE170" s="106"/>
      <c r="AF170" s="105"/>
      <c r="AG170" s="106"/>
      <c r="AH170" s="106"/>
      <c r="AI170" s="106"/>
      <c r="AJ170" s="106"/>
      <c r="AK170" s="106"/>
      <c r="AL170" s="108"/>
      <c r="AM170" s="108"/>
      <c r="AN170" s="109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</row>
    <row r="171" s="44" customFormat="true" ht="32" customHeight="true" spans="1:54">
      <c r="A171" s="13">
        <v>166</v>
      </c>
      <c r="B171" s="13" t="s">
        <v>210</v>
      </c>
      <c r="C171" s="15" t="s">
        <v>472</v>
      </c>
      <c r="D171" s="15">
        <v>1</v>
      </c>
      <c r="E171" s="15">
        <v>16</v>
      </c>
      <c r="F171" s="26">
        <v>48000</v>
      </c>
      <c r="G171" s="26">
        <v>6240</v>
      </c>
      <c r="H171" s="83">
        <v>45700</v>
      </c>
      <c r="I171" s="83">
        <v>45746</v>
      </c>
      <c r="J171" s="26">
        <v>1872</v>
      </c>
      <c r="K171" s="26">
        <v>0</v>
      </c>
      <c r="L171" s="26">
        <v>0</v>
      </c>
      <c r="M171" s="26">
        <v>4368</v>
      </c>
      <c r="N171" s="26">
        <f t="shared" si="29"/>
        <v>4368</v>
      </c>
      <c r="O171" s="34">
        <v>0</v>
      </c>
      <c r="P171" s="34">
        <v>0</v>
      </c>
      <c r="Q171" s="34">
        <v>0</v>
      </c>
      <c r="R171" s="26">
        <f t="shared" si="30"/>
        <v>0</v>
      </c>
      <c r="S171" s="34">
        <f t="shared" si="31"/>
        <v>0</v>
      </c>
      <c r="T171" s="34">
        <f t="shared" si="32"/>
        <v>0</v>
      </c>
      <c r="U171" s="34">
        <f t="shared" si="33"/>
        <v>4368</v>
      </c>
      <c r="V171" s="26">
        <f t="shared" si="34"/>
        <v>4368</v>
      </c>
      <c r="W171" s="26"/>
      <c r="X171" s="26" t="s">
        <v>302</v>
      </c>
      <c r="Y171" s="105"/>
      <c r="Z171" s="105"/>
      <c r="AA171" s="105"/>
      <c r="AB171" s="106"/>
      <c r="AC171" s="106"/>
      <c r="AD171" s="106"/>
      <c r="AE171" s="106"/>
      <c r="AF171" s="105"/>
      <c r="AG171" s="106"/>
      <c r="AH171" s="106"/>
      <c r="AI171" s="106"/>
      <c r="AJ171" s="106"/>
      <c r="AK171" s="106"/>
      <c r="AL171" s="108"/>
      <c r="AM171" s="108"/>
      <c r="AN171" s="109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</row>
    <row r="172" s="44" customFormat="true" ht="32" customHeight="true" spans="1:54">
      <c r="A172" s="13">
        <v>167</v>
      </c>
      <c r="B172" s="13" t="s">
        <v>210</v>
      </c>
      <c r="C172" s="15" t="s">
        <v>473</v>
      </c>
      <c r="D172" s="15">
        <v>1</v>
      </c>
      <c r="E172" s="15">
        <v>60</v>
      </c>
      <c r="F172" s="26">
        <v>180000</v>
      </c>
      <c r="G172" s="26">
        <v>23400</v>
      </c>
      <c r="H172" s="83">
        <v>45700</v>
      </c>
      <c r="I172" s="83">
        <v>45737</v>
      </c>
      <c r="J172" s="26">
        <v>7020</v>
      </c>
      <c r="K172" s="26">
        <v>0</v>
      </c>
      <c r="L172" s="26">
        <v>0</v>
      </c>
      <c r="M172" s="26">
        <v>16380</v>
      </c>
      <c r="N172" s="26">
        <f t="shared" si="29"/>
        <v>16380</v>
      </c>
      <c r="O172" s="34">
        <v>0</v>
      </c>
      <c r="P172" s="34">
        <v>0</v>
      </c>
      <c r="Q172" s="34">
        <v>0</v>
      </c>
      <c r="R172" s="26">
        <f t="shared" si="30"/>
        <v>0</v>
      </c>
      <c r="S172" s="34">
        <f t="shared" si="31"/>
        <v>0</v>
      </c>
      <c r="T172" s="34">
        <f t="shared" si="32"/>
        <v>0</v>
      </c>
      <c r="U172" s="34">
        <f t="shared" si="33"/>
        <v>16380</v>
      </c>
      <c r="V172" s="26">
        <f t="shared" si="34"/>
        <v>16380</v>
      </c>
      <c r="W172" s="26"/>
      <c r="X172" s="26" t="s">
        <v>474</v>
      </c>
      <c r="Y172" s="105"/>
      <c r="Z172" s="105"/>
      <c r="AA172" s="105"/>
      <c r="AB172" s="106"/>
      <c r="AC172" s="106"/>
      <c r="AD172" s="106"/>
      <c r="AE172" s="106"/>
      <c r="AF172" s="105"/>
      <c r="AG172" s="106"/>
      <c r="AH172" s="106"/>
      <c r="AI172" s="106"/>
      <c r="AJ172" s="106"/>
      <c r="AK172" s="106"/>
      <c r="AL172" s="108"/>
      <c r="AM172" s="108"/>
      <c r="AN172" s="109"/>
      <c r="AO172" s="75"/>
      <c r="AP172" s="75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</row>
    <row r="173" s="44" customFormat="true" ht="32" customHeight="true" spans="1:54">
      <c r="A173" s="13">
        <v>168</v>
      </c>
      <c r="B173" s="13" t="s">
        <v>210</v>
      </c>
      <c r="C173" s="15" t="s">
        <v>475</v>
      </c>
      <c r="D173" s="15">
        <v>2</v>
      </c>
      <c r="E173" s="15">
        <v>8.5</v>
      </c>
      <c r="F173" s="26">
        <v>25500</v>
      </c>
      <c r="G173" s="26">
        <v>3315</v>
      </c>
      <c r="H173" s="83">
        <v>45701</v>
      </c>
      <c r="I173" s="83">
        <v>45747</v>
      </c>
      <c r="J173" s="26">
        <v>0</v>
      </c>
      <c r="K173" s="26">
        <v>0</v>
      </c>
      <c r="L173" s="26">
        <v>0</v>
      </c>
      <c r="M173" s="26">
        <v>3315</v>
      </c>
      <c r="N173" s="26">
        <f t="shared" si="29"/>
        <v>3315</v>
      </c>
      <c r="O173" s="34">
        <v>0</v>
      </c>
      <c r="P173" s="34">
        <v>0</v>
      </c>
      <c r="Q173" s="34">
        <v>0</v>
      </c>
      <c r="R173" s="26">
        <f t="shared" si="30"/>
        <v>0</v>
      </c>
      <c r="S173" s="34">
        <f t="shared" si="31"/>
        <v>0</v>
      </c>
      <c r="T173" s="34">
        <f t="shared" si="32"/>
        <v>0</v>
      </c>
      <c r="U173" s="34">
        <f t="shared" si="33"/>
        <v>3315</v>
      </c>
      <c r="V173" s="26">
        <f t="shared" si="34"/>
        <v>3315</v>
      </c>
      <c r="W173" s="26" t="s">
        <v>247</v>
      </c>
      <c r="X173" s="26" t="s">
        <v>355</v>
      </c>
      <c r="Y173" s="105"/>
      <c r="Z173" s="105"/>
      <c r="AA173" s="105"/>
      <c r="AB173" s="106"/>
      <c r="AC173" s="106"/>
      <c r="AD173" s="106"/>
      <c r="AE173" s="106"/>
      <c r="AF173" s="105"/>
      <c r="AG173" s="106"/>
      <c r="AH173" s="106"/>
      <c r="AI173" s="106"/>
      <c r="AJ173" s="106"/>
      <c r="AK173" s="106"/>
      <c r="AL173" s="108"/>
      <c r="AM173" s="108"/>
      <c r="AN173" s="109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</row>
    <row r="174" s="44" customFormat="true" ht="32" customHeight="true" spans="1:54">
      <c r="A174" s="13">
        <v>169</v>
      </c>
      <c r="B174" s="13" t="s">
        <v>210</v>
      </c>
      <c r="C174" s="15" t="s">
        <v>476</v>
      </c>
      <c r="D174" s="15">
        <v>1</v>
      </c>
      <c r="E174" s="15">
        <v>45</v>
      </c>
      <c r="F174" s="26">
        <v>135000</v>
      </c>
      <c r="G174" s="26">
        <v>17550</v>
      </c>
      <c r="H174" s="83">
        <v>45701</v>
      </c>
      <c r="I174" s="83">
        <v>45737</v>
      </c>
      <c r="J174" s="26">
        <v>5265</v>
      </c>
      <c r="K174" s="26">
        <v>0</v>
      </c>
      <c r="L174" s="26">
        <v>0</v>
      </c>
      <c r="M174" s="26">
        <v>12285</v>
      </c>
      <c r="N174" s="26">
        <f t="shared" si="29"/>
        <v>12285</v>
      </c>
      <c r="O174" s="34">
        <v>0</v>
      </c>
      <c r="P174" s="34">
        <v>0</v>
      </c>
      <c r="Q174" s="34">
        <v>0</v>
      </c>
      <c r="R174" s="26">
        <f t="shared" si="30"/>
        <v>0</v>
      </c>
      <c r="S174" s="34">
        <f t="shared" si="31"/>
        <v>0</v>
      </c>
      <c r="T174" s="34">
        <f t="shared" si="32"/>
        <v>0</v>
      </c>
      <c r="U174" s="34">
        <f t="shared" si="33"/>
        <v>12285</v>
      </c>
      <c r="V174" s="26">
        <f t="shared" si="34"/>
        <v>12285</v>
      </c>
      <c r="W174" s="26"/>
      <c r="X174" s="26" t="s">
        <v>477</v>
      </c>
      <c r="Y174" s="105"/>
      <c r="Z174" s="105"/>
      <c r="AA174" s="105"/>
      <c r="AB174" s="106"/>
      <c r="AC174" s="106"/>
      <c r="AD174" s="106"/>
      <c r="AE174" s="106"/>
      <c r="AF174" s="105"/>
      <c r="AG174" s="106"/>
      <c r="AH174" s="106"/>
      <c r="AI174" s="106"/>
      <c r="AJ174" s="106"/>
      <c r="AK174" s="106"/>
      <c r="AL174" s="108"/>
      <c r="AM174" s="108"/>
      <c r="AN174" s="109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</row>
    <row r="175" s="44" customFormat="true" ht="32" customHeight="true" spans="1:54">
      <c r="A175" s="13">
        <v>170</v>
      </c>
      <c r="B175" s="13" t="s">
        <v>210</v>
      </c>
      <c r="C175" s="15" t="s">
        <v>478</v>
      </c>
      <c r="D175" s="15">
        <v>1</v>
      </c>
      <c r="E175" s="15">
        <v>13</v>
      </c>
      <c r="F175" s="26">
        <v>39000</v>
      </c>
      <c r="G175" s="26">
        <v>5070</v>
      </c>
      <c r="H175" s="83">
        <v>45701</v>
      </c>
      <c r="I175" s="83">
        <v>45737</v>
      </c>
      <c r="J175" s="26">
        <v>1521</v>
      </c>
      <c r="K175" s="26">
        <v>0</v>
      </c>
      <c r="L175" s="26">
        <v>0</v>
      </c>
      <c r="M175" s="26">
        <v>3549</v>
      </c>
      <c r="N175" s="26">
        <f t="shared" si="29"/>
        <v>3549</v>
      </c>
      <c r="O175" s="34">
        <v>0</v>
      </c>
      <c r="P175" s="34">
        <v>0</v>
      </c>
      <c r="Q175" s="34">
        <v>0</v>
      </c>
      <c r="R175" s="26">
        <f t="shared" si="30"/>
        <v>0</v>
      </c>
      <c r="S175" s="34">
        <f t="shared" si="31"/>
        <v>0</v>
      </c>
      <c r="T175" s="34">
        <f t="shared" si="32"/>
        <v>0</v>
      </c>
      <c r="U175" s="34">
        <f t="shared" si="33"/>
        <v>3549</v>
      </c>
      <c r="V175" s="26">
        <f t="shared" si="34"/>
        <v>3549</v>
      </c>
      <c r="W175" s="26"/>
      <c r="X175" s="26" t="s">
        <v>479</v>
      </c>
      <c r="Y175" s="105"/>
      <c r="Z175" s="105"/>
      <c r="AA175" s="105"/>
      <c r="AB175" s="106"/>
      <c r="AC175" s="106"/>
      <c r="AD175" s="106"/>
      <c r="AE175" s="106"/>
      <c r="AF175" s="105"/>
      <c r="AG175" s="106"/>
      <c r="AH175" s="106"/>
      <c r="AI175" s="106"/>
      <c r="AJ175" s="106"/>
      <c r="AK175" s="106"/>
      <c r="AL175" s="108"/>
      <c r="AM175" s="108"/>
      <c r="AN175" s="109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</row>
    <row r="176" s="44" customFormat="true" ht="32" customHeight="true" spans="1:54">
      <c r="A176" s="13">
        <v>171</v>
      </c>
      <c r="B176" s="13" t="s">
        <v>210</v>
      </c>
      <c r="C176" s="15" t="s">
        <v>480</v>
      </c>
      <c r="D176" s="15">
        <v>1</v>
      </c>
      <c r="E176" s="15">
        <v>33.5</v>
      </c>
      <c r="F176" s="26">
        <v>100500</v>
      </c>
      <c r="G176" s="26">
        <v>13065</v>
      </c>
      <c r="H176" s="83">
        <v>45701</v>
      </c>
      <c r="I176" s="83">
        <v>45757</v>
      </c>
      <c r="J176" s="26">
        <v>3919.5</v>
      </c>
      <c r="K176" s="26">
        <v>0</v>
      </c>
      <c r="L176" s="26">
        <v>0</v>
      </c>
      <c r="M176" s="26">
        <v>9145.5</v>
      </c>
      <c r="N176" s="26">
        <f t="shared" si="29"/>
        <v>9145.5</v>
      </c>
      <c r="O176" s="34">
        <v>0</v>
      </c>
      <c r="P176" s="34">
        <v>0</v>
      </c>
      <c r="Q176" s="34">
        <v>0</v>
      </c>
      <c r="R176" s="26">
        <f t="shared" si="30"/>
        <v>0</v>
      </c>
      <c r="S176" s="34">
        <f t="shared" si="31"/>
        <v>0</v>
      </c>
      <c r="T176" s="34">
        <f t="shared" si="32"/>
        <v>0</v>
      </c>
      <c r="U176" s="34">
        <f t="shared" si="33"/>
        <v>9145.5</v>
      </c>
      <c r="V176" s="26">
        <f t="shared" si="34"/>
        <v>9145.5</v>
      </c>
      <c r="W176" s="26"/>
      <c r="X176" s="26" t="s">
        <v>481</v>
      </c>
      <c r="Y176" s="105"/>
      <c r="Z176" s="105"/>
      <c r="AA176" s="105"/>
      <c r="AB176" s="106"/>
      <c r="AC176" s="106"/>
      <c r="AD176" s="106"/>
      <c r="AE176" s="106"/>
      <c r="AF176" s="105"/>
      <c r="AG176" s="106"/>
      <c r="AH176" s="106"/>
      <c r="AI176" s="106"/>
      <c r="AJ176" s="106"/>
      <c r="AK176" s="106"/>
      <c r="AL176" s="108"/>
      <c r="AM176" s="108"/>
      <c r="AN176" s="109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</row>
    <row r="177" s="44" customFormat="true" ht="32" customHeight="true" spans="1:54">
      <c r="A177" s="13">
        <v>172</v>
      </c>
      <c r="B177" s="13" t="s">
        <v>210</v>
      </c>
      <c r="C177" s="15" t="s">
        <v>482</v>
      </c>
      <c r="D177" s="15">
        <v>1</v>
      </c>
      <c r="E177" s="15">
        <v>42</v>
      </c>
      <c r="F177" s="26">
        <v>126000</v>
      </c>
      <c r="G177" s="26">
        <v>16380</v>
      </c>
      <c r="H177" s="83">
        <v>45701</v>
      </c>
      <c r="I177" s="83">
        <v>45762</v>
      </c>
      <c r="J177" s="26">
        <v>4914</v>
      </c>
      <c r="K177" s="26">
        <v>0</v>
      </c>
      <c r="L177" s="26">
        <v>0</v>
      </c>
      <c r="M177" s="26">
        <v>11466</v>
      </c>
      <c r="N177" s="26">
        <f t="shared" si="29"/>
        <v>11466</v>
      </c>
      <c r="O177" s="34">
        <v>0</v>
      </c>
      <c r="P177" s="34">
        <v>0</v>
      </c>
      <c r="Q177" s="34">
        <v>0</v>
      </c>
      <c r="R177" s="26">
        <f t="shared" si="30"/>
        <v>0</v>
      </c>
      <c r="S177" s="34">
        <f t="shared" si="31"/>
        <v>0</v>
      </c>
      <c r="T177" s="34">
        <f t="shared" si="32"/>
        <v>0</v>
      </c>
      <c r="U177" s="34">
        <f t="shared" si="33"/>
        <v>11466</v>
      </c>
      <c r="V177" s="26">
        <f t="shared" si="34"/>
        <v>11466</v>
      </c>
      <c r="W177" s="26"/>
      <c r="X177" s="26" t="s">
        <v>481</v>
      </c>
      <c r="Y177" s="105"/>
      <c r="Z177" s="105"/>
      <c r="AA177" s="105"/>
      <c r="AB177" s="106"/>
      <c r="AC177" s="106"/>
      <c r="AD177" s="106"/>
      <c r="AE177" s="106"/>
      <c r="AF177" s="105"/>
      <c r="AG177" s="106"/>
      <c r="AH177" s="106"/>
      <c r="AI177" s="106"/>
      <c r="AJ177" s="106"/>
      <c r="AK177" s="106"/>
      <c r="AL177" s="108"/>
      <c r="AM177" s="108"/>
      <c r="AN177" s="109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</row>
    <row r="178" s="44" customFormat="true" ht="32" customHeight="true" spans="1:54">
      <c r="A178" s="13">
        <v>173</v>
      </c>
      <c r="B178" s="13" t="s">
        <v>210</v>
      </c>
      <c r="C178" s="15" t="s">
        <v>483</v>
      </c>
      <c r="D178" s="15">
        <v>1</v>
      </c>
      <c r="E178" s="15">
        <v>5.6</v>
      </c>
      <c r="F178" s="26">
        <v>16800</v>
      </c>
      <c r="G178" s="26">
        <v>2184</v>
      </c>
      <c r="H178" s="83">
        <v>45702</v>
      </c>
      <c r="I178" s="83">
        <v>45750</v>
      </c>
      <c r="J178" s="26">
        <v>655.2</v>
      </c>
      <c r="K178" s="26">
        <v>0</v>
      </c>
      <c r="L178" s="26">
        <v>0</v>
      </c>
      <c r="M178" s="26">
        <v>1528.8</v>
      </c>
      <c r="N178" s="26">
        <f t="shared" ref="N178:N208" si="35">K178+L178+M178</f>
        <v>1528.8</v>
      </c>
      <c r="O178" s="34">
        <v>0</v>
      </c>
      <c r="P178" s="34">
        <v>0</v>
      </c>
      <c r="Q178" s="34">
        <v>0</v>
      </c>
      <c r="R178" s="26">
        <f t="shared" ref="R178:R208" si="36">SUM(O178:Q178)</f>
        <v>0</v>
      </c>
      <c r="S178" s="34">
        <f t="shared" ref="S178:S208" si="37">K178-O178</f>
        <v>0</v>
      </c>
      <c r="T178" s="34">
        <f t="shared" ref="T178:T208" si="38">L178-P178</f>
        <v>0</v>
      </c>
      <c r="U178" s="34">
        <f t="shared" ref="U178:U208" si="39">M178-Q178</f>
        <v>1528.8</v>
      </c>
      <c r="V178" s="26">
        <f t="shared" ref="V178:V208" si="40">SUM(S178:U178)</f>
        <v>1528.8</v>
      </c>
      <c r="W178" s="26"/>
      <c r="X178" s="26" t="s">
        <v>484</v>
      </c>
      <c r="Y178" s="105"/>
      <c r="Z178" s="105"/>
      <c r="AA178" s="105"/>
      <c r="AB178" s="106"/>
      <c r="AC178" s="106"/>
      <c r="AD178" s="106"/>
      <c r="AE178" s="106"/>
      <c r="AF178" s="105"/>
      <c r="AG178" s="106"/>
      <c r="AH178" s="106"/>
      <c r="AI178" s="106"/>
      <c r="AJ178" s="106"/>
      <c r="AK178" s="106"/>
      <c r="AL178" s="108"/>
      <c r="AM178" s="108"/>
      <c r="AN178" s="109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</row>
    <row r="179" s="44" customFormat="true" ht="32" customHeight="true" spans="1:54">
      <c r="A179" s="13">
        <v>174</v>
      </c>
      <c r="B179" s="13" t="s">
        <v>210</v>
      </c>
      <c r="C179" s="15" t="s">
        <v>485</v>
      </c>
      <c r="D179" s="15">
        <v>1</v>
      </c>
      <c r="E179" s="15">
        <v>58</v>
      </c>
      <c r="F179" s="26">
        <v>174000</v>
      </c>
      <c r="G179" s="26">
        <v>22620</v>
      </c>
      <c r="H179" s="83">
        <v>45702</v>
      </c>
      <c r="I179" s="83">
        <v>45742</v>
      </c>
      <c r="J179" s="26">
        <v>6786</v>
      </c>
      <c r="K179" s="26">
        <v>0</v>
      </c>
      <c r="L179" s="26">
        <v>0</v>
      </c>
      <c r="M179" s="26">
        <v>15834</v>
      </c>
      <c r="N179" s="26">
        <f t="shared" si="35"/>
        <v>15834</v>
      </c>
      <c r="O179" s="34">
        <v>0</v>
      </c>
      <c r="P179" s="34">
        <v>0</v>
      </c>
      <c r="Q179" s="34">
        <v>0</v>
      </c>
      <c r="R179" s="26">
        <f t="shared" si="36"/>
        <v>0</v>
      </c>
      <c r="S179" s="34">
        <f t="shared" si="37"/>
        <v>0</v>
      </c>
      <c r="T179" s="34">
        <f t="shared" si="38"/>
        <v>0</v>
      </c>
      <c r="U179" s="34">
        <f t="shared" si="39"/>
        <v>15834</v>
      </c>
      <c r="V179" s="26">
        <f t="shared" si="40"/>
        <v>15834</v>
      </c>
      <c r="W179" s="26"/>
      <c r="X179" s="26" t="s">
        <v>486</v>
      </c>
      <c r="Y179" s="105"/>
      <c r="Z179" s="105"/>
      <c r="AA179" s="105"/>
      <c r="AB179" s="106"/>
      <c r="AC179" s="106"/>
      <c r="AD179" s="106"/>
      <c r="AE179" s="106"/>
      <c r="AF179" s="105"/>
      <c r="AG179" s="106"/>
      <c r="AH179" s="106"/>
      <c r="AI179" s="106"/>
      <c r="AJ179" s="106"/>
      <c r="AK179" s="106"/>
      <c r="AL179" s="108"/>
      <c r="AM179" s="108"/>
      <c r="AN179" s="109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</row>
    <row r="180" s="44" customFormat="true" ht="32" customHeight="true" spans="1:54">
      <c r="A180" s="13">
        <v>175</v>
      </c>
      <c r="B180" s="13" t="s">
        <v>210</v>
      </c>
      <c r="C180" s="15" t="s">
        <v>487</v>
      </c>
      <c r="D180" s="15">
        <v>1</v>
      </c>
      <c r="E180" s="15">
        <v>86</v>
      </c>
      <c r="F180" s="26">
        <v>258000</v>
      </c>
      <c r="G180" s="26">
        <v>33540</v>
      </c>
      <c r="H180" s="83">
        <v>45702</v>
      </c>
      <c r="I180" s="83">
        <v>45742</v>
      </c>
      <c r="J180" s="26">
        <v>10062</v>
      </c>
      <c r="K180" s="26">
        <v>0</v>
      </c>
      <c r="L180" s="26">
        <v>0</v>
      </c>
      <c r="M180" s="26">
        <v>23478</v>
      </c>
      <c r="N180" s="26">
        <f t="shared" si="35"/>
        <v>23478</v>
      </c>
      <c r="O180" s="34">
        <v>0</v>
      </c>
      <c r="P180" s="34">
        <v>0</v>
      </c>
      <c r="Q180" s="34">
        <v>0</v>
      </c>
      <c r="R180" s="26">
        <f t="shared" si="36"/>
        <v>0</v>
      </c>
      <c r="S180" s="34">
        <f t="shared" si="37"/>
        <v>0</v>
      </c>
      <c r="T180" s="34">
        <f t="shared" si="38"/>
        <v>0</v>
      </c>
      <c r="U180" s="34">
        <f t="shared" si="39"/>
        <v>23478</v>
      </c>
      <c r="V180" s="26">
        <f t="shared" si="40"/>
        <v>23478</v>
      </c>
      <c r="W180" s="26"/>
      <c r="X180" s="26" t="s">
        <v>486</v>
      </c>
      <c r="Y180" s="105"/>
      <c r="Z180" s="105"/>
      <c r="AA180" s="105"/>
      <c r="AB180" s="106"/>
      <c r="AC180" s="106"/>
      <c r="AD180" s="106"/>
      <c r="AE180" s="106"/>
      <c r="AF180" s="105"/>
      <c r="AG180" s="106"/>
      <c r="AH180" s="106"/>
      <c r="AI180" s="106"/>
      <c r="AJ180" s="106"/>
      <c r="AK180" s="106"/>
      <c r="AL180" s="108"/>
      <c r="AM180" s="108"/>
      <c r="AN180" s="109"/>
      <c r="AO180" s="75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</row>
    <row r="181" s="44" customFormat="true" ht="32" customHeight="true" spans="1:54">
      <c r="A181" s="13">
        <v>176</v>
      </c>
      <c r="B181" s="13" t="s">
        <v>210</v>
      </c>
      <c r="C181" s="15" t="s">
        <v>488</v>
      </c>
      <c r="D181" s="15">
        <v>1</v>
      </c>
      <c r="E181" s="15">
        <v>54</v>
      </c>
      <c r="F181" s="26">
        <v>162000</v>
      </c>
      <c r="G181" s="26">
        <v>21060</v>
      </c>
      <c r="H181" s="83">
        <v>45702</v>
      </c>
      <c r="I181" s="83">
        <v>45742</v>
      </c>
      <c r="J181" s="26">
        <v>6318</v>
      </c>
      <c r="K181" s="26">
        <v>0</v>
      </c>
      <c r="L181" s="26">
        <v>0</v>
      </c>
      <c r="M181" s="26">
        <v>14742</v>
      </c>
      <c r="N181" s="26">
        <f t="shared" si="35"/>
        <v>14742</v>
      </c>
      <c r="O181" s="34">
        <v>0</v>
      </c>
      <c r="P181" s="34">
        <v>0</v>
      </c>
      <c r="Q181" s="34">
        <v>0</v>
      </c>
      <c r="R181" s="26">
        <f t="shared" si="36"/>
        <v>0</v>
      </c>
      <c r="S181" s="34">
        <f t="shared" si="37"/>
        <v>0</v>
      </c>
      <c r="T181" s="34">
        <f t="shared" si="38"/>
        <v>0</v>
      </c>
      <c r="U181" s="34">
        <f t="shared" si="39"/>
        <v>14742</v>
      </c>
      <c r="V181" s="26">
        <f t="shared" si="40"/>
        <v>14742</v>
      </c>
      <c r="W181" s="26"/>
      <c r="X181" s="26" t="s">
        <v>486</v>
      </c>
      <c r="Y181" s="105"/>
      <c r="Z181" s="105"/>
      <c r="AA181" s="105"/>
      <c r="AB181" s="106"/>
      <c r="AC181" s="106"/>
      <c r="AD181" s="106"/>
      <c r="AE181" s="106"/>
      <c r="AF181" s="105"/>
      <c r="AG181" s="106"/>
      <c r="AH181" s="106"/>
      <c r="AI181" s="106"/>
      <c r="AJ181" s="106"/>
      <c r="AK181" s="106"/>
      <c r="AL181" s="108"/>
      <c r="AM181" s="108"/>
      <c r="AN181" s="109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</row>
    <row r="182" s="44" customFormat="true" ht="32" customHeight="true" spans="1:54">
      <c r="A182" s="13">
        <v>177</v>
      </c>
      <c r="B182" s="13" t="s">
        <v>210</v>
      </c>
      <c r="C182" s="15" t="s">
        <v>489</v>
      </c>
      <c r="D182" s="15">
        <v>1</v>
      </c>
      <c r="E182" s="15">
        <v>5.5</v>
      </c>
      <c r="F182" s="26">
        <v>16500</v>
      </c>
      <c r="G182" s="26">
        <v>2145</v>
      </c>
      <c r="H182" s="83">
        <v>45702</v>
      </c>
      <c r="I182" s="83">
        <v>45746</v>
      </c>
      <c r="J182" s="26">
        <v>643.5</v>
      </c>
      <c r="K182" s="26">
        <v>0</v>
      </c>
      <c r="L182" s="26">
        <v>0</v>
      </c>
      <c r="M182" s="26">
        <v>1501.5</v>
      </c>
      <c r="N182" s="26">
        <f t="shared" si="35"/>
        <v>1501.5</v>
      </c>
      <c r="O182" s="34">
        <v>0</v>
      </c>
      <c r="P182" s="34">
        <v>0</v>
      </c>
      <c r="Q182" s="34">
        <v>0</v>
      </c>
      <c r="R182" s="26">
        <f t="shared" si="36"/>
        <v>0</v>
      </c>
      <c r="S182" s="34">
        <f t="shared" si="37"/>
        <v>0</v>
      </c>
      <c r="T182" s="34">
        <f t="shared" si="38"/>
        <v>0</v>
      </c>
      <c r="U182" s="34">
        <f t="shared" si="39"/>
        <v>1501.5</v>
      </c>
      <c r="V182" s="26">
        <f t="shared" si="40"/>
        <v>1501.5</v>
      </c>
      <c r="W182" s="26"/>
      <c r="X182" s="26" t="s">
        <v>490</v>
      </c>
      <c r="Y182" s="105"/>
      <c r="Z182" s="105"/>
      <c r="AA182" s="105"/>
      <c r="AB182" s="106"/>
      <c r="AC182" s="106"/>
      <c r="AD182" s="106"/>
      <c r="AE182" s="106"/>
      <c r="AF182" s="105"/>
      <c r="AG182" s="106"/>
      <c r="AH182" s="106"/>
      <c r="AI182" s="106"/>
      <c r="AJ182" s="106"/>
      <c r="AK182" s="106"/>
      <c r="AL182" s="108"/>
      <c r="AM182" s="108"/>
      <c r="AN182" s="109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</row>
    <row r="183" s="44" customFormat="true" ht="32" customHeight="true" spans="1:54">
      <c r="A183" s="13">
        <v>178</v>
      </c>
      <c r="B183" s="13" t="s">
        <v>210</v>
      </c>
      <c r="C183" s="15" t="s">
        <v>491</v>
      </c>
      <c r="D183" s="15">
        <v>1</v>
      </c>
      <c r="E183" s="15">
        <v>32</v>
      </c>
      <c r="F183" s="26">
        <v>96000</v>
      </c>
      <c r="G183" s="26">
        <v>12480</v>
      </c>
      <c r="H183" s="83">
        <v>45702</v>
      </c>
      <c r="I183" s="83">
        <v>45756</v>
      </c>
      <c r="J183" s="26">
        <v>3744</v>
      </c>
      <c r="K183" s="26">
        <v>0</v>
      </c>
      <c r="L183" s="26">
        <v>0</v>
      </c>
      <c r="M183" s="26">
        <v>8736</v>
      </c>
      <c r="N183" s="26">
        <f t="shared" si="35"/>
        <v>8736</v>
      </c>
      <c r="O183" s="34">
        <v>0</v>
      </c>
      <c r="P183" s="34">
        <v>0</v>
      </c>
      <c r="Q183" s="34">
        <v>0</v>
      </c>
      <c r="R183" s="26">
        <f t="shared" si="36"/>
        <v>0</v>
      </c>
      <c r="S183" s="34">
        <f t="shared" si="37"/>
        <v>0</v>
      </c>
      <c r="T183" s="34">
        <f t="shared" si="38"/>
        <v>0</v>
      </c>
      <c r="U183" s="34">
        <f t="shared" si="39"/>
        <v>8736</v>
      </c>
      <c r="V183" s="26">
        <f t="shared" si="40"/>
        <v>8736</v>
      </c>
      <c r="W183" s="26"/>
      <c r="X183" s="26" t="s">
        <v>492</v>
      </c>
      <c r="Y183" s="105"/>
      <c r="Z183" s="105"/>
      <c r="AA183" s="105"/>
      <c r="AB183" s="106"/>
      <c r="AC183" s="106"/>
      <c r="AD183" s="106"/>
      <c r="AE183" s="106"/>
      <c r="AF183" s="105"/>
      <c r="AG183" s="106"/>
      <c r="AH183" s="106"/>
      <c r="AI183" s="106"/>
      <c r="AJ183" s="106"/>
      <c r="AK183" s="106"/>
      <c r="AL183" s="108"/>
      <c r="AM183" s="108"/>
      <c r="AN183" s="109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</row>
    <row r="184" s="44" customFormat="true" ht="32" customHeight="true" spans="1:54">
      <c r="A184" s="13">
        <v>179</v>
      </c>
      <c r="B184" s="13" t="s">
        <v>210</v>
      </c>
      <c r="C184" s="15" t="s">
        <v>493</v>
      </c>
      <c r="D184" s="15">
        <v>1</v>
      </c>
      <c r="E184" s="15">
        <v>28</v>
      </c>
      <c r="F184" s="26">
        <v>84000</v>
      </c>
      <c r="G184" s="26">
        <v>10920</v>
      </c>
      <c r="H184" s="83">
        <v>45703</v>
      </c>
      <c r="I184" s="83">
        <v>45750</v>
      </c>
      <c r="J184" s="26">
        <v>3276</v>
      </c>
      <c r="K184" s="26">
        <v>0</v>
      </c>
      <c r="L184" s="26">
        <v>0</v>
      </c>
      <c r="M184" s="26">
        <v>7644</v>
      </c>
      <c r="N184" s="26">
        <f t="shared" si="35"/>
        <v>7644</v>
      </c>
      <c r="O184" s="34">
        <v>0</v>
      </c>
      <c r="P184" s="34">
        <v>0</v>
      </c>
      <c r="Q184" s="34">
        <v>0</v>
      </c>
      <c r="R184" s="26">
        <f t="shared" si="36"/>
        <v>0</v>
      </c>
      <c r="S184" s="34">
        <f t="shared" si="37"/>
        <v>0</v>
      </c>
      <c r="T184" s="34">
        <f t="shared" si="38"/>
        <v>0</v>
      </c>
      <c r="U184" s="34">
        <f t="shared" si="39"/>
        <v>7644</v>
      </c>
      <c r="V184" s="26">
        <f t="shared" si="40"/>
        <v>7644</v>
      </c>
      <c r="W184" s="26"/>
      <c r="X184" s="26" t="s">
        <v>494</v>
      </c>
      <c r="Y184" s="105"/>
      <c r="Z184" s="105"/>
      <c r="AA184" s="105"/>
      <c r="AB184" s="106"/>
      <c r="AC184" s="106"/>
      <c r="AD184" s="106"/>
      <c r="AE184" s="106"/>
      <c r="AF184" s="105"/>
      <c r="AG184" s="106"/>
      <c r="AH184" s="106"/>
      <c r="AI184" s="106"/>
      <c r="AJ184" s="106"/>
      <c r="AK184" s="106"/>
      <c r="AL184" s="108"/>
      <c r="AM184" s="108"/>
      <c r="AN184" s="109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</row>
    <row r="185" s="44" customFormat="true" ht="32" customHeight="true" spans="1:54">
      <c r="A185" s="13">
        <v>180</v>
      </c>
      <c r="B185" s="13" t="s">
        <v>210</v>
      </c>
      <c r="C185" s="15" t="s">
        <v>495</v>
      </c>
      <c r="D185" s="15">
        <v>14</v>
      </c>
      <c r="E185" s="15">
        <v>96.9</v>
      </c>
      <c r="F185" s="26">
        <v>290700</v>
      </c>
      <c r="G185" s="26">
        <v>37791</v>
      </c>
      <c r="H185" s="83">
        <v>45703</v>
      </c>
      <c r="I185" s="83">
        <v>45733</v>
      </c>
      <c r="J185" s="26">
        <v>11337.3</v>
      </c>
      <c r="K185" s="26">
        <v>0</v>
      </c>
      <c r="L185" s="26">
        <v>0</v>
      </c>
      <c r="M185" s="26">
        <v>26453.7</v>
      </c>
      <c r="N185" s="26">
        <f t="shared" si="35"/>
        <v>26453.7</v>
      </c>
      <c r="O185" s="34">
        <v>0</v>
      </c>
      <c r="P185" s="34">
        <v>0</v>
      </c>
      <c r="Q185" s="34">
        <v>0</v>
      </c>
      <c r="R185" s="26">
        <f t="shared" si="36"/>
        <v>0</v>
      </c>
      <c r="S185" s="34">
        <f t="shared" si="37"/>
        <v>0</v>
      </c>
      <c r="T185" s="34">
        <f t="shared" si="38"/>
        <v>0</v>
      </c>
      <c r="U185" s="34">
        <f t="shared" si="39"/>
        <v>26453.7</v>
      </c>
      <c r="V185" s="26">
        <f t="shared" si="40"/>
        <v>26453.7</v>
      </c>
      <c r="W185" s="26"/>
      <c r="X185" s="26" t="s">
        <v>276</v>
      </c>
      <c r="Y185" s="105"/>
      <c r="Z185" s="105"/>
      <c r="AA185" s="105"/>
      <c r="AB185" s="106"/>
      <c r="AC185" s="106"/>
      <c r="AD185" s="106"/>
      <c r="AE185" s="106"/>
      <c r="AF185" s="105"/>
      <c r="AG185" s="106"/>
      <c r="AH185" s="106"/>
      <c r="AI185" s="106"/>
      <c r="AJ185" s="106"/>
      <c r="AK185" s="106"/>
      <c r="AL185" s="108"/>
      <c r="AM185" s="108"/>
      <c r="AN185" s="109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</row>
    <row r="186" s="44" customFormat="true" ht="32" customHeight="true" spans="1:54">
      <c r="A186" s="13">
        <v>181</v>
      </c>
      <c r="B186" s="13" t="s">
        <v>210</v>
      </c>
      <c r="C186" s="15" t="s">
        <v>496</v>
      </c>
      <c r="D186" s="15">
        <v>1</v>
      </c>
      <c r="E186" s="15">
        <v>78</v>
      </c>
      <c r="F186" s="26">
        <v>234000</v>
      </c>
      <c r="G186" s="26">
        <v>30420</v>
      </c>
      <c r="H186" s="83">
        <v>45703</v>
      </c>
      <c r="I186" s="83">
        <v>45742</v>
      </c>
      <c r="J186" s="26">
        <v>9126</v>
      </c>
      <c r="K186" s="26">
        <v>0</v>
      </c>
      <c r="L186" s="26">
        <v>0</v>
      </c>
      <c r="M186" s="26">
        <v>21294</v>
      </c>
      <c r="N186" s="26">
        <f t="shared" si="35"/>
        <v>21294</v>
      </c>
      <c r="O186" s="34">
        <v>0</v>
      </c>
      <c r="P186" s="34">
        <v>0</v>
      </c>
      <c r="Q186" s="34">
        <v>0</v>
      </c>
      <c r="R186" s="26">
        <f t="shared" si="36"/>
        <v>0</v>
      </c>
      <c r="S186" s="34">
        <f t="shared" si="37"/>
        <v>0</v>
      </c>
      <c r="T186" s="34">
        <f t="shared" si="38"/>
        <v>0</v>
      </c>
      <c r="U186" s="34">
        <f t="shared" si="39"/>
        <v>21294</v>
      </c>
      <c r="V186" s="26">
        <f t="shared" si="40"/>
        <v>21294</v>
      </c>
      <c r="W186" s="26"/>
      <c r="X186" s="26" t="s">
        <v>497</v>
      </c>
      <c r="Y186" s="105"/>
      <c r="Z186" s="105"/>
      <c r="AA186" s="105"/>
      <c r="AB186" s="106"/>
      <c r="AC186" s="106"/>
      <c r="AD186" s="106"/>
      <c r="AE186" s="106"/>
      <c r="AF186" s="105"/>
      <c r="AG186" s="106"/>
      <c r="AH186" s="106"/>
      <c r="AI186" s="106"/>
      <c r="AJ186" s="106"/>
      <c r="AK186" s="106"/>
      <c r="AL186" s="108"/>
      <c r="AM186" s="108"/>
      <c r="AN186" s="109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</row>
    <row r="187" s="44" customFormat="true" ht="32" customHeight="true" spans="1:54">
      <c r="A187" s="13">
        <v>182</v>
      </c>
      <c r="B187" s="13" t="s">
        <v>210</v>
      </c>
      <c r="C187" s="15" t="s">
        <v>498</v>
      </c>
      <c r="D187" s="15">
        <v>1</v>
      </c>
      <c r="E187" s="15">
        <v>23</v>
      </c>
      <c r="F187" s="26">
        <v>69000</v>
      </c>
      <c r="G187" s="26">
        <v>8970</v>
      </c>
      <c r="H187" s="83">
        <v>45703</v>
      </c>
      <c r="I187" s="83">
        <v>45764</v>
      </c>
      <c r="J187" s="26">
        <v>2691</v>
      </c>
      <c r="K187" s="26">
        <v>0</v>
      </c>
      <c r="L187" s="26">
        <v>0</v>
      </c>
      <c r="M187" s="26">
        <v>6279</v>
      </c>
      <c r="N187" s="26">
        <f t="shared" si="35"/>
        <v>6279</v>
      </c>
      <c r="O187" s="34">
        <v>0</v>
      </c>
      <c r="P187" s="34">
        <v>0</v>
      </c>
      <c r="Q187" s="34">
        <v>0</v>
      </c>
      <c r="R187" s="26">
        <f t="shared" si="36"/>
        <v>0</v>
      </c>
      <c r="S187" s="34">
        <f t="shared" si="37"/>
        <v>0</v>
      </c>
      <c r="T187" s="34">
        <f t="shared" si="38"/>
        <v>0</v>
      </c>
      <c r="U187" s="34">
        <f t="shared" si="39"/>
        <v>6279</v>
      </c>
      <c r="V187" s="26">
        <f t="shared" si="40"/>
        <v>6279</v>
      </c>
      <c r="W187" s="26"/>
      <c r="X187" s="26" t="s">
        <v>499</v>
      </c>
      <c r="Y187" s="105"/>
      <c r="Z187" s="105"/>
      <c r="AA187" s="105"/>
      <c r="AB187" s="106"/>
      <c r="AC187" s="106"/>
      <c r="AD187" s="106"/>
      <c r="AE187" s="106"/>
      <c r="AF187" s="105"/>
      <c r="AG187" s="106"/>
      <c r="AH187" s="106"/>
      <c r="AI187" s="106"/>
      <c r="AJ187" s="106"/>
      <c r="AK187" s="106"/>
      <c r="AL187" s="108"/>
      <c r="AM187" s="108"/>
      <c r="AN187" s="109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</row>
    <row r="188" s="44" customFormat="true" ht="32" customHeight="true" spans="1:54">
      <c r="A188" s="13">
        <v>183</v>
      </c>
      <c r="B188" s="13" t="s">
        <v>210</v>
      </c>
      <c r="C188" s="15" t="s">
        <v>500</v>
      </c>
      <c r="D188" s="15">
        <v>1</v>
      </c>
      <c r="E188" s="15">
        <v>35</v>
      </c>
      <c r="F188" s="26">
        <v>105000</v>
      </c>
      <c r="G188" s="26">
        <v>13650</v>
      </c>
      <c r="H188" s="83">
        <v>45706</v>
      </c>
      <c r="I188" s="83">
        <v>45746</v>
      </c>
      <c r="J188" s="26">
        <v>4095</v>
      </c>
      <c r="K188" s="26">
        <v>0</v>
      </c>
      <c r="L188" s="26">
        <v>0</v>
      </c>
      <c r="M188" s="26">
        <v>9555</v>
      </c>
      <c r="N188" s="26">
        <f t="shared" si="35"/>
        <v>9555</v>
      </c>
      <c r="O188" s="34">
        <v>0</v>
      </c>
      <c r="P188" s="34">
        <v>0</v>
      </c>
      <c r="Q188" s="34">
        <v>0</v>
      </c>
      <c r="R188" s="26">
        <f t="shared" si="36"/>
        <v>0</v>
      </c>
      <c r="S188" s="34">
        <f t="shared" si="37"/>
        <v>0</v>
      </c>
      <c r="T188" s="34">
        <f t="shared" si="38"/>
        <v>0</v>
      </c>
      <c r="U188" s="34">
        <f t="shared" si="39"/>
        <v>9555</v>
      </c>
      <c r="V188" s="26">
        <f t="shared" si="40"/>
        <v>9555</v>
      </c>
      <c r="W188" s="26"/>
      <c r="X188" s="26" t="s">
        <v>501</v>
      </c>
      <c r="Y188" s="105"/>
      <c r="Z188" s="105"/>
      <c r="AA188" s="105"/>
      <c r="AB188" s="106"/>
      <c r="AC188" s="106"/>
      <c r="AD188" s="106"/>
      <c r="AE188" s="106"/>
      <c r="AF188" s="105"/>
      <c r="AG188" s="106"/>
      <c r="AH188" s="106"/>
      <c r="AI188" s="106"/>
      <c r="AJ188" s="106"/>
      <c r="AK188" s="106"/>
      <c r="AL188" s="108"/>
      <c r="AM188" s="108"/>
      <c r="AN188" s="109"/>
      <c r="AO188" s="75"/>
      <c r="AP188" s="75"/>
      <c r="AQ188" s="75"/>
      <c r="AR188" s="75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</row>
    <row r="189" s="44" customFormat="true" ht="32" customHeight="true" spans="1:54">
      <c r="A189" s="13">
        <v>184</v>
      </c>
      <c r="B189" s="13" t="s">
        <v>210</v>
      </c>
      <c r="C189" s="15" t="s">
        <v>502</v>
      </c>
      <c r="D189" s="15">
        <v>28</v>
      </c>
      <c r="E189" s="15">
        <v>683</v>
      </c>
      <c r="F189" s="26">
        <v>2049000</v>
      </c>
      <c r="G189" s="26">
        <v>266370</v>
      </c>
      <c r="H189" s="83">
        <v>45706</v>
      </c>
      <c r="I189" s="83">
        <v>45762</v>
      </c>
      <c r="J189" s="26">
        <v>79911</v>
      </c>
      <c r="K189" s="26">
        <v>0</v>
      </c>
      <c r="L189" s="26">
        <v>0</v>
      </c>
      <c r="M189" s="26">
        <v>186459</v>
      </c>
      <c r="N189" s="26">
        <f t="shared" si="35"/>
        <v>186459</v>
      </c>
      <c r="O189" s="34">
        <v>0</v>
      </c>
      <c r="P189" s="34">
        <v>0</v>
      </c>
      <c r="Q189" s="34">
        <v>0</v>
      </c>
      <c r="R189" s="26">
        <f t="shared" si="36"/>
        <v>0</v>
      </c>
      <c r="S189" s="34">
        <f t="shared" si="37"/>
        <v>0</v>
      </c>
      <c r="T189" s="34">
        <f t="shared" si="38"/>
        <v>0</v>
      </c>
      <c r="U189" s="34">
        <f t="shared" si="39"/>
        <v>186459</v>
      </c>
      <c r="V189" s="26">
        <f t="shared" si="40"/>
        <v>186459</v>
      </c>
      <c r="W189" s="26"/>
      <c r="X189" s="26" t="s">
        <v>348</v>
      </c>
      <c r="Y189" s="105"/>
      <c r="Z189" s="105"/>
      <c r="AA189" s="105"/>
      <c r="AB189" s="106"/>
      <c r="AC189" s="106"/>
      <c r="AD189" s="106"/>
      <c r="AE189" s="106"/>
      <c r="AF189" s="105"/>
      <c r="AG189" s="106"/>
      <c r="AH189" s="106"/>
      <c r="AI189" s="106"/>
      <c r="AJ189" s="106"/>
      <c r="AK189" s="106"/>
      <c r="AL189" s="108"/>
      <c r="AM189" s="108"/>
      <c r="AN189" s="109"/>
      <c r="AO189" s="75"/>
      <c r="AP189" s="75"/>
      <c r="AQ189" s="75"/>
      <c r="AR189" s="75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</row>
    <row r="190" s="44" customFormat="true" ht="32" customHeight="true" spans="1:54">
      <c r="A190" s="13">
        <v>185</v>
      </c>
      <c r="B190" s="13" t="s">
        <v>210</v>
      </c>
      <c r="C190" s="15" t="s">
        <v>503</v>
      </c>
      <c r="D190" s="15">
        <v>1</v>
      </c>
      <c r="E190" s="15">
        <v>31</v>
      </c>
      <c r="F190" s="26">
        <v>93000</v>
      </c>
      <c r="G190" s="26">
        <v>12090</v>
      </c>
      <c r="H190" s="83">
        <v>45706</v>
      </c>
      <c r="I190" s="83">
        <v>45742</v>
      </c>
      <c r="J190" s="26">
        <v>3627</v>
      </c>
      <c r="K190" s="26">
        <v>0</v>
      </c>
      <c r="L190" s="26">
        <v>0</v>
      </c>
      <c r="M190" s="26">
        <v>8463</v>
      </c>
      <c r="N190" s="26">
        <f t="shared" si="35"/>
        <v>8463</v>
      </c>
      <c r="O190" s="34">
        <v>0</v>
      </c>
      <c r="P190" s="34">
        <v>0</v>
      </c>
      <c r="Q190" s="34">
        <v>0</v>
      </c>
      <c r="R190" s="26">
        <f t="shared" si="36"/>
        <v>0</v>
      </c>
      <c r="S190" s="34">
        <f t="shared" si="37"/>
        <v>0</v>
      </c>
      <c r="T190" s="34">
        <f t="shared" si="38"/>
        <v>0</v>
      </c>
      <c r="U190" s="34">
        <f t="shared" si="39"/>
        <v>8463</v>
      </c>
      <c r="V190" s="26">
        <f t="shared" si="40"/>
        <v>8463</v>
      </c>
      <c r="W190" s="26"/>
      <c r="X190" s="26" t="s">
        <v>504</v>
      </c>
      <c r="Y190" s="105"/>
      <c r="Z190" s="105"/>
      <c r="AA190" s="105"/>
      <c r="AB190" s="106"/>
      <c r="AC190" s="106"/>
      <c r="AD190" s="106"/>
      <c r="AE190" s="106"/>
      <c r="AF190" s="105"/>
      <c r="AG190" s="106"/>
      <c r="AH190" s="106"/>
      <c r="AI190" s="106"/>
      <c r="AJ190" s="106"/>
      <c r="AK190" s="106"/>
      <c r="AL190" s="108"/>
      <c r="AM190" s="108"/>
      <c r="AN190" s="109"/>
      <c r="AO190" s="75"/>
      <c r="AP190" s="75"/>
      <c r="AQ190" s="75"/>
      <c r="AR190" s="75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</row>
    <row r="191" s="44" customFormat="true" ht="32" customHeight="true" spans="1:54">
      <c r="A191" s="13">
        <v>186</v>
      </c>
      <c r="B191" s="13" t="s">
        <v>210</v>
      </c>
      <c r="C191" s="15" t="s">
        <v>500</v>
      </c>
      <c r="D191" s="15">
        <v>1</v>
      </c>
      <c r="E191" s="15">
        <v>70</v>
      </c>
      <c r="F191" s="26">
        <v>210000</v>
      </c>
      <c r="G191" s="26">
        <v>27300</v>
      </c>
      <c r="H191" s="83">
        <v>45707</v>
      </c>
      <c r="I191" s="83">
        <v>45746</v>
      </c>
      <c r="J191" s="26">
        <v>8190</v>
      </c>
      <c r="K191" s="26">
        <v>0</v>
      </c>
      <c r="L191" s="26">
        <v>0</v>
      </c>
      <c r="M191" s="26">
        <v>19110</v>
      </c>
      <c r="N191" s="26">
        <f t="shared" si="35"/>
        <v>19110</v>
      </c>
      <c r="O191" s="34">
        <v>0</v>
      </c>
      <c r="P191" s="34">
        <v>0</v>
      </c>
      <c r="Q191" s="34">
        <v>0</v>
      </c>
      <c r="R191" s="26">
        <f t="shared" si="36"/>
        <v>0</v>
      </c>
      <c r="S191" s="34">
        <f t="shared" si="37"/>
        <v>0</v>
      </c>
      <c r="T191" s="34">
        <f t="shared" si="38"/>
        <v>0</v>
      </c>
      <c r="U191" s="34">
        <f t="shared" si="39"/>
        <v>19110</v>
      </c>
      <c r="V191" s="26">
        <f t="shared" si="40"/>
        <v>19110</v>
      </c>
      <c r="W191" s="26"/>
      <c r="X191" s="26" t="s">
        <v>505</v>
      </c>
      <c r="Y191" s="105"/>
      <c r="Z191" s="105"/>
      <c r="AA191" s="105"/>
      <c r="AB191" s="106"/>
      <c r="AC191" s="106"/>
      <c r="AD191" s="106"/>
      <c r="AE191" s="106"/>
      <c r="AF191" s="105"/>
      <c r="AG191" s="106"/>
      <c r="AH191" s="106"/>
      <c r="AI191" s="106"/>
      <c r="AJ191" s="106"/>
      <c r="AK191" s="106"/>
      <c r="AL191" s="108"/>
      <c r="AM191" s="108"/>
      <c r="AN191" s="109"/>
      <c r="AO191" s="75"/>
      <c r="AP191" s="75"/>
      <c r="AQ191" s="75"/>
      <c r="AR191" s="75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</row>
    <row r="192" s="44" customFormat="true" ht="32" customHeight="true" spans="1:54">
      <c r="A192" s="13">
        <v>187</v>
      </c>
      <c r="B192" s="13" t="s">
        <v>210</v>
      </c>
      <c r="C192" s="15" t="s">
        <v>506</v>
      </c>
      <c r="D192" s="15">
        <v>8</v>
      </c>
      <c r="E192" s="15">
        <v>24</v>
      </c>
      <c r="F192" s="26">
        <v>72000</v>
      </c>
      <c r="G192" s="26">
        <v>9360</v>
      </c>
      <c r="H192" s="83">
        <v>45707</v>
      </c>
      <c r="I192" s="83">
        <v>45753</v>
      </c>
      <c r="J192" s="26">
        <v>0</v>
      </c>
      <c r="K192" s="26">
        <v>0</v>
      </c>
      <c r="L192" s="26">
        <v>0</v>
      </c>
      <c r="M192" s="26">
        <v>9360</v>
      </c>
      <c r="N192" s="26">
        <f t="shared" si="35"/>
        <v>9360</v>
      </c>
      <c r="O192" s="34">
        <v>0</v>
      </c>
      <c r="P192" s="34">
        <v>0</v>
      </c>
      <c r="Q192" s="34">
        <v>0</v>
      </c>
      <c r="R192" s="26">
        <f t="shared" si="36"/>
        <v>0</v>
      </c>
      <c r="S192" s="34">
        <f t="shared" si="37"/>
        <v>0</v>
      </c>
      <c r="T192" s="34">
        <f t="shared" si="38"/>
        <v>0</v>
      </c>
      <c r="U192" s="34">
        <f t="shared" si="39"/>
        <v>9360</v>
      </c>
      <c r="V192" s="26">
        <f t="shared" si="40"/>
        <v>9360</v>
      </c>
      <c r="W192" s="26" t="s">
        <v>247</v>
      </c>
      <c r="X192" s="26" t="s">
        <v>507</v>
      </c>
      <c r="Y192" s="105"/>
      <c r="Z192" s="105"/>
      <c r="AA192" s="105"/>
      <c r="AB192" s="106"/>
      <c r="AC192" s="106"/>
      <c r="AD192" s="106"/>
      <c r="AE192" s="106"/>
      <c r="AF192" s="105"/>
      <c r="AG192" s="106"/>
      <c r="AH192" s="106"/>
      <c r="AI192" s="106"/>
      <c r="AJ192" s="106"/>
      <c r="AK192" s="106"/>
      <c r="AL192" s="108"/>
      <c r="AM192" s="108"/>
      <c r="AN192" s="109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</row>
    <row r="193" s="44" customFormat="true" ht="32" customHeight="true" spans="1:54">
      <c r="A193" s="13">
        <v>188</v>
      </c>
      <c r="B193" s="13" t="s">
        <v>210</v>
      </c>
      <c r="C193" s="15" t="s">
        <v>508</v>
      </c>
      <c r="D193" s="15">
        <v>15</v>
      </c>
      <c r="E193" s="15">
        <v>343.5</v>
      </c>
      <c r="F193" s="26">
        <v>1030500</v>
      </c>
      <c r="G193" s="26">
        <v>133965</v>
      </c>
      <c r="H193" s="83">
        <v>45707</v>
      </c>
      <c r="I193" s="83">
        <v>45742</v>
      </c>
      <c r="J193" s="26">
        <v>40189.5</v>
      </c>
      <c r="K193" s="26">
        <v>0</v>
      </c>
      <c r="L193" s="26">
        <v>0</v>
      </c>
      <c r="M193" s="26">
        <v>93775.5</v>
      </c>
      <c r="N193" s="26">
        <f t="shared" si="35"/>
        <v>93775.5</v>
      </c>
      <c r="O193" s="34">
        <v>0</v>
      </c>
      <c r="P193" s="34">
        <v>0</v>
      </c>
      <c r="Q193" s="34">
        <v>0</v>
      </c>
      <c r="R193" s="26">
        <f t="shared" si="36"/>
        <v>0</v>
      </c>
      <c r="S193" s="34">
        <f t="shared" si="37"/>
        <v>0</v>
      </c>
      <c r="T193" s="34">
        <f t="shared" si="38"/>
        <v>0</v>
      </c>
      <c r="U193" s="34">
        <f t="shared" si="39"/>
        <v>93775.5</v>
      </c>
      <c r="V193" s="26">
        <f t="shared" si="40"/>
        <v>93775.5</v>
      </c>
      <c r="W193" s="26"/>
      <c r="X193" s="26" t="s">
        <v>509</v>
      </c>
      <c r="Y193" s="105"/>
      <c r="Z193" s="105"/>
      <c r="AA193" s="105"/>
      <c r="AB193" s="106"/>
      <c r="AC193" s="106"/>
      <c r="AD193" s="106"/>
      <c r="AE193" s="106"/>
      <c r="AF193" s="105"/>
      <c r="AG193" s="106"/>
      <c r="AH193" s="106"/>
      <c r="AI193" s="106"/>
      <c r="AJ193" s="106"/>
      <c r="AK193" s="106"/>
      <c r="AL193" s="108"/>
      <c r="AM193" s="108"/>
      <c r="AN193" s="109"/>
      <c r="AO193" s="75"/>
      <c r="AP193" s="75"/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</row>
    <row r="194" s="44" customFormat="true" ht="32" customHeight="true" spans="1:54">
      <c r="A194" s="13">
        <v>189</v>
      </c>
      <c r="B194" s="13" t="s">
        <v>210</v>
      </c>
      <c r="C194" s="15" t="s">
        <v>510</v>
      </c>
      <c r="D194" s="15">
        <v>1</v>
      </c>
      <c r="E194" s="15">
        <v>64</v>
      </c>
      <c r="F194" s="26">
        <v>192000</v>
      </c>
      <c r="G194" s="26">
        <v>24960</v>
      </c>
      <c r="H194" s="83">
        <v>45707</v>
      </c>
      <c r="I194" s="83">
        <v>45744</v>
      </c>
      <c r="J194" s="26">
        <v>7488</v>
      </c>
      <c r="K194" s="26">
        <v>0</v>
      </c>
      <c r="L194" s="26">
        <v>0</v>
      </c>
      <c r="M194" s="26">
        <v>17472</v>
      </c>
      <c r="N194" s="26">
        <f t="shared" si="35"/>
        <v>17472</v>
      </c>
      <c r="O194" s="34">
        <v>0</v>
      </c>
      <c r="P194" s="34">
        <v>0</v>
      </c>
      <c r="Q194" s="34">
        <v>0</v>
      </c>
      <c r="R194" s="26">
        <f t="shared" si="36"/>
        <v>0</v>
      </c>
      <c r="S194" s="34">
        <f t="shared" si="37"/>
        <v>0</v>
      </c>
      <c r="T194" s="34">
        <f t="shared" si="38"/>
        <v>0</v>
      </c>
      <c r="U194" s="34">
        <f t="shared" si="39"/>
        <v>17472</v>
      </c>
      <c r="V194" s="26">
        <f t="shared" si="40"/>
        <v>17472</v>
      </c>
      <c r="W194" s="26"/>
      <c r="X194" s="26" t="s">
        <v>511</v>
      </c>
      <c r="Y194" s="105"/>
      <c r="Z194" s="105"/>
      <c r="AA194" s="105"/>
      <c r="AB194" s="106"/>
      <c r="AC194" s="106"/>
      <c r="AD194" s="106"/>
      <c r="AE194" s="106"/>
      <c r="AF194" s="105"/>
      <c r="AG194" s="106"/>
      <c r="AH194" s="106"/>
      <c r="AI194" s="106"/>
      <c r="AJ194" s="106"/>
      <c r="AK194" s="106"/>
      <c r="AL194" s="108"/>
      <c r="AM194" s="108"/>
      <c r="AN194" s="109"/>
      <c r="AO194" s="75"/>
      <c r="AP194" s="75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</row>
    <row r="195" s="44" customFormat="true" ht="32" customHeight="true" spans="1:54">
      <c r="A195" s="13">
        <v>190</v>
      </c>
      <c r="B195" s="13" t="s">
        <v>210</v>
      </c>
      <c r="C195" s="15" t="s">
        <v>512</v>
      </c>
      <c r="D195" s="15">
        <v>1</v>
      </c>
      <c r="E195" s="15">
        <v>51</v>
      </c>
      <c r="F195" s="26">
        <v>153000</v>
      </c>
      <c r="G195" s="26">
        <v>19890</v>
      </c>
      <c r="H195" s="83">
        <v>45708</v>
      </c>
      <c r="I195" s="83">
        <v>45748</v>
      </c>
      <c r="J195" s="26">
        <v>5967</v>
      </c>
      <c r="K195" s="26">
        <v>0</v>
      </c>
      <c r="L195" s="26">
        <v>0</v>
      </c>
      <c r="M195" s="26">
        <v>13923</v>
      </c>
      <c r="N195" s="26">
        <f t="shared" si="35"/>
        <v>13923</v>
      </c>
      <c r="O195" s="34">
        <v>0</v>
      </c>
      <c r="P195" s="34">
        <v>0</v>
      </c>
      <c r="Q195" s="34">
        <v>0</v>
      </c>
      <c r="R195" s="26">
        <f t="shared" si="36"/>
        <v>0</v>
      </c>
      <c r="S195" s="34">
        <f t="shared" si="37"/>
        <v>0</v>
      </c>
      <c r="T195" s="34">
        <f t="shared" si="38"/>
        <v>0</v>
      </c>
      <c r="U195" s="34">
        <f t="shared" si="39"/>
        <v>13923</v>
      </c>
      <c r="V195" s="26">
        <f t="shared" si="40"/>
        <v>13923</v>
      </c>
      <c r="W195" s="26"/>
      <c r="X195" s="26" t="s">
        <v>513</v>
      </c>
      <c r="Y195" s="105"/>
      <c r="Z195" s="105"/>
      <c r="AA195" s="105"/>
      <c r="AB195" s="106"/>
      <c r="AC195" s="106"/>
      <c r="AD195" s="106"/>
      <c r="AE195" s="106"/>
      <c r="AF195" s="105"/>
      <c r="AG195" s="106"/>
      <c r="AH195" s="106"/>
      <c r="AI195" s="106"/>
      <c r="AJ195" s="106"/>
      <c r="AK195" s="106"/>
      <c r="AL195" s="108"/>
      <c r="AM195" s="108"/>
      <c r="AN195" s="109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</row>
    <row r="196" s="44" customFormat="true" ht="32" customHeight="true" spans="1:54">
      <c r="A196" s="13">
        <v>191</v>
      </c>
      <c r="B196" s="13" t="s">
        <v>210</v>
      </c>
      <c r="C196" s="15" t="s">
        <v>514</v>
      </c>
      <c r="D196" s="15">
        <v>2</v>
      </c>
      <c r="E196" s="15">
        <v>7</v>
      </c>
      <c r="F196" s="26">
        <v>21000</v>
      </c>
      <c r="G196" s="26">
        <v>2730</v>
      </c>
      <c r="H196" s="83">
        <v>45708</v>
      </c>
      <c r="I196" s="83">
        <v>45742</v>
      </c>
      <c r="J196" s="26">
        <v>0</v>
      </c>
      <c r="K196" s="26">
        <v>0</v>
      </c>
      <c r="L196" s="26">
        <v>0</v>
      </c>
      <c r="M196" s="26">
        <v>2730</v>
      </c>
      <c r="N196" s="26">
        <f t="shared" si="35"/>
        <v>2730</v>
      </c>
      <c r="O196" s="34">
        <v>0</v>
      </c>
      <c r="P196" s="34">
        <v>0</v>
      </c>
      <c r="Q196" s="34">
        <v>0</v>
      </c>
      <c r="R196" s="26">
        <f t="shared" si="36"/>
        <v>0</v>
      </c>
      <c r="S196" s="34">
        <f t="shared" si="37"/>
        <v>0</v>
      </c>
      <c r="T196" s="34">
        <f t="shared" si="38"/>
        <v>0</v>
      </c>
      <c r="U196" s="34">
        <f t="shared" si="39"/>
        <v>2730</v>
      </c>
      <c r="V196" s="26">
        <f t="shared" si="40"/>
        <v>2730</v>
      </c>
      <c r="W196" s="26" t="s">
        <v>247</v>
      </c>
      <c r="X196" s="26" t="s">
        <v>366</v>
      </c>
      <c r="Y196" s="105"/>
      <c r="Z196" s="105"/>
      <c r="AA196" s="105"/>
      <c r="AB196" s="106"/>
      <c r="AC196" s="106"/>
      <c r="AD196" s="106"/>
      <c r="AE196" s="106"/>
      <c r="AF196" s="105"/>
      <c r="AG196" s="106"/>
      <c r="AH196" s="106"/>
      <c r="AI196" s="106"/>
      <c r="AJ196" s="106"/>
      <c r="AK196" s="106"/>
      <c r="AL196" s="108"/>
      <c r="AM196" s="108"/>
      <c r="AN196" s="109"/>
      <c r="AO196" s="75"/>
      <c r="AP196" s="75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</row>
    <row r="197" s="44" customFormat="true" ht="32" customHeight="true" spans="1:54">
      <c r="A197" s="13">
        <v>192</v>
      </c>
      <c r="B197" s="13" t="s">
        <v>210</v>
      </c>
      <c r="C197" s="15" t="s">
        <v>515</v>
      </c>
      <c r="D197" s="15">
        <v>25</v>
      </c>
      <c r="E197" s="15">
        <v>76.5</v>
      </c>
      <c r="F197" s="26">
        <v>229500</v>
      </c>
      <c r="G197" s="26">
        <v>29835</v>
      </c>
      <c r="H197" s="83">
        <v>45708</v>
      </c>
      <c r="I197" s="83">
        <v>45742</v>
      </c>
      <c r="J197" s="26">
        <v>0</v>
      </c>
      <c r="K197" s="26">
        <v>0</v>
      </c>
      <c r="L197" s="26">
        <v>0</v>
      </c>
      <c r="M197" s="26">
        <v>29835</v>
      </c>
      <c r="N197" s="26">
        <f t="shared" si="35"/>
        <v>29835</v>
      </c>
      <c r="O197" s="34">
        <v>0</v>
      </c>
      <c r="P197" s="34">
        <v>0</v>
      </c>
      <c r="Q197" s="34">
        <v>468</v>
      </c>
      <c r="R197" s="26">
        <f t="shared" si="36"/>
        <v>468</v>
      </c>
      <c r="S197" s="34">
        <f t="shared" si="37"/>
        <v>0</v>
      </c>
      <c r="T197" s="34">
        <f t="shared" si="38"/>
        <v>0</v>
      </c>
      <c r="U197" s="34">
        <f t="shared" si="39"/>
        <v>29367</v>
      </c>
      <c r="V197" s="26">
        <f t="shared" si="40"/>
        <v>29367</v>
      </c>
      <c r="W197" s="26" t="s">
        <v>247</v>
      </c>
      <c r="X197" s="26" t="s">
        <v>516</v>
      </c>
      <c r="Y197" s="105"/>
      <c r="Z197" s="105"/>
      <c r="AA197" s="105"/>
      <c r="AB197" s="106"/>
      <c r="AC197" s="106"/>
      <c r="AD197" s="106"/>
      <c r="AE197" s="106"/>
      <c r="AF197" s="105"/>
      <c r="AG197" s="106"/>
      <c r="AH197" s="106"/>
      <c r="AI197" s="106"/>
      <c r="AJ197" s="106"/>
      <c r="AK197" s="106"/>
      <c r="AL197" s="108"/>
      <c r="AM197" s="108"/>
      <c r="AN197" s="109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</row>
    <row r="198" s="44" customFormat="true" ht="32" customHeight="true" spans="1:54">
      <c r="A198" s="13">
        <v>193</v>
      </c>
      <c r="B198" s="13" t="s">
        <v>210</v>
      </c>
      <c r="C198" s="15" t="s">
        <v>517</v>
      </c>
      <c r="D198" s="15">
        <v>4</v>
      </c>
      <c r="E198" s="15">
        <v>18</v>
      </c>
      <c r="F198" s="26">
        <v>54000</v>
      </c>
      <c r="G198" s="26">
        <v>7020</v>
      </c>
      <c r="H198" s="83">
        <v>45708</v>
      </c>
      <c r="I198" s="83">
        <v>45752</v>
      </c>
      <c r="J198" s="26">
        <v>0</v>
      </c>
      <c r="K198" s="26">
        <v>0</v>
      </c>
      <c r="L198" s="26">
        <v>0</v>
      </c>
      <c r="M198" s="26">
        <v>7020</v>
      </c>
      <c r="N198" s="26">
        <f t="shared" si="35"/>
        <v>7020</v>
      </c>
      <c r="O198" s="34">
        <v>0</v>
      </c>
      <c r="P198" s="34">
        <v>0</v>
      </c>
      <c r="Q198" s="34">
        <v>0</v>
      </c>
      <c r="R198" s="26">
        <f t="shared" si="36"/>
        <v>0</v>
      </c>
      <c r="S198" s="34">
        <f t="shared" si="37"/>
        <v>0</v>
      </c>
      <c r="T198" s="34">
        <f t="shared" si="38"/>
        <v>0</v>
      </c>
      <c r="U198" s="34">
        <f t="shared" si="39"/>
        <v>7020</v>
      </c>
      <c r="V198" s="26">
        <f t="shared" si="40"/>
        <v>7020</v>
      </c>
      <c r="W198" s="26" t="s">
        <v>247</v>
      </c>
      <c r="X198" s="26" t="s">
        <v>406</v>
      </c>
      <c r="Y198" s="105"/>
      <c r="Z198" s="105"/>
      <c r="AA198" s="105"/>
      <c r="AB198" s="106"/>
      <c r="AC198" s="106"/>
      <c r="AD198" s="106"/>
      <c r="AE198" s="106"/>
      <c r="AF198" s="105"/>
      <c r="AG198" s="106"/>
      <c r="AH198" s="106"/>
      <c r="AI198" s="106"/>
      <c r="AJ198" s="106"/>
      <c r="AK198" s="106"/>
      <c r="AL198" s="108"/>
      <c r="AM198" s="108"/>
      <c r="AN198" s="109"/>
      <c r="AO198" s="75"/>
      <c r="AP198" s="75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</row>
    <row r="199" s="44" customFormat="true" ht="32" customHeight="true" spans="1:54">
      <c r="A199" s="13">
        <v>194</v>
      </c>
      <c r="B199" s="13" t="s">
        <v>210</v>
      </c>
      <c r="C199" s="15" t="s">
        <v>518</v>
      </c>
      <c r="D199" s="15">
        <v>4</v>
      </c>
      <c r="E199" s="15">
        <v>14</v>
      </c>
      <c r="F199" s="26">
        <v>42000</v>
      </c>
      <c r="G199" s="26">
        <v>5460</v>
      </c>
      <c r="H199" s="83">
        <v>45709</v>
      </c>
      <c r="I199" s="83">
        <v>45768</v>
      </c>
      <c r="J199" s="26">
        <v>0</v>
      </c>
      <c r="K199" s="26">
        <v>0</v>
      </c>
      <c r="L199" s="26">
        <v>0</v>
      </c>
      <c r="M199" s="26">
        <v>5460</v>
      </c>
      <c r="N199" s="26">
        <f t="shared" si="35"/>
        <v>5460</v>
      </c>
      <c r="O199" s="34">
        <v>0</v>
      </c>
      <c r="P199" s="34">
        <v>0</v>
      </c>
      <c r="Q199" s="34">
        <v>0</v>
      </c>
      <c r="R199" s="26">
        <f t="shared" si="36"/>
        <v>0</v>
      </c>
      <c r="S199" s="34">
        <f t="shared" si="37"/>
        <v>0</v>
      </c>
      <c r="T199" s="34">
        <f t="shared" si="38"/>
        <v>0</v>
      </c>
      <c r="U199" s="34">
        <f t="shared" si="39"/>
        <v>5460</v>
      </c>
      <c r="V199" s="26">
        <f t="shared" si="40"/>
        <v>5460</v>
      </c>
      <c r="W199" s="26" t="s">
        <v>247</v>
      </c>
      <c r="X199" s="26" t="s">
        <v>519</v>
      </c>
      <c r="Y199" s="105"/>
      <c r="Z199" s="105"/>
      <c r="AA199" s="105"/>
      <c r="AB199" s="106"/>
      <c r="AC199" s="106"/>
      <c r="AD199" s="106"/>
      <c r="AE199" s="106"/>
      <c r="AF199" s="105"/>
      <c r="AG199" s="106"/>
      <c r="AH199" s="106"/>
      <c r="AI199" s="106"/>
      <c r="AJ199" s="106"/>
      <c r="AK199" s="106"/>
      <c r="AL199" s="108"/>
      <c r="AM199" s="108"/>
      <c r="AN199" s="109"/>
      <c r="AO199" s="75"/>
      <c r="AP199" s="75"/>
      <c r="AQ199" s="75"/>
      <c r="AR199" s="75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</row>
    <row r="200" s="44" customFormat="true" ht="32" customHeight="true" spans="1:54">
      <c r="A200" s="13">
        <v>195</v>
      </c>
      <c r="B200" s="13" t="s">
        <v>210</v>
      </c>
      <c r="C200" s="15" t="s">
        <v>520</v>
      </c>
      <c r="D200" s="15">
        <v>34</v>
      </c>
      <c r="E200" s="15">
        <v>604.4</v>
      </c>
      <c r="F200" s="26">
        <v>1813200</v>
      </c>
      <c r="G200" s="26">
        <v>235716</v>
      </c>
      <c r="H200" s="83">
        <v>45709</v>
      </c>
      <c r="I200" s="83">
        <v>45747</v>
      </c>
      <c r="J200" s="26">
        <v>70714.8</v>
      </c>
      <c r="K200" s="26">
        <v>0</v>
      </c>
      <c r="L200" s="26">
        <v>0</v>
      </c>
      <c r="M200" s="26">
        <v>165001.2</v>
      </c>
      <c r="N200" s="26">
        <f t="shared" si="35"/>
        <v>165001.2</v>
      </c>
      <c r="O200" s="34">
        <v>0</v>
      </c>
      <c r="P200" s="34">
        <v>0</v>
      </c>
      <c r="Q200" s="34">
        <v>0</v>
      </c>
      <c r="R200" s="26">
        <f t="shared" si="36"/>
        <v>0</v>
      </c>
      <c r="S200" s="34">
        <f t="shared" si="37"/>
        <v>0</v>
      </c>
      <c r="T200" s="34">
        <f t="shared" si="38"/>
        <v>0</v>
      </c>
      <c r="U200" s="34">
        <f t="shared" si="39"/>
        <v>165001.2</v>
      </c>
      <c r="V200" s="26">
        <f t="shared" si="40"/>
        <v>165001.2</v>
      </c>
      <c r="W200" s="26"/>
      <c r="X200" s="26" t="s">
        <v>521</v>
      </c>
      <c r="Y200" s="105"/>
      <c r="Z200" s="105"/>
      <c r="AA200" s="105"/>
      <c r="AB200" s="106"/>
      <c r="AC200" s="106"/>
      <c r="AD200" s="106"/>
      <c r="AE200" s="106"/>
      <c r="AF200" s="105"/>
      <c r="AG200" s="106"/>
      <c r="AH200" s="106"/>
      <c r="AI200" s="106"/>
      <c r="AJ200" s="106"/>
      <c r="AK200" s="106"/>
      <c r="AL200" s="108"/>
      <c r="AM200" s="108"/>
      <c r="AN200" s="109"/>
      <c r="AO200" s="75"/>
      <c r="AP200" s="75"/>
      <c r="AQ200" s="75"/>
      <c r="AR200" s="75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</row>
    <row r="201" s="44" customFormat="true" ht="32" customHeight="true" spans="1:54">
      <c r="A201" s="13">
        <v>196</v>
      </c>
      <c r="B201" s="13" t="s">
        <v>210</v>
      </c>
      <c r="C201" s="15" t="s">
        <v>522</v>
      </c>
      <c r="D201" s="15">
        <v>16</v>
      </c>
      <c r="E201" s="15">
        <v>104.7</v>
      </c>
      <c r="F201" s="26">
        <v>314100</v>
      </c>
      <c r="G201" s="26">
        <v>40833</v>
      </c>
      <c r="H201" s="83">
        <v>45713</v>
      </c>
      <c r="I201" s="83">
        <v>45761</v>
      </c>
      <c r="J201" s="26">
        <v>0</v>
      </c>
      <c r="K201" s="26">
        <v>0</v>
      </c>
      <c r="L201" s="26">
        <v>0</v>
      </c>
      <c r="M201" s="26">
        <v>40833</v>
      </c>
      <c r="N201" s="26">
        <f t="shared" si="35"/>
        <v>40833</v>
      </c>
      <c r="O201" s="34">
        <v>0</v>
      </c>
      <c r="P201" s="34">
        <v>0</v>
      </c>
      <c r="Q201" s="34">
        <v>0</v>
      </c>
      <c r="R201" s="26">
        <f t="shared" si="36"/>
        <v>0</v>
      </c>
      <c r="S201" s="34">
        <f t="shared" si="37"/>
        <v>0</v>
      </c>
      <c r="T201" s="34">
        <f t="shared" si="38"/>
        <v>0</v>
      </c>
      <c r="U201" s="34">
        <f t="shared" si="39"/>
        <v>40833</v>
      </c>
      <c r="V201" s="26">
        <f t="shared" si="40"/>
        <v>40833</v>
      </c>
      <c r="W201" s="26" t="s">
        <v>247</v>
      </c>
      <c r="X201" s="26" t="s">
        <v>523</v>
      </c>
      <c r="Y201" s="105"/>
      <c r="Z201" s="105"/>
      <c r="AA201" s="105"/>
      <c r="AB201" s="106"/>
      <c r="AC201" s="106"/>
      <c r="AD201" s="106"/>
      <c r="AE201" s="106"/>
      <c r="AF201" s="105"/>
      <c r="AG201" s="106"/>
      <c r="AH201" s="106"/>
      <c r="AI201" s="106"/>
      <c r="AJ201" s="106"/>
      <c r="AK201" s="106"/>
      <c r="AL201" s="108"/>
      <c r="AM201" s="108"/>
      <c r="AN201" s="109"/>
      <c r="AO201" s="75"/>
      <c r="AP201" s="75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</row>
    <row r="202" s="44" customFormat="true" ht="32" customHeight="true" spans="1:54">
      <c r="A202" s="13">
        <v>197</v>
      </c>
      <c r="B202" s="13" t="s">
        <v>210</v>
      </c>
      <c r="C202" s="15" t="s">
        <v>524</v>
      </c>
      <c r="D202" s="15">
        <v>13</v>
      </c>
      <c r="E202" s="15">
        <v>219</v>
      </c>
      <c r="F202" s="26">
        <v>657000</v>
      </c>
      <c r="G202" s="26">
        <v>85410</v>
      </c>
      <c r="H202" s="83">
        <v>45715</v>
      </c>
      <c r="I202" s="83">
        <v>45767</v>
      </c>
      <c r="J202" s="26">
        <v>25623</v>
      </c>
      <c r="K202" s="26">
        <v>0</v>
      </c>
      <c r="L202" s="26">
        <v>0</v>
      </c>
      <c r="M202" s="26">
        <v>59787</v>
      </c>
      <c r="N202" s="26">
        <f t="shared" si="35"/>
        <v>59787</v>
      </c>
      <c r="O202" s="34">
        <v>0</v>
      </c>
      <c r="P202" s="34">
        <v>0</v>
      </c>
      <c r="Q202" s="34">
        <v>0</v>
      </c>
      <c r="R202" s="26">
        <f t="shared" si="36"/>
        <v>0</v>
      </c>
      <c r="S202" s="34">
        <f t="shared" si="37"/>
        <v>0</v>
      </c>
      <c r="T202" s="34">
        <f t="shared" si="38"/>
        <v>0</v>
      </c>
      <c r="U202" s="34">
        <f t="shared" si="39"/>
        <v>59787</v>
      </c>
      <c r="V202" s="26">
        <f t="shared" si="40"/>
        <v>59787</v>
      </c>
      <c r="W202" s="26"/>
      <c r="X202" s="26" t="s">
        <v>525</v>
      </c>
      <c r="Y202" s="105"/>
      <c r="Z202" s="105"/>
      <c r="AA202" s="105"/>
      <c r="AB202" s="106"/>
      <c r="AC202" s="106"/>
      <c r="AD202" s="106"/>
      <c r="AE202" s="106"/>
      <c r="AF202" s="105"/>
      <c r="AG202" s="106"/>
      <c r="AH202" s="106"/>
      <c r="AI202" s="106"/>
      <c r="AJ202" s="106"/>
      <c r="AK202" s="106"/>
      <c r="AL202" s="108"/>
      <c r="AM202" s="108"/>
      <c r="AN202" s="109"/>
      <c r="AO202" s="75"/>
      <c r="AP202" s="75"/>
      <c r="AQ202" s="75"/>
      <c r="AR202" s="75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</row>
    <row r="203" s="44" customFormat="true" ht="32" customHeight="true" spans="1:54">
      <c r="A203" s="13">
        <v>198</v>
      </c>
      <c r="B203" s="13" t="s">
        <v>210</v>
      </c>
      <c r="C203" s="15" t="s">
        <v>526</v>
      </c>
      <c r="D203" s="15">
        <v>1</v>
      </c>
      <c r="E203" s="15">
        <v>13</v>
      </c>
      <c r="F203" s="26">
        <v>39000</v>
      </c>
      <c r="G203" s="26">
        <v>5070</v>
      </c>
      <c r="H203" s="83">
        <v>45716</v>
      </c>
      <c r="I203" s="83">
        <v>45752</v>
      </c>
      <c r="J203" s="26">
        <v>1521</v>
      </c>
      <c r="K203" s="26">
        <v>0</v>
      </c>
      <c r="L203" s="26">
        <v>0</v>
      </c>
      <c r="M203" s="26">
        <v>3549</v>
      </c>
      <c r="N203" s="26">
        <f t="shared" si="35"/>
        <v>3549</v>
      </c>
      <c r="O203" s="34">
        <v>0</v>
      </c>
      <c r="P203" s="34">
        <v>0</v>
      </c>
      <c r="Q203" s="34">
        <v>0</v>
      </c>
      <c r="R203" s="26">
        <f t="shared" si="36"/>
        <v>0</v>
      </c>
      <c r="S203" s="34">
        <f t="shared" si="37"/>
        <v>0</v>
      </c>
      <c r="T203" s="34">
        <f t="shared" si="38"/>
        <v>0</v>
      </c>
      <c r="U203" s="34">
        <f t="shared" si="39"/>
        <v>3549</v>
      </c>
      <c r="V203" s="26">
        <f t="shared" si="40"/>
        <v>3549</v>
      </c>
      <c r="W203" s="26"/>
      <c r="X203" s="26" t="s">
        <v>389</v>
      </c>
      <c r="Y203" s="105"/>
      <c r="Z203" s="105"/>
      <c r="AA203" s="105"/>
      <c r="AB203" s="106"/>
      <c r="AC203" s="106"/>
      <c r="AD203" s="106"/>
      <c r="AE203" s="106"/>
      <c r="AF203" s="105"/>
      <c r="AG203" s="106"/>
      <c r="AH203" s="106"/>
      <c r="AI203" s="106"/>
      <c r="AJ203" s="106"/>
      <c r="AK203" s="106"/>
      <c r="AL203" s="108"/>
      <c r="AM203" s="108"/>
      <c r="AN203" s="109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</row>
    <row r="204" s="44" customFormat="true" ht="32" customHeight="true" spans="1:54">
      <c r="A204" s="13">
        <v>199</v>
      </c>
      <c r="B204" s="13" t="s">
        <v>210</v>
      </c>
      <c r="C204" s="15" t="s">
        <v>527</v>
      </c>
      <c r="D204" s="15">
        <v>1</v>
      </c>
      <c r="E204" s="15">
        <v>70</v>
      </c>
      <c r="F204" s="26">
        <v>210000</v>
      </c>
      <c r="G204" s="26">
        <v>27300</v>
      </c>
      <c r="H204" s="83">
        <v>45717</v>
      </c>
      <c r="I204" s="83">
        <v>45752</v>
      </c>
      <c r="J204" s="26">
        <v>8190</v>
      </c>
      <c r="K204" s="26">
        <v>0</v>
      </c>
      <c r="L204" s="26">
        <v>0</v>
      </c>
      <c r="M204" s="26">
        <v>19110</v>
      </c>
      <c r="N204" s="26">
        <f t="shared" si="35"/>
        <v>19110</v>
      </c>
      <c r="O204" s="34">
        <v>0</v>
      </c>
      <c r="P204" s="34">
        <v>0</v>
      </c>
      <c r="Q204" s="34">
        <v>0</v>
      </c>
      <c r="R204" s="26">
        <f t="shared" si="36"/>
        <v>0</v>
      </c>
      <c r="S204" s="34">
        <f t="shared" si="37"/>
        <v>0</v>
      </c>
      <c r="T204" s="34">
        <f t="shared" si="38"/>
        <v>0</v>
      </c>
      <c r="U204" s="34">
        <f t="shared" si="39"/>
        <v>19110</v>
      </c>
      <c r="V204" s="26">
        <f t="shared" si="40"/>
        <v>19110</v>
      </c>
      <c r="W204" s="26"/>
      <c r="X204" s="26" t="s">
        <v>528</v>
      </c>
      <c r="Y204" s="105"/>
      <c r="Z204" s="105"/>
      <c r="AA204" s="105"/>
      <c r="AB204" s="106"/>
      <c r="AC204" s="106"/>
      <c r="AD204" s="106"/>
      <c r="AE204" s="106"/>
      <c r="AF204" s="105"/>
      <c r="AG204" s="106"/>
      <c r="AH204" s="106"/>
      <c r="AI204" s="106"/>
      <c r="AJ204" s="106"/>
      <c r="AK204" s="106"/>
      <c r="AL204" s="108"/>
      <c r="AM204" s="108"/>
      <c r="AN204" s="109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</row>
    <row r="205" s="44" customFormat="true" ht="32" customHeight="true" spans="1:54">
      <c r="A205" s="13">
        <v>200</v>
      </c>
      <c r="B205" s="13" t="s">
        <v>210</v>
      </c>
      <c r="C205" s="15" t="s">
        <v>529</v>
      </c>
      <c r="D205" s="15">
        <v>1</v>
      </c>
      <c r="E205" s="15">
        <v>18</v>
      </c>
      <c r="F205" s="26">
        <v>54000</v>
      </c>
      <c r="G205" s="26">
        <v>7020</v>
      </c>
      <c r="H205" s="83">
        <v>45717</v>
      </c>
      <c r="I205" s="83">
        <v>45747</v>
      </c>
      <c r="J205" s="26">
        <v>2106</v>
      </c>
      <c r="K205" s="26">
        <v>0</v>
      </c>
      <c r="L205" s="26">
        <v>0</v>
      </c>
      <c r="M205" s="26">
        <v>4914</v>
      </c>
      <c r="N205" s="26">
        <f t="shared" si="35"/>
        <v>4914</v>
      </c>
      <c r="O205" s="34">
        <v>0</v>
      </c>
      <c r="P205" s="34">
        <v>0</v>
      </c>
      <c r="Q205" s="34">
        <v>0</v>
      </c>
      <c r="R205" s="26">
        <f t="shared" si="36"/>
        <v>0</v>
      </c>
      <c r="S205" s="34">
        <f t="shared" si="37"/>
        <v>0</v>
      </c>
      <c r="T205" s="34">
        <f t="shared" si="38"/>
        <v>0</v>
      </c>
      <c r="U205" s="34">
        <f t="shared" si="39"/>
        <v>4914</v>
      </c>
      <c r="V205" s="26">
        <f t="shared" si="40"/>
        <v>4914</v>
      </c>
      <c r="W205" s="26"/>
      <c r="X205" s="26" t="s">
        <v>530</v>
      </c>
      <c r="Y205" s="105"/>
      <c r="Z205" s="105"/>
      <c r="AA205" s="105"/>
      <c r="AB205" s="106"/>
      <c r="AC205" s="106"/>
      <c r="AD205" s="106"/>
      <c r="AE205" s="106"/>
      <c r="AF205" s="105"/>
      <c r="AG205" s="106"/>
      <c r="AH205" s="106"/>
      <c r="AI205" s="106"/>
      <c r="AJ205" s="106"/>
      <c r="AK205" s="106"/>
      <c r="AL205" s="108"/>
      <c r="AM205" s="108"/>
      <c r="AN205" s="109"/>
      <c r="AO205" s="75"/>
      <c r="AP205" s="75"/>
      <c r="AQ205" s="75"/>
      <c r="AR205" s="75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</row>
    <row r="206" s="44" customFormat="true" ht="32" customHeight="true" spans="1:54">
      <c r="A206" s="13">
        <v>201</v>
      </c>
      <c r="B206" s="13" t="s">
        <v>210</v>
      </c>
      <c r="C206" s="15" t="s">
        <v>526</v>
      </c>
      <c r="D206" s="15">
        <v>0</v>
      </c>
      <c r="E206" s="15">
        <v>0</v>
      </c>
      <c r="F206" s="26">
        <v>0</v>
      </c>
      <c r="G206" s="26">
        <v>0</v>
      </c>
      <c r="H206" s="83">
        <v>45722</v>
      </c>
      <c r="I206" s="83">
        <v>45722</v>
      </c>
      <c r="J206" s="26">
        <v>0</v>
      </c>
      <c r="K206" s="26">
        <v>0</v>
      </c>
      <c r="L206" s="26">
        <v>0</v>
      </c>
      <c r="M206" s="26">
        <v>0</v>
      </c>
      <c r="N206" s="26">
        <f t="shared" si="35"/>
        <v>0</v>
      </c>
      <c r="O206" s="34">
        <v>0</v>
      </c>
      <c r="P206" s="34">
        <v>0</v>
      </c>
      <c r="Q206" s="34">
        <v>0</v>
      </c>
      <c r="R206" s="26">
        <f t="shared" si="36"/>
        <v>0</v>
      </c>
      <c r="S206" s="34">
        <f t="shared" si="37"/>
        <v>0</v>
      </c>
      <c r="T206" s="34">
        <f t="shared" si="38"/>
        <v>0</v>
      </c>
      <c r="U206" s="34">
        <f t="shared" si="39"/>
        <v>0</v>
      </c>
      <c r="V206" s="26">
        <f t="shared" si="40"/>
        <v>0</v>
      </c>
      <c r="W206" s="26" t="s">
        <v>531</v>
      </c>
      <c r="X206" s="26" t="s">
        <v>389</v>
      </c>
      <c r="Y206" s="105"/>
      <c r="Z206" s="105"/>
      <c r="AA206" s="105"/>
      <c r="AB206" s="106"/>
      <c r="AC206" s="106"/>
      <c r="AD206" s="106"/>
      <c r="AE206" s="106"/>
      <c r="AF206" s="105"/>
      <c r="AG206" s="106"/>
      <c r="AH206" s="106"/>
      <c r="AI206" s="106"/>
      <c r="AJ206" s="106"/>
      <c r="AK206" s="106"/>
      <c r="AL206" s="108"/>
      <c r="AM206" s="108"/>
      <c r="AN206" s="109"/>
      <c r="AO206" s="75"/>
      <c r="AP206" s="75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</row>
    <row r="207" s="44" customFormat="true" ht="32" customHeight="true" spans="1:54">
      <c r="A207" s="13">
        <v>202</v>
      </c>
      <c r="B207" s="13" t="s">
        <v>210</v>
      </c>
      <c r="C207" s="15" t="s">
        <v>532</v>
      </c>
      <c r="D207" s="15">
        <v>1</v>
      </c>
      <c r="E207" s="15">
        <v>12</v>
      </c>
      <c r="F207" s="26">
        <v>36000</v>
      </c>
      <c r="G207" s="26">
        <v>4680</v>
      </c>
      <c r="H207" s="83">
        <v>45724</v>
      </c>
      <c r="I207" s="83">
        <v>45748</v>
      </c>
      <c r="J207" s="26">
        <v>1404</v>
      </c>
      <c r="K207" s="26">
        <v>0</v>
      </c>
      <c r="L207" s="26">
        <v>0</v>
      </c>
      <c r="M207" s="26">
        <v>3276</v>
      </c>
      <c r="N207" s="26">
        <f t="shared" si="35"/>
        <v>3276</v>
      </c>
      <c r="O207" s="34">
        <v>0</v>
      </c>
      <c r="P207" s="34">
        <v>0</v>
      </c>
      <c r="Q207" s="34">
        <v>0</v>
      </c>
      <c r="R207" s="26">
        <f t="shared" si="36"/>
        <v>0</v>
      </c>
      <c r="S207" s="34">
        <f t="shared" si="37"/>
        <v>0</v>
      </c>
      <c r="T207" s="34">
        <f t="shared" si="38"/>
        <v>0</v>
      </c>
      <c r="U207" s="34">
        <f t="shared" si="39"/>
        <v>3276</v>
      </c>
      <c r="V207" s="26">
        <f t="shared" si="40"/>
        <v>3276</v>
      </c>
      <c r="W207" s="26"/>
      <c r="X207" s="26" t="s">
        <v>521</v>
      </c>
      <c r="Y207" s="105"/>
      <c r="Z207" s="105"/>
      <c r="AA207" s="105"/>
      <c r="AB207" s="106"/>
      <c r="AC207" s="106"/>
      <c r="AD207" s="106"/>
      <c r="AE207" s="106"/>
      <c r="AF207" s="105"/>
      <c r="AG207" s="106"/>
      <c r="AH207" s="106"/>
      <c r="AI207" s="106"/>
      <c r="AJ207" s="106"/>
      <c r="AK207" s="106"/>
      <c r="AL207" s="108"/>
      <c r="AM207" s="108"/>
      <c r="AN207" s="109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</row>
    <row r="208" s="44" customFormat="true" ht="32" customHeight="true" spans="1:54">
      <c r="A208" s="13">
        <v>203</v>
      </c>
      <c r="B208" s="13" t="s">
        <v>210</v>
      </c>
      <c r="C208" s="15" t="s">
        <v>533</v>
      </c>
      <c r="D208" s="15">
        <v>9</v>
      </c>
      <c r="E208" s="15">
        <v>161</v>
      </c>
      <c r="F208" s="26">
        <v>483000</v>
      </c>
      <c r="G208" s="26">
        <v>62790</v>
      </c>
      <c r="H208" s="83">
        <v>45730</v>
      </c>
      <c r="I208" s="83">
        <v>45770</v>
      </c>
      <c r="J208" s="26">
        <v>18837</v>
      </c>
      <c r="K208" s="26">
        <v>0</v>
      </c>
      <c r="L208" s="26">
        <v>0</v>
      </c>
      <c r="M208" s="26">
        <v>43953</v>
      </c>
      <c r="N208" s="26">
        <f t="shared" si="35"/>
        <v>43953</v>
      </c>
      <c r="O208" s="34">
        <v>0</v>
      </c>
      <c r="P208" s="34">
        <v>0</v>
      </c>
      <c r="Q208" s="34">
        <v>0</v>
      </c>
      <c r="R208" s="26">
        <f t="shared" si="36"/>
        <v>0</v>
      </c>
      <c r="S208" s="34">
        <f t="shared" si="37"/>
        <v>0</v>
      </c>
      <c r="T208" s="34">
        <f t="shared" si="38"/>
        <v>0</v>
      </c>
      <c r="U208" s="34">
        <f t="shared" si="39"/>
        <v>43953</v>
      </c>
      <c r="V208" s="26">
        <f t="shared" si="40"/>
        <v>43953</v>
      </c>
      <c r="W208" s="26"/>
      <c r="X208" s="26" t="s">
        <v>521</v>
      </c>
      <c r="Y208" s="105"/>
      <c r="Z208" s="105"/>
      <c r="AA208" s="105"/>
      <c r="AB208" s="106"/>
      <c r="AC208" s="106"/>
      <c r="AD208" s="106"/>
      <c r="AE208" s="106"/>
      <c r="AF208" s="105"/>
      <c r="AG208" s="106"/>
      <c r="AH208" s="106"/>
      <c r="AI208" s="106"/>
      <c r="AJ208" s="106"/>
      <c r="AK208" s="106"/>
      <c r="AL208" s="108"/>
      <c r="AM208" s="108"/>
      <c r="AN208" s="109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</row>
    <row r="209" s="90" customFormat="true" ht="26" customHeight="true" spans="1:40">
      <c r="A209" s="110" t="s">
        <v>173</v>
      </c>
      <c r="B209" s="110"/>
      <c r="C209" s="110"/>
      <c r="D209" s="19">
        <f t="shared" ref="D209:G209" si="41">SUM(D6:D208)</f>
        <v>1675</v>
      </c>
      <c r="E209" s="19">
        <f t="shared" si="41"/>
        <v>16900.43</v>
      </c>
      <c r="F209" s="29">
        <f t="shared" si="41"/>
        <v>50701290</v>
      </c>
      <c r="G209" s="29">
        <f t="shared" si="41"/>
        <v>6591167.7</v>
      </c>
      <c r="H209" s="112"/>
      <c r="I209" s="112"/>
      <c r="J209" s="29">
        <f t="shared" ref="J209:R209" si="42">SUM(J6:J208)</f>
        <v>1857355.11</v>
      </c>
      <c r="K209" s="29">
        <f>SUM(K6:K49)</f>
        <v>0</v>
      </c>
      <c r="L209" s="29">
        <f>SUM(L6:L49)</f>
        <v>0</v>
      </c>
      <c r="M209" s="29">
        <f t="shared" si="42"/>
        <v>4733812.59</v>
      </c>
      <c r="N209" s="29">
        <f t="shared" si="42"/>
        <v>4733812.59</v>
      </c>
      <c r="O209" s="29">
        <f t="shared" si="42"/>
        <v>0</v>
      </c>
      <c r="P209" s="29">
        <f t="shared" si="42"/>
        <v>0</v>
      </c>
      <c r="Q209" s="29">
        <f t="shared" si="42"/>
        <v>857.999999999996</v>
      </c>
      <c r="R209" s="29">
        <f t="shared" si="42"/>
        <v>857.999999999996</v>
      </c>
      <c r="S209" s="29">
        <f>SUM(S6:S49)</f>
        <v>0</v>
      </c>
      <c r="T209" s="29">
        <f>SUM(T6:T49)</f>
        <v>0</v>
      </c>
      <c r="U209" s="29">
        <f>SUM(U6:U208)</f>
        <v>4732954.59</v>
      </c>
      <c r="V209" s="29">
        <f>SUM(V6:V208)</f>
        <v>4732954.59</v>
      </c>
      <c r="W209" s="110"/>
      <c r="X209" s="110"/>
      <c r="Y209" s="114"/>
      <c r="Z209" s="114"/>
      <c r="AA209" s="114"/>
      <c r="AB209" s="114"/>
      <c r="AC209" s="114"/>
      <c r="AD209" s="114"/>
      <c r="AE209" s="114"/>
      <c r="AF209" s="114"/>
      <c r="AG209" s="114"/>
      <c r="AH209" s="114"/>
      <c r="AI209" s="114"/>
      <c r="AJ209" s="114"/>
      <c r="AK209" s="114"/>
      <c r="AL209" s="114"/>
      <c r="AM209" s="114"/>
      <c r="AN209" s="114"/>
    </row>
    <row r="210" spans="2:24">
      <c r="B210" s="111"/>
      <c r="C210" s="93"/>
      <c r="D210" s="93">
        <f>D209-附件1.汇总表!D6</f>
        <v>0</v>
      </c>
      <c r="E210" s="93"/>
      <c r="F210" s="93">
        <f>F209-附件1.汇总表!E6</f>
        <v>0</v>
      </c>
      <c r="G210" s="93">
        <f>G209-附件1.汇总表!F6</f>
        <v>0</v>
      </c>
      <c r="H210" s="113"/>
      <c r="I210" s="113"/>
      <c r="J210" s="93">
        <f>J209-附件1.汇总表!G6</f>
        <v>0</v>
      </c>
      <c r="K210" s="93">
        <f>K209-附件1.汇总表!H6</f>
        <v>0</v>
      </c>
      <c r="L210" s="93">
        <f>L209-附件1.汇总表!I6</f>
        <v>0</v>
      </c>
      <c r="M210" s="93"/>
      <c r="N210" s="93"/>
      <c r="O210" s="106">
        <v>0</v>
      </c>
      <c r="P210" s="106">
        <v>0</v>
      </c>
      <c r="Q210" s="106">
        <v>0</v>
      </c>
      <c r="R210" s="93"/>
      <c r="S210" s="106">
        <f>S209-附件1.汇总表!P6</f>
        <v>0</v>
      </c>
      <c r="T210" s="106">
        <f>T209-附件1.汇总表!Q6</f>
        <v>0</v>
      </c>
      <c r="U210" s="106">
        <f>U209-附件1.汇总表!R6</f>
        <v>0</v>
      </c>
      <c r="V210" s="106">
        <f>V209-附件1.汇总表!S6</f>
        <v>0</v>
      </c>
      <c r="W210" s="93"/>
      <c r="X210" s="93"/>
    </row>
    <row r="211" spans="3:24">
      <c r="C211" s="93"/>
      <c r="D211" s="93"/>
      <c r="E211" s="93"/>
      <c r="F211" s="93"/>
      <c r="G211" s="93"/>
      <c r="H211" s="113"/>
      <c r="I211" s="11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</row>
  </sheetData>
  <autoFilter ref="A5:BB210">
    <extLst/>
  </autoFilter>
  <mergeCells count="20">
    <mergeCell ref="A2:X2"/>
    <mergeCell ref="A3:G3"/>
    <mergeCell ref="I3:Q3"/>
    <mergeCell ref="AC3:AD3"/>
    <mergeCell ref="K4:N4"/>
    <mergeCell ref="O4:R4"/>
    <mergeCell ref="S4:V4"/>
    <mergeCell ref="A209:C20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W5"/>
    <mergeCell ref="X4:X5"/>
  </mergeCells>
  <pageMargins left="0.236111111111111" right="0.196527777777778" top="0.511805555555556" bottom="0.275" header="0.354166666666667" footer="0.156944444444444"/>
  <pageSetup paperSize="9" scale="66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85"/>
  <sheetViews>
    <sheetView view="pageBreakPreview" zoomScaleNormal="70" zoomScaleSheetLayoutView="100" topLeftCell="A54" workbookViewId="0">
      <selection activeCell="C60" sqref="C$1:C$1048576"/>
    </sheetView>
  </sheetViews>
  <sheetFormatPr defaultColWidth="8.66666666666667" defaultRowHeight="13.5"/>
  <cols>
    <col min="1" max="1" width="3.08333333333333" style="46" customWidth="true"/>
    <col min="2" max="2" width="6.75" style="37" customWidth="true"/>
    <col min="3" max="3" width="11.9" style="37" customWidth="true"/>
    <col min="4" max="4" width="5.13333333333333" style="46" customWidth="true"/>
    <col min="5" max="5" width="7.85833333333333" style="1" customWidth="true"/>
    <col min="6" max="6" width="13.125" style="31" customWidth="true"/>
    <col min="7" max="7" width="11.125" style="31" customWidth="true"/>
    <col min="8" max="9" width="8.31666666666667" style="77" customWidth="true"/>
    <col min="10" max="10" width="11.525" style="31" customWidth="true"/>
    <col min="11" max="11" width="10.6666666666667" style="31" customWidth="true"/>
    <col min="12" max="12" width="11.75" style="31" customWidth="true"/>
    <col min="13" max="13" width="12.075" style="31" customWidth="true"/>
    <col min="14" max="14" width="11.425" style="47" customWidth="true"/>
    <col min="15" max="16" width="6.58333333333333" style="31" customWidth="true"/>
    <col min="17" max="19" width="8.91666666666667" style="31" customWidth="true"/>
    <col min="20" max="20" width="12.1666666666667" style="31" customWidth="true"/>
    <col min="21" max="21" width="11.3333333333333" style="31" customWidth="true"/>
    <col min="22" max="22" width="12.1666666666667" style="31" customWidth="true"/>
    <col min="23" max="23" width="6.075" style="78" customWidth="true"/>
    <col min="24" max="24" width="15" style="1" customWidth="true"/>
    <col min="25" max="16384" width="8.66666666666667" style="1"/>
  </cols>
  <sheetData>
    <row r="1" s="1" customFormat="true" ht="27" customHeight="true" spans="1:23">
      <c r="A1" s="79" t="s">
        <v>534</v>
      </c>
      <c r="B1" s="79"/>
      <c r="C1" s="37"/>
      <c r="D1" s="46"/>
      <c r="F1" s="20"/>
      <c r="G1" s="20"/>
      <c r="H1" s="77"/>
      <c r="I1" s="77"/>
      <c r="J1" s="31"/>
      <c r="K1" s="31"/>
      <c r="L1" s="31"/>
      <c r="M1" s="20"/>
      <c r="N1" s="47"/>
      <c r="O1" s="20"/>
      <c r="P1" s="20"/>
      <c r="Q1" s="20"/>
      <c r="R1" s="20"/>
      <c r="S1" s="20"/>
      <c r="T1" s="20"/>
      <c r="U1" s="20"/>
      <c r="V1" s="20"/>
      <c r="W1" s="84"/>
    </row>
    <row r="2" s="2" customFormat="true" ht="20.25" spans="1:24">
      <c r="A2" s="10" t="s">
        <v>535</v>
      </c>
      <c r="B2" s="80"/>
      <c r="C2" s="80"/>
      <c r="D2" s="10"/>
      <c r="E2" s="10"/>
      <c r="F2" s="21"/>
      <c r="G2" s="21"/>
      <c r="H2" s="55"/>
      <c r="I2" s="55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85"/>
      <c r="X2" s="10"/>
    </row>
    <row r="3" s="3" customFormat="true" ht="34" customHeight="true" spans="1:24">
      <c r="A3" s="81" t="s">
        <v>1</v>
      </c>
      <c r="B3" s="81"/>
      <c r="C3" s="81"/>
      <c r="D3" s="81"/>
      <c r="E3" s="81"/>
      <c r="F3" s="22"/>
      <c r="G3" s="22"/>
      <c r="H3" s="82" t="s">
        <v>176</v>
      </c>
      <c r="I3" s="82"/>
      <c r="J3" s="82"/>
      <c r="K3" s="82"/>
      <c r="L3" s="82"/>
      <c r="M3" s="82"/>
      <c r="N3" s="82"/>
      <c r="O3" s="82"/>
      <c r="P3" s="82"/>
      <c r="Q3" s="82"/>
      <c r="R3" s="36"/>
      <c r="S3" s="57"/>
      <c r="T3" s="57"/>
      <c r="U3" s="36"/>
      <c r="V3" s="38"/>
      <c r="W3" s="68"/>
      <c r="X3" s="69" t="s">
        <v>2</v>
      </c>
    </row>
    <row r="4" s="76" customFormat="true" ht="34" customHeight="true" spans="1:24">
      <c r="A4" s="12" t="s">
        <v>3</v>
      </c>
      <c r="B4" s="12" t="s">
        <v>5</v>
      </c>
      <c r="C4" s="12" t="s">
        <v>6</v>
      </c>
      <c r="D4" s="12" t="s">
        <v>7</v>
      </c>
      <c r="E4" s="12" t="s">
        <v>203</v>
      </c>
      <c r="F4" s="24" t="s">
        <v>9</v>
      </c>
      <c r="G4" s="24" t="s">
        <v>10</v>
      </c>
      <c r="H4" s="59" t="s">
        <v>11</v>
      </c>
      <c r="I4" s="59" t="s">
        <v>12</v>
      </c>
      <c r="J4" s="24" t="s">
        <v>536</v>
      </c>
      <c r="K4" s="24" t="s">
        <v>181</v>
      </c>
      <c r="L4" s="24"/>
      <c r="M4" s="24"/>
      <c r="N4" s="24"/>
      <c r="O4" s="24" t="s">
        <v>182</v>
      </c>
      <c r="P4" s="24"/>
      <c r="Q4" s="24"/>
      <c r="R4" s="24"/>
      <c r="S4" s="24" t="s">
        <v>183</v>
      </c>
      <c r="T4" s="24"/>
      <c r="U4" s="24"/>
      <c r="V4" s="24"/>
      <c r="W4" s="70" t="s">
        <v>15</v>
      </c>
      <c r="X4" s="19" t="s">
        <v>16</v>
      </c>
    </row>
    <row r="5" s="76" customFormat="true" ht="34" customHeight="true" spans="1:24">
      <c r="A5" s="12"/>
      <c r="B5" s="12"/>
      <c r="C5" s="12"/>
      <c r="D5" s="12"/>
      <c r="E5" s="12"/>
      <c r="F5" s="24"/>
      <c r="G5" s="24"/>
      <c r="H5" s="59"/>
      <c r="I5" s="59"/>
      <c r="J5" s="24"/>
      <c r="K5" s="24" t="s">
        <v>537</v>
      </c>
      <c r="L5" s="24" t="s">
        <v>538</v>
      </c>
      <c r="M5" s="24" t="s">
        <v>539</v>
      </c>
      <c r="N5" s="24" t="s">
        <v>21</v>
      </c>
      <c r="O5" s="24" t="s">
        <v>184</v>
      </c>
      <c r="P5" s="24" t="s">
        <v>185</v>
      </c>
      <c r="Q5" s="24" t="s">
        <v>20</v>
      </c>
      <c r="R5" s="24" t="s">
        <v>187</v>
      </c>
      <c r="S5" s="24" t="s">
        <v>184</v>
      </c>
      <c r="T5" s="24" t="s">
        <v>185</v>
      </c>
      <c r="U5" s="24" t="s">
        <v>20</v>
      </c>
      <c r="V5" s="24" t="s">
        <v>21</v>
      </c>
      <c r="W5" s="71"/>
      <c r="X5" s="19"/>
    </row>
    <row r="6" s="3" customFormat="true" ht="34" customHeight="true" spans="1:24">
      <c r="A6" s="13">
        <v>1</v>
      </c>
      <c r="B6" s="13" t="s">
        <v>540</v>
      </c>
      <c r="C6" s="15" t="s">
        <v>429</v>
      </c>
      <c r="D6" s="15">
        <v>1</v>
      </c>
      <c r="E6" s="15">
        <v>23</v>
      </c>
      <c r="F6" s="26">
        <v>289800</v>
      </c>
      <c r="G6" s="26">
        <v>28980</v>
      </c>
      <c r="H6" s="83">
        <v>45658</v>
      </c>
      <c r="I6" s="83">
        <v>45702</v>
      </c>
      <c r="J6" s="26">
        <v>1449</v>
      </c>
      <c r="K6" s="26">
        <v>0</v>
      </c>
      <c r="L6" s="26">
        <v>13041</v>
      </c>
      <c r="M6" s="26">
        <v>14490</v>
      </c>
      <c r="N6" s="34">
        <f>SUM(K6:M6)</f>
        <v>27531</v>
      </c>
      <c r="O6" s="34">
        <v>0</v>
      </c>
      <c r="P6" s="34">
        <v>0</v>
      </c>
      <c r="Q6" s="34">
        <v>0</v>
      </c>
      <c r="R6" s="34">
        <f>SUM(O6:Q6)</f>
        <v>0</v>
      </c>
      <c r="S6" s="34">
        <f>K6-O6</f>
        <v>0</v>
      </c>
      <c r="T6" s="34">
        <f>L6-P6</f>
        <v>13041</v>
      </c>
      <c r="U6" s="34">
        <f>M6-Q6</f>
        <v>14490</v>
      </c>
      <c r="V6" s="34">
        <f>SUM(S6:U6)</f>
        <v>27531</v>
      </c>
      <c r="W6" s="86"/>
      <c r="X6" s="15" t="s">
        <v>541</v>
      </c>
    </row>
    <row r="7" s="3" customFormat="true" ht="34" customHeight="true" spans="1:24">
      <c r="A7" s="13">
        <v>2</v>
      </c>
      <c r="B7" s="13" t="s">
        <v>540</v>
      </c>
      <c r="C7" s="15" t="s">
        <v>542</v>
      </c>
      <c r="D7" s="15">
        <v>1</v>
      </c>
      <c r="E7" s="15">
        <v>10</v>
      </c>
      <c r="F7" s="26">
        <v>126000</v>
      </c>
      <c r="G7" s="26">
        <v>12600</v>
      </c>
      <c r="H7" s="83">
        <v>45658</v>
      </c>
      <c r="I7" s="83">
        <v>45702</v>
      </c>
      <c r="J7" s="26">
        <v>630</v>
      </c>
      <c r="K7" s="26">
        <v>0</v>
      </c>
      <c r="L7" s="26">
        <v>5670</v>
      </c>
      <c r="M7" s="26">
        <v>6300</v>
      </c>
      <c r="N7" s="34">
        <f t="shared" ref="N7:N38" si="0">SUM(K7:M7)</f>
        <v>11970</v>
      </c>
      <c r="O7" s="34">
        <v>0</v>
      </c>
      <c r="P7" s="34">
        <v>0</v>
      </c>
      <c r="Q7" s="34">
        <v>0</v>
      </c>
      <c r="R7" s="34">
        <f t="shared" ref="R7:R38" si="1">SUM(O7:Q7)</f>
        <v>0</v>
      </c>
      <c r="S7" s="34">
        <f t="shared" ref="S7:S38" si="2">K7-O7</f>
        <v>0</v>
      </c>
      <c r="T7" s="34">
        <f t="shared" ref="T7:T38" si="3">L7-P7</f>
        <v>5670</v>
      </c>
      <c r="U7" s="34">
        <f t="shared" ref="U7:U38" si="4">M7-Q7</f>
        <v>6300</v>
      </c>
      <c r="V7" s="34">
        <f t="shared" ref="V7:V38" si="5">SUM(S7:U7)</f>
        <v>11970</v>
      </c>
      <c r="W7" s="86"/>
      <c r="X7" s="15" t="s">
        <v>543</v>
      </c>
    </row>
    <row r="8" s="3" customFormat="true" ht="34" customHeight="true" spans="1:24">
      <c r="A8" s="13">
        <v>3</v>
      </c>
      <c r="B8" s="13" t="s">
        <v>540</v>
      </c>
      <c r="C8" s="15" t="s">
        <v>544</v>
      </c>
      <c r="D8" s="15">
        <v>1</v>
      </c>
      <c r="E8" s="15">
        <v>22</v>
      </c>
      <c r="F8" s="26">
        <v>277200</v>
      </c>
      <c r="G8" s="26">
        <v>27720</v>
      </c>
      <c r="H8" s="83">
        <v>45658</v>
      </c>
      <c r="I8" s="83">
        <v>45702</v>
      </c>
      <c r="J8" s="26">
        <v>1386</v>
      </c>
      <c r="K8" s="26">
        <v>0</v>
      </c>
      <c r="L8" s="26">
        <v>12474</v>
      </c>
      <c r="M8" s="26">
        <v>13860</v>
      </c>
      <c r="N8" s="34">
        <f t="shared" si="0"/>
        <v>26334</v>
      </c>
      <c r="O8" s="34">
        <v>0</v>
      </c>
      <c r="P8" s="34">
        <v>0</v>
      </c>
      <c r="Q8" s="34">
        <v>0</v>
      </c>
      <c r="R8" s="34">
        <f t="shared" si="1"/>
        <v>0</v>
      </c>
      <c r="S8" s="34">
        <f t="shared" si="2"/>
        <v>0</v>
      </c>
      <c r="T8" s="34">
        <f t="shared" si="3"/>
        <v>12474</v>
      </c>
      <c r="U8" s="34">
        <f t="shared" si="4"/>
        <v>13860</v>
      </c>
      <c r="V8" s="34">
        <f t="shared" si="5"/>
        <v>26334</v>
      </c>
      <c r="W8" s="86"/>
      <c r="X8" s="15" t="s">
        <v>302</v>
      </c>
    </row>
    <row r="9" s="3" customFormat="true" ht="34" customHeight="true" spans="1:24">
      <c r="A9" s="13">
        <v>4</v>
      </c>
      <c r="B9" s="13" t="s">
        <v>540</v>
      </c>
      <c r="C9" s="15" t="s">
        <v>545</v>
      </c>
      <c r="D9" s="15">
        <v>1</v>
      </c>
      <c r="E9" s="15">
        <v>40</v>
      </c>
      <c r="F9" s="26">
        <v>504000</v>
      </c>
      <c r="G9" s="26">
        <v>50400</v>
      </c>
      <c r="H9" s="83">
        <v>45658</v>
      </c>
      <c r="I9" s="83">
        <v>45702</v>
      </c>
      <c r="J9" s="26">
        <v>2520</v>
      </c>
      <c r="K9" s="26">
        <v>0</v>
      </c>
      <c r="L9" s="26">
        <v>22680</v>
      </c>
      <c r="M9" s="26">
        <v>25200</v>
      </c>
      <c r="N9" s="34">
        <f t="shared" si="0"/>
        <v>47880</v>
      </c>
      <c r="O9" s="34">
        <v>0</v>
      </c>
      <c r="P9" s="34">
        <v>0</v>
      </c>
      <c r="Q9" s="34">
        <v>0</v>
      </c>
      <c r="R9" s="34">
        <f t="shared" si="1"/>
        <v>0</v>
      </c>
      <c r="S9" s="34">
        <f t="shared" si="2"/>
        <v>0</v>
      </c>
      <c r="T9" s="34">
        <f t="shared" si="3"/>
        <v>22680</v>
      </c>
      <c r="U9" s="34">
        <f t="shared" si="4"/>
        <v>25200</v>
      </c>
      <c r="V9" s="34">
        <f t="shared" si="5"/>
        <v>47880</v>
      </c>
      <c r="W9" s="86"/>
      <c r="X9" s="15" t="s">
        <v>546</v>
      </c>
    </row>
    <row r="10" s="3" customFormat="true" ht="34" customHeight="true" spans="1:24">
      <c r="A10" s="13">
        <v>5</v>
      </c>
      <c r="B10" s="13" t="s">
        <v>540</v>
      </c>
      <c r="C10" s="15" t="s">
        <v>547</v>
      </c>
      <c r="D10" s="15">
        <v>1</v>
      </c>
      <c r="E10" s="15">
        <v>20</v>
      </c>
      <c r="F10" s="26">
        <v>252000</v>
      </c>
      <c r="G10" s="26">
        <v>25200</v>
      </c>
      <c r="H10" s="83">
        <v>45658</v>
      </c>
      <c r="I10" s="83">
        <v>45702</v>
      </c>
      <c r="J10" s="26">
        <v>1260</v>
      </c>
      <c r="K10" s="26">
        <v>0</v>
      </c>
      <c r="L10" s="26">
        <v>11340</v>
      </c>
      <c r="M10" s="26">
        <v>12600</v>
      </c>
      <c r="N10" s="34">
        <f t="shared" si="0"/>
        <v>23940</v>
      </c>
      <c r="O10" s="34">
        <v>0</v>
      </c>
      <c r="P10" s="34">
        <v>0</v>
      </c>
      <c r="Q10" s="34">
        <v>0</v>
      </c>
      <c r="R10" s="34">
        <f t="shared" si="1"/>
        <v>0</v>
      </c>
      <c r="S10" s="34">
        <f t="shared" si="2"/>
        <v>0</v>
      </c>
      <c r="T10" s="34">
        <f t="shared" si="3"/>
        <v>11340</v>
      </c>
      <c r="U10" s="34">
        <f t="shared" si="4"/>
        <v>12600</v>
      </c>
      <c r="V10" s="34">
        <f t="shared" si="5"/>
        <v>23940</v>
      </c>
      <c r="W10" s="86"/>
      <c r="X10" s="15" t="s">
        <v>222</v>
      </c>
    </row>
    <row r="11" s="3" customFormat="true" ht="34" customHeight="true" spans="1:24">
      <c r="A11" s="13">
        <v>6</v>
      </c>
      <c r="B11" s="13" t="s">
        <v>540</v>
      </c>
      <c r="C11" s="15" t="s">
        <v>232</v>
      </c>
      <c r="D11" s="15">
        <v>1</v>
      </c>
      <c r="E11" s="15">
        <v>47.5</v>
      </c>
      <c r="F11" s="26">
        <v>598500</v>
      </c>
      <c r="G11" s="26">
        <v>59850</v>
      </c>
      <c r="H11" s="83">
        <v>45662</v>
      </c>
      <c r="I11" s="83">
        <v>45706</v>
      </c>
      <c r="J11" s="26">
        <v>2992.5</v>
      </c>
      <c r="K11" s="26">
        <v>0</v>
      </c>
      <c r="L11" s="26">
        <v>26932.5</v>
      </c>
      <c r="M11" s="26">
        <v>29925</v>
      </c>
      <c r="N11" s="34">
        <f t="shared" si="0"/>
        <v>56857.5</v>
      </c>
      <c r="O11" s="34">
        <v>0</v>
      </c>
      <c r="P11" s="34">
        <v>0</v>
      </c>
      <c r="Q11" s="34">
        <v>0</v>
      </c>
      <c r="R11" s="34">
        <f t="shared" si="1"/>
        <v>0</v>
      </c>
      <c r="S11" s="34">
        <f t="shared" si="2"/>
        <v>0</v>
      </c>
      <c r="T11" s="34">
        <f t="shared" si="3"/>
        <v>26932.5</v>
      </c>
      <c r="U11" s="34">
        <f t="shared" si="4"/>
        <v>29925</v>
      </c>
      <c r="V11" s="34">
        <f t="shared" si="5"/>
        <v>56857.5</v>
      </c>
      <c r="W11" s="86"/>
      <c r="X11" s="15" t="s">
        <v>233</v>
      </c>
    </row>
    <row r="12" s="3" customFormat="true" ht="34" customHeight="true" spans="1:24">
      <c r="A12" s="13">
        <v>7</v>
      </c>
      <c r="B12" s="13" t="s">
        <v>540</v>
      </c>
      <c r="C12" s="15" t="s">
        <v>211</v>
      </c>
      <c r="D12" s="15">
        <v>1</v>
      </c>
      <c r="E12" s="15">
        <v>10</v>
      </c>
      <c r="F12" s="26">
        <v>126000</v>
      </c>
      <c r="G12" s="26">
        <v>12600</v>
      </c>
      <c r="H12" s="83">
        <v>45662</v>
      </c>
      <c r="I12" s="83">
        <v>45706</v>
      </c>
      <c r="J12" s="26">
        <v>630</v>
      </c>
      <c r="K12" s="26">
        <v>0</v>
      </c>
      <c r="L12" s="26">
        <v>5670</v>
      </c>
      <c r="M12" s="26">
        <v>6300</v>
      </c>
      <c r="N12" s="34">
        <f t="shared" si="0"/>
        <v>11970</v>
      </c>
      <c r="O12" s="34">
        <v>0</v>
      </c>
      <c r="P12" s="34">
        <v>0</v>
      </c>
      <c r="Q12" s="34">
        <v>0</v>
      </c>
      <c r="R12" s="34">
        <f t="shared" si="1"/>
        <v>0</v>
      </c>
      <c r="S12" s="34">
        <f t="shared" si="2"/>
        <v>0</v>
      </c>
      <c r="T12" s="34">
        <f t="shared" si="3"/>
        <v>5670</v>
      </c>
      <c r="U12" s="34">
        <f t="shared" si="4"/>
        <v>6300</v>
      </c>
      <c r="V12" s="34">
        <f t="shared" si="5"/>
        <v>11970</v>
      </c>
      <c r="W12" s="86"/>
      <c r="X12" s="15" t="s">
        <v>212</v>
      </c>
    </row>
    <row r="13" s="3" customFormat="true" ht="34" customHeight="true" spans="1:24">
      <c r="A13" s="13">
        <v>8</v>
      </c>
      <c r="B13" s="13" t="s">
        <v>540</v>
      </c>
      <c r="C13" s="15" t="s">
        <v>230</v>
      </c>
      <c r="D13" s="15">
        <v>1</v>
      </c>
      <c r="E13" s="15">
        <v>20</v>
      </c>
      <c r="F13" s="26">
        <v>252000</v>
      </c>
      <c r="G13" s="26">
        <v>25200</v>
      </c>
      <c r="H13" s="83">
        <v>45667</v>
      </c>
      <c r="I13" s="83">
        <v>45711</v>
      </c>
      <c r="J13" s="26">
        <v>2520</v>
      </c>
      <c r="K13" s="26">
        <v>0</v>
      </c>
      <c r="L13" s="26">
        <v>11340</v>
      </c>
      <c r="M13" s="26">
        <v>11340</v>
      </c>
      <c r="N13" s="34">
        <f t="shared" si="0"/>
        <v>22680</v>
      </c>
      <c r="O13" s="34">
        <v>0</v>
      </c>
      <c r="P13" s="34">
        <v>0</v>
      </c>
      <c r="Q13" s="34">
        <v>0</v>
      </c>
      <c r="R13" s="34">
        <f t="shared" si="1"/>
        <v>0</v>
      </c>
      <c r="S13" s="34">
        <f t="shared" si="2"/>
        <v>0</v>
      </c>
      <c r="T13" s="34">
        <f t="shared" si="3"/>
        <v>11340</v>
      </c>
      <c r="U13" s="34">
        <f t="shared" si="4"/>
        <v>11340</v>
      </c>
      <c r="V13" s="34">
        <f t="shared" si="5"/>
        <v>22680</v>
      </c>
      <c r="W13" s="86"/>
      <c r="X13" s="15" t="s">
        <v>231</v>
      </c>
    </row>
    <row r="14" s="3" customFormat="true" ht="34" customHeight="true" spans="1:24">
      <c r="A14" s="13">
        <v>9</v>
      </c>
      <c r="B14" s="13" t="s">
        <v>540</v>
      </c>
      <c r="C14" s="15" t="s">
        <v>213</v>
      </c>
      <c r="D14" s="15">
        <v>1</v>
      </c>
      <c r="E14" s="15">
        <v>16</v>
      </c>
      <c r="F14" s="26">
        <v>201600</v>
      </c>
      <c r="G14" s="26">
        <v>20160</v>
      </c>
      <c r="H14" s="83">
        <v>45662</v>
      </c>
      <c r="I14" s="83">
        <v>45706</v>
      </c>
      <c r="J14" s="26">
        <v>1008</v>
      </c>
      <c r="K14" s="26">
        <v>0</v>
      </c>
      <c r="L14" s="26">
        <v>9072</v>
      </c>
      <c r="M14" s="26">
        <v>10080</v>
      </c>
      <c r="N14" s="34">
        <f t="shared" si="0"/>
        <v>19152</v>
      </c>
      <c r="O14" s="34">
        <v>0</v>
      </c>
      <c r="P14" s="34">
        <v>0</v>
      </c>
      <c r="Q14" s="34">
        <v>0</v>
      </c>
      <c r="R14" s="34">
        <f t="shared" si="1"/>
        <v>0</v>
      </c>
      <c r="S14" s="34">
        <f t="shared" si="2"/>
        <v>0</v>
      </c>
      <c r="T14" s="34">
        <f t="shared" si="3"/>
        <v>9072</v>
      </c>
      <c r="U14" s="34">
        <f t="shared" si="4"/>
        <v>10080</v>
      </c>
      <c r="V14" s="34">
        <f t="shared" si="5"/>
        <v>19152</v>
      </c>
      <c r="W14" s="86"/>
      <c r="X14" s="15" t="s">
        <v>214</v>
      </c>
    </row>
    <row r="15" s="3" customFormat="true" ht="34" customHeight="true" spans="1:24">
      <c r="A15" s="13">
        <v>10</v>
      </c>
      <c r="B15" s="13" t="s">
        <v>540</v>
      </c>
      <c r="C15" s="15" t="s">
        <v>548</v>
      </c>
      <c r="D15" s="15">
        <v>1</v>
      </c>
      <c r="E15" s="15">
        <v>10.3</v>
      </c>
      <c r="F15" s="26">
        <v>129780</v>
      </c>
      <c r="G15" s="26">
        <v>12978</v>
      </c>
      <c r="H15" s="83">
        <v>45658</v>
      </c>
      <c r="I15" s="83">
        <v>45702</v>
      </c>
      <c r="J15" s="26">
        <v>648.9</v>
      </c>
      <c r="K15" s="26">
        <v>0</v>
      </c>
      <c r="L15" s="26">
        <v>5840.1</v>
      </c>
      <c r="M15" s="26">
        <v>6489</v>
      </c>
      <c r="N15" s="34">
        <f t="shared" si="0"/>
        <v>12329.1</v>
      </c>
      <c r="O15" s="34">
        <v>0</v>
      </c>
      <c r="P15" s="34">
        <v>0</v>
      </c>
      <c r="Q15" s="34">
        <v>0</v>
      </c>
      <c r="R15" s="34">
        <f t="shared" si="1"/>
        <v>0</v>
      </c>
      <c r="S15" s="34">
        <f t="shared" si="2"/>
        <v>0</v>
      </c>
      <c r="T15" s="34">
        <f t="shared" si="3"/>
        <v>5840.1</v>
      </c>
      <c r="U15" s="34">
        <f t="shared" si="4"/>
        <v>6489</v>
      </c>
      <c r="V15" s="34">
        <f t="shared" si="5"/>
        <v>12329.1</v>
      </c>
      <c r="W15" s="86"/>
      <c r="X15" s="15" t="s">
        <v>549</v>
      </c>
    </row>
    <row r="16" s="3" customFormat="true" ht="34" customHeight="true" spans="1:24">
      <c r="A16" s="13">
        <v>11</v>
      </c>
      <c r="B16" s="13" t="s">
        <v>540</v>
      </c>
      <c r="C16" s="15" t="s">
        <v>550</v>
      </c>
      <c r="D16" s="15">
        <v>1</v>
      </c>
      <c r="E16" s="15">
        <v>14.2</v>
      </c>
      <c r="F16" s="26">
        <v>178920</v>
      </c>
      <c r="G16" s="26">
        <v>17892</v>
      </c>
      <c r="H16" s="83">
        <v>45658</v>
      </c>
      <c r="I16" s="83">
        <v>45702</v>
      </c>
      <c r="J16" s="26">
        <v>894.6</v>
      </c>
      <c r="K16" s="26">
        <v>0</v>
      </c>
      <c r="L16" s="26">
        <v>8051.4</v>
      </c>
      <c r="M16" s="26">
        <v>8946</v>
      </c>
      <c r="N16" s="34">
        <f t="shared" si="0"/>
        <v>16997.4</v>
      </c>
      <c r="O16" s="34">
        <v>0</v>
      </c>
      <c r="P16" s="34">
        <v>0</v>
      </c>
      <c r="Q16" s="34">
        <v>0</v>
      </c>
      <c r="R16" s="34">
        <f t="shared" si="1"/>
        <v>0</v>
      </c>
      <c r="S16" s="34">
        <f t="shared" si="2"/>
        <v>0</v>
      </c>
      <c r="T16" s="34">
        <f t="shared" si="3"/>
        <v>8051.4</v>
      </c>
      <c r="U16" s="34">
        <f t="shared" si="4"/>
        <v>8946</v>
      </c>
      <c r="V16" s="34">
        <f t="shared" si="5"/>
        <v>16997.4</v>
      </c>
      <c r="W16" s="86"/>
      <c r="X16" s="15" t="s">
        <v>549</v>
      </c>
    </row>
    <row r="17" s="3" customFormat="true" ht="34" customHeight="true" spans="1:24">
      <c r="A17" s="13">
        <v>12</v>
      </c>
      <c r="B17" s="13" t="s">
        <v>540</v>
      </c>
      <c r="C17" s="15" t="s">
        <v>551</v>
      </c>
      <c r="D17" s="15">
        <v>1</v>
      </c>
      <c r="E17" s="15">
        <v>11</v>
      </c>
      <c r="F17" s="26">
        <v>138600</v>
      </c>
      <c r="G17" s="26">
        <v>13860</v>
      </c>
      <c r="H17" s="83">
        <v>45658</v>
      </c>
      <c r="I17" s="83">
        <v>45702</v>
      </c>
      <c r="J17" s="26">
        <v>693</v>
      </c>
      <c r="K17" s="26">
        <v>0</v>
      </c>
      <c r="L17" s="26">
        <v>6237</v>
      </c>
      <c r="M17" s="26">
        <v>6930</v>
      </c>
      <c r="N17" s="34">
        <f t="shared" si="0"/>
        <v>13167</v>
      </c>
      <c r="O17" s="34">
        <v>0</v>
      </c>
      <c r="P17" s="34">
        <v>0</v>
      </c>
      <c r="Q17" s="34">
        <v>0</v>
      </c>
      <c r="R17" s="34">
        <f t="shared" si="1"/>
        <v>0</v>
      </c>
      <c r="S17" s="34">
        <f t="shared" si="2"/>
        <v>0</v>
      </c>
      <c r="T17" s="34">
        <f t="shared" si="3"/>
        <v>6237</v>
      </c>
      <c r="U17" s="34">
        <f t="shared" si="4"/>
        <v>6930</v>
      </c>
      <c r="V17" s="34">
        <f t="shared" si="5"/>
        <v>13167</v>
      </c>
      <c r="W17" s="86"/>
      <c r="X17" s="15" t="s">
        <v>549</v>
      </c>
    </row>
    <row r="18" s="3" customFormat="true" ht="34" customHeight="true" spans="1:24">
      <c r="A18" s="13">
        <v>13</v>
      </c>
      <c r="B18" s="13" t="s">
        <v>540</v>
      </c>
      <c r="C18" s="15" t="s">
        <v>552</v>
      </c>
      <c r="D18" s="15">
        <v>1</v>
      </c>
      <c r="E18" s="15">
        <v>15</v>
      </c>
      <c r="F18" s="26">
        <v>189000</v>
      </c>
      <c r="G18" s="26">
        <v>18900</v>
      </c>
      <c r="H18" s="83">
        <v>45658</v>
      </c>
      <c r="I18" s="83">
        <v>45702</v>
      </c>
      <c r="J18" s="26">
        <v>945</v>
      </c>
      <c r="K18" s="26">
        <v>0</v>
      </c>
      <c r="L18" s="26">
        <v>8505</v>
      </c>
      <c r="M18" s="26">
        <v>9450</v>
      </c>
      <c r="N18" s="34">
        <f t="shared" si="0"/>
        <v>17955</v>
      </c>
      <c r="O18" s="34">
        <v>0</v>
      </c>
      <c r="P18" s="34">
        <v>0</v>
      </c>
      <c r="Q18" s="34">
        <v>0</v>
      </c>
      <c r="R18" s="34">
        <f t="shared" si="1"/>
        <v>0</v>
      </c>
      <c r="S18" s="34">
        <f t="shared" si="2"/>
        <v>0</v>
      </c>
      <c r="T18" s="34">
        <f t="shared" si="3"/>
        <v>8505</v>
      </c>
      <c r="U18" s="34">
        <f t="shared" si="4"/>
        <v>9450</v>
      </c>
      <c r="V18" s="34">
        <f t="shared" si="5"/>
        <v>17955</v>
      </c>
      <c r="W18" s="86"/>
      <c r="X18" s="15" t="s">
        <v>549</v>
      </c>
    </row>
    <row r="19" s="3" customFormat="true" ht="34" customHeight="true" spans="1:24">
      <c r="A19" s="13">
        <v>14</v>
      </c>
      <c r="B19" s="13" t="s">
        <v>540</v>
      </c>
      <c r="C19" s="15" t="s">
        <v>553</v>
      </c>
      <c r="D19" s="15">
        <v>1</v>
      </c>
      <c r="E19" s="15">
        <v>19</v>
      </c>
      <c r="F19" s="26">
        <v>239400</v>
      </c>
      <c r="G19" s="26">
        <v>23940</v>
      </c>
      <c r="H19" s="83">
        <v>45658</v>
      </c>
      <c r="I19" s="83">
        <v>45702</v>
      </c>
      <c r="J19" s="26">
        <v>1197</v>
      </c>
      <c r="K19" s="26">
        <v>0</v>
      </c>
      <c r="L19" s="26">
        <v>10773</v>
      </c>
      <c r="M19" s="26">
        <v>11970</v>
      </c>
      <c r="N19" s="34">
        <f t="shared" si="0"/>
        <v>22743</v>
      </c>
      <c r="O19" s="34">
        <v>0</v>
      </c>
      <c r="P19" s="34">
        <v>0</v>
      </c>
      <c r="Q19" s="34">
        <v>0</v>
      </c>
      <c r="R19" s="34">
        <f t="shared" si="1"/>
        <v>0</v>
      </c>
      <c r="S19" s="34">
        <f t="shared" si="2"/>
        <v>0</v>
      </c>
      <c r="T19" s="34">
        <f t="shared" si="3"/>
        <v>10773</v>
      </c>
      <c r="U19" s="34">
        <f t="shared" si="4"/>
        <v>11970</v>
      </c>
      <c r="V19" s="34">
        <f t="shared" si="5"/>
        <v>22743</v>
      </c>
      <c r="W19" s="86"/>
      <c r="X19" s="15" t="s">
        <v>554</v>
      </c>
    </row>
    <row r="20" s="3" customFormat="true" ht="34" customHeight="true" spans="1:24">
      <c r="A20" s="13">
        <v>15</v>
      </c>
      <c r="B20" s="13" t="s">
        <v>540</v>
      </c>
      <c r="C20" s="15" t="s">
        <v>555</v>
      </c>
      <c r="D20" s="15">
        <v>1</v>
      </c>
      <c r="E20" s="15">
        <v>15.2</v>
      </c>
      <c r="F20" s="26">
        <v>191520</v>
      </c>
      <c r="G20" s="26">
        <v>19152</v>
      </c>
      <c r="H20" s="83">
        <v>45658</v>
      </c>
      <c r="I20" s="83">
        <v>45702</v>
      </c>
      <c r="J20" s="26">
        <v>957.6</v>
      </c>
      <c r="K20" s="26">
        <v>0</v>
      </c>
      <c r="L20" s="26">
        <v>8618.4</v>
      </c>
      <c r="M20" s="26">
        <v>9576</v>
      </c>
      <c r="N20" s="34">
        <f t="shared" si="0"/>
        <v>18194.4</v>
      </c>
      <c r="O20" s="34">
        <v>0</v>
      </c>
      <c r="P20" s="34">
        <v>0</v>
      </c>
      <c r="Q20" s="34">
        <v>0</v>
      </c>
      <c r="R20" s="34">
        <f t="shared" si="1"/>
        <v>0</v>
      </c>
      <c r="S20" s="34">
        <f t="shared" si="2"/>
        <v>0</v>
      </c>
      <c r="T20" s="34">
        <f t="shared" si="3"/>
        <v>8618.4</v>
      </c>
      <c r="U20" s="34">
        <f t="shared" si="4"/>
        <v>9576</v>
      </c>
      <c r="V20" s="34">
        <f t="shared" si="5"/>
        <v>18194.4</v>
      </c>
      <c r="W20" s="86"/>
      <c r="X20" s="15" t="s">
        <v>549</v>
      </c>
    </row>
    <row r="21" s="3" customFormat="true" ht="34" customHeight="true" spans="1:24">
      <c r="A21" s="13">
        <v>16</v>
      </c>
      <c r="B21" s="13" t="s">
        <v>540</v>
      </c>
      <c r="C21" s="15" t="s">
        <v>556</v>
      </c>
      <c r="D21" s="15">
        <v>1</v>
      </c>
      <c r="E21" s="15">
        <v>16.5</v>
      </c>
      <c r="F21" s="26">
        <v>207900</v>
      </c>
      <c r="G21" s="26">
        <v>20790</v>
      </c>
      <c r="H21" s="83">
        <v>45658</v>
      </c>
      <c r="I21" s="83">
        <v>45702</v>
      </c>
      <c r="J21" s="26">
        <v>1039.5</v>
      </c>
      <c r="K21" s="26">
        <v>0</v>
      </c>
      <c r="L21" s="26">
        <v>9355.5</v>
      </c>
      <c r="M21" s="26">
        <v>10395</v>
      </c>
      <c r="N21" s="34">
        <f t="shared" si="0"/>
        <v>19750.5</v>
      </c>
      <c r="O21" s="34">
        <v>0</v>
      </c>
      <c r="P21" s="34">
        <v>0</v>
      </c>
      <c r="Q21" s="34">
        <v>0</v>
      </c>
      <c r="R21" s="34">
        <f t="shared" si="1"/>
        <v>0</v>
      </c>
      <c r="S21" s="34">
        <f t="shared" si="2"/>
        <v>0</v>
      </c>
      <c r="T21" s="34">
        <f t="shared" si="3"/>
        <v>9355.5</v>
      </c>
      <c r="U21" s="34">
        <f t="shared" si="4"/>
        <v>10395</v>
      </c>
      <c r="V21" s="34">
        <f t="shared" si="5"/>
        <v>19750.5</v>
      </c>
      <c r="W21" s="86"/>
      <c r="X21" s="15" t="s">
        <v>557</v>
      </c>
    </row>
    <row r="22" s="3" customFormat="true" ht="34" customHeight="true" spans="1:24">
      <c r="A22" s="13">
        <v>17</v>
      </c>
      <c r="B22" s="13" t="s">
        <v>540</v>
      </c>
      <c r="C22" s="15" t="s">
        <v>234</v>
      </c>
      <c r="D22" s="15">
        <v>26</v>
      </c>
      <c r="E22" s="15">
        <v>231</v>
      </c>
      <c r="F22" s="26">
        <v>2910600</v>
      </c>
      <c r="G22" s="26">
        <v>291060</v>
      </c>
      <c r="H22" s="83">
        <v>45670</v>
      </c>
      <c r="I22" s="83">
        <v>45714</v>
      </c>
      <c r="J22" s="26">
        <v>14553</v>
      </c>
      <c r="K22" s="26">
        <v>0</v>
      </c>
      <c r="L22" s="26">
        <v>130977</v>
      </c>
      <c r="M22" s="26">
        <v>145530</v>
      </c>
      <c r="N22" s="34">
        <f t="shared" si="0"/>
        <v>276507</v>
      </c>
      <c r="O22" s="34">
        <v>0</v>
      </c>
      <c r="P22" s="34">
        <v>0</v>
      </c>
      <c r="Q22" s="34">
        <v>0</v>
      </c>
      <c r="R22" s="34">
        <f t="shared" si="1"/>
        <v>0</v>
      </c>
      <c r="S22" s="34">
        <f t="shared" si="2"/>
        <v>0</v>
      </c>
      <c r="T22" s="34">
        <f t="shared" si="3"/>
        <v>130977</v>
      </c>
      <c r="U22" s="34">
        <f t="shared" si="4"/>
        <v>145530</v>
      </c>
      <c r="V22" s="34">
        <f t="shared" si="5"/>
        <v>276507</v>
      </c>
      <c r="W22" s="86"/>
      <c r="X22" s="15" t="s">
        <v>235</v>
      </c>
    </row>
    <row r="23" s="3" customFormat="true" ht="34" customHeight="true" spans="1:24">
      <c r="A23" s="13">
        <v>18</v>
      </c>
      <c r="B23" s="13" t="s">
        <v>540</v>
      </c>
      <c r="C23" s="15" t="s">
        <v>246</v>
      </c>
      <c r="D23" s="15">
        <v>21</v>
      </c>
      <c r="E23" s="15">
        <v>126.7</v>
      </c>
      <c r="F23" s="26">
        <v>1596420</v>
      </c>
      <c r="G23" s="26">
        <v>159642</v>
      </c>
      <c r="H23" s="83">
        <v>45672</v>
      </c>
      <c r="I23" s="83">
        <v>45716</v>
      </c>
      <c r="J23" s="26">
        <v>0</v>
      </c>
      <c r="K23" s="26">
        <v>0</v>
      </c>
      <c r="L23" s="26">
        <v>71838.9</v>
      </c>
      <c r="M23" s="26">
        <v>87803.1</v>
      </c>
      <c r="N23" s="34">
        <f t="shared" si="0"/>
        <v>159642</v>
      </c>
      <c r="O23" s="34">
        <v>0</v>
      </c>
      <c r="P23" s="34">
        <v>567</v>
      </c>
      <c r="Q23" s="34">
        <v>693</v>
      </c>
      <c r="R23" s="34">
        <f t="shared" si="1"/>
        <v>1260</v>
      </c>
      <c r="S23" s="34">
        <f t="shared" si="2"/>
        <v>0</v>
      </c>
      <c r="T23" s="34">
        <f t="shared" si="3"/>
        <v>71271.9</v>
      </c>
      <c r="U23" s="34">
        <f t="shared" si="4"/>
        <v>87110.1</v>
      </c>
      <c r="V23" s="34">
        <f t="shared" si="5"/>
        <v>158382</v>
      </c>
      <c r="W23" s="86" t="s">
        <v>247</v>
      </c>
      <c r="X23" s="15" t="s">
        <v>248</v>
      </c>
    </row>
    <row r="24" s="3" customFormat="true" ht="34" customHeight="true" spans="1:24">
      <c r="A24" s="13">
        <v>19</v>
      </c>
      <c r="B24" s="13" t="s">
        <v>540</v>
      </c>
      <c r="C24" s="15" t="s">
        <v>558</v>
      </c>
      <c r="D24" s="15">
        <v>78</v>
      </c>
      <c r="E24" s="15">
        <v>510.5</v>
      </c>
      <c r="F24" s="26">
        <v>6432300</v>
      </c>
      <c r="G24" s="26">
        <v>643230</v>
      </c>
      <c r="H24" s="83">
        <v>45667</v>
      </c>
      <c r="I24" s="83">
        <v>45711</v>
      </c>
      <c r="J24" s="26">
        <v>32161.5</v>
      </c>
      <c r="K24" s="26">
        <v>0</v>
      </c>
      <c r="L24" s="26">
        <v>289453.5</v>
      </c>
      <c r="M24" s="26">
        <v>321615</v>
      </c>
      <c r="N24" s="34">
        <f t="shared" si="0"/>
        <v>611068.5</v>
      </c>
      <c r="O24" s="34">
        <v>0</v>
      </c>
      <c r="P24" s="34">
        <v>0</v>
      </c>
      <c r="Q24" s="34">
        <v>0</v>
      </c>
      <c r="R24" s="34">
        <f t="shared" si="1"/>
        <v>0</v>
      </c>
      <c r="S24" s="34">
        <f t="shared" si="2"/>
        <v>0</v>
      </c>
      <c r="T24" s="34">
        <f t="shared" si="3"/>
        <v>289453.5</v>
      </c>
      <c r="U24" s="34">
        <f t="shared" si="4"/>
        <v>321615</v>
      </c>
      <c r="V24" s="34">
        <f t="shared" si="5"/>
        <v>611068.5</v>
      </c>
      <c r="W24" s="86"/>
      <c r="X24" s="15" t="s">
        <v>218</v>
      </c>
    </row>
    <row r="25" s="3" customFormat="true" ht="34" customHeight="true" spans="1:24">
      <c r="A25" s="13">
        <v>20</v>
      </c>
      <c r="B25" s="13" t="s">
        <v>540</v>
      </c>
      <c r="C25" s="15" t="s">
        <v>236</v>
      </c>
      <c r="D25" s="15">
        <v>54</v>
      </c>
      <c r="E25" s="15">
        <v>458.9</v>
      </c>
      <c r="F25" s="26">
        <v>5782140</v>
      </c>
      <c r="G25" s="26">
        <v>578214</v>
      </c>
      <c r="H25" s="83">
        <v>45683</v>
      </c>
      <c r="I25" s="83">
        <v>45727</v>
      </c>
      <c r="J25" s="26">
        <v>28910.7</v>
      </c>
      <c r="K25" s="26">
        <v>0</v>
      </c>
      <c r="L25" s="26">
        <v>260196.3</v>
      </c>
      <c r="M25" s="26">
        <v>289107</v>
      </c>
      <c r="N25" s="34">
        <f t="shared" si="0"/>
        <v>549303.3</v>
      </c>
      <c r="O25" s="34">
        <v>0</v>
      </c>
      <c r="P25" s="34">
        <v>0</v>
      </c>
      <c r="Q25" s="34">
        <v>0</v>
      </c>
      <c r="R25" s="34">
        <f t="shared" si="1"/>
        <v>0</v>
      </c>
      <c r="S25" s="34">
        <f t="shared" si="2"/>
        <v>0</v>
      </c>
      <c r="T25" s="34">
        <f t="shared" si="3"/>
        <v>260196.3</v>
      </c>
      <c r="U25" s="34">
        <f t="shared" si="4"/>
        <v>289107</v>
      </c>
      <c r="V25" s="34">
        <f t="shared" si="5"/>
        <v>549303.3</v>
      </c>
      <c r="W25" s="86"/>
      <c r="X25" s="15" t="s">
        <v>237</v>
      </c>
    </row>
    <row r="26" s="3" customFormat="true" ht="34" customHeight="true" spans="1:24">
      <c r="A26" s="13">
        <v>21</v>
      </c>
      <c r="B26" s="13" t="s">
        <v>540</v>
      </c>
      <c r="C26" s="15" t="s">
        <v>238</v>
      </c>
      <c r="D26" s="15">
        <v>91</v>
      </c>
      <c r="E26" s="15">
        <v>846.2</v>
      </c>
      <c r="F26" s="26">
        <v>10662120</v>
      </c>
      <c r="G26" s="26">
        <v>1066212</v>
      </c>
      <c r="H26" s="83">
        <v>45672</v>
      </c>
      <c r="I26" s="83">
        <v>45716</v>
      </c>
      <c r="J26" s="26">
        <v>53310.6</v>
      </c>
      <c r="K26" s="26">
        <v>0</v>
      </c>
      <c r="L26" s="26">
        <v>479795.4</v>
      </c>
      <c r="M26" s="26">
        <v>533106</v>
      </c>
      <c r="N26" s="34">
        <f t="shared" si="0"/>
        <v>1012901.4</v>
      </c>
      <c r="O26" s="34">
        <v>0</v>
      </c>
      <c r="P26" s="34">
        <v>0</v>
      </c>
      <c r="Q26" s="34">
        <v>0</v>
      </c>
      <c r="R26" s="34">
        <f t="shared" si="1"/>
        <v>0</v>
      </c>
      <c r="S26" s="34">
        <f t="shared" si="2"/>
        <v>0</v>
      </c>
      <c r="T26" s="34">
        <f t="shared" si="3"/>
        <v>479795.4</v>
      </c>
      <c r="U26" s="34">
        <f t="shared" si="4"/>
        <v>533106</v>
      </c>
      <c r="V26" s="34">
        <f t="shared" si="5"/>
        <v>1012901.4</v>
      </c>
      <c r="W26" s="86"/>
      <c r="X26" s="15" t="s">
        <v>237</v>
      </c>
    </row>
    <row r="27" s="3" customFormat="true" ht="34" customHeight="true" spans="1:24">
      <c r="A27" s="13">
        <v>22</v>
      </c>
      <c r="B27" s="13" t="s">
        <v>540</v>
      </c>
      <c r="C27" s="15" t="s">
        <v>559</v>
      </c>
      <c r="D27" s="15">
        <v>1</v>
      </c>
      <c r="E27" s="15">
        <v>11.5</v>
      </c>
      <c r="F27" s="26">
        <v>144900</v>
      </c>
      <c r="G27" s="26">
        <v>14490</v>
      </c>
      <c r="H27" s="83">
        <v>45668</v>
      </c>
      <c r="I27" s="83">
        <v>45712</v>
      </c>
      <c r="J27" s="26">
        <v>724.5</v>
      </c>
      <c r="K27" s="26">
        <v>0</v>
      </c>
      <c r="L27" s="26">
        <v>6520.5</v>
      </c>
      <c r="M27" s="26">
        <v>7245</v>
      </c>
      <c r="N27" s="34">
        <f t="shared" si="0"/>
        <v>13765.5</v>
      </c>
      <c r="O27" s="34">
        <v>0</v>
      </c>
      <c r="P27" s="34">
        <v>0</v>
      </c>
      <c r="Q27" s="34">
        <v>0</v>
      </c>
      <c r="R27" s="34">
        <f t="shared" si="1"/>
        <v>0</v>
      </c>
      <c r="S27" s="34">
        <f t="shared" si="2"/>
        <v>0</v>
      </c>
      <c r="T27" s="34">
        <f t="shared" si="3"/>
        <v>6520.5</v>
      </c>
      <c r="U27" s="34">
        <f t="shared" si="4"/>
        <v>7245</v>
      </c>
      <c r="V27" s="34">
        <f t="shared" si="5"/>
        <v>13765.5</v>
      </c>
      <c r="W27" s="86"/>
      <c r="X27" s="15" t="s">
        <v>560</v>
      </c>
    </row>
    <row r="28" s="3" customFormat="true" ht="34" customHeight="true" spans="1:24">
      <c r="A28" s="13">
        <v>23</v>
      </c>
      <c r="B28" s="13" t="s">
        <v>540</v>
      </c>
      <c r="C28" s="15" t="s">
        <v>561</v>
      </c>
      <c r="D28" s="15">
        <v>1</v>
      </c>
      <c r="E28" s="15">
        <v>14.6</v>
      </c>
      <c r="F28" s="26">
        <v>183960</v>
      </c>
      <c r="G28" s="26">
        <v>18396</v>
      </c>
      <c r="H28" s="83">
        <v>45668</v>
      </c>
      <c r="I28" s="83">
        <v>45712</v>
      </c>
      <c r="J28" s="26">
        <v>919.8</v>
      </c>
      <c r="K28" s="26">
        <v>0</v>
      </c>
      <c r="L28" s="26">
        <v>8278.2</v>
      </c>
      <c r="M28" s="26">
        <v>9198</v>
      </c>
      <c r="N28" s="34">
        <f t="shared" si="0"/>
        <v>17476.2</v>
      </c>
      <c r="O28" s="34">
        <v>0</v>
      </c>
      <c r="P28" s="34">
        <v>0</v>
      </c>
      <c r="Q28" s="34">
        <v>0</v>
      </c>
      <c r="R28" s="34">
        <f t="shared" si="1"/>
        <v>0</v>
      </c>
      <c r="S28" s="34">
        <f t="shared" si="2"/>
        <v>0</v>
      </c>
      <c r="T28" s="34">
        <f t="shared" si="3"/>
        <v>8278.2</v>
      </c>
      <c r="U28" s="34">
        <f t="shared" si="4"/>
        <v>9198</v>
      </c>
      <c r="V28" s="34">
        <f t="shared" si="5"/>
        <v>17476.2</v>
      </c>
      <c r="W28" s="86"/>
      <c r="X28" s="15" t="s">
        <v>560</v>
      </c>
    </row>
    <row r="29" s="3" customFormat="true" ht="34" customHeight="true" spans="1:24">
      <c r="A29" s="13">
        <v>24</v>
      </c>
      <c r="B29" s="13" t="s">
        <v>540</v>
      </c>
      <c r="C29" s="15" t="s">
        <v>330</v>
      </c>
      <c r="D29" s="15">
        <v>1</v>
      </c>
      <c r="E29" s="15">
        <v>10</v>
      </c>
      <c r="F29" s="26">
        <v>126000</v>
      </c>
      <c r="G29" s="26">
        <v>12600</v>
      </c>
      <c r="H29" s="83">
        <v>45658</v>
      </c>
      <c r="I29" s="83">
        <v>45702</v>
      </c>
      <c r="J29" s="26">
        <v>630</v>
      </c>
      <c r="K29" s="26">
        <v>0</v>
      </c>
      <c r="L29" s="26">
        <v>5670</v>
      </c>
      <c r="M29" s="26">
        <v>6300</v>
      </c>
      <c r="N29" s="34">
        <f t="shared" si="0"/>
        <v>11970</v>
      </c>
      <c r="O29" s="34">
        <v>0</v>
      </c>
      <c r="P29" s="34">
        <v>0</v>
      </c>
      <c r="Q29" s="34">
        <v>0</v>
      </c>
      <c r="R29" s="34">
        <f t="shared" si="1"/>
        <v>0</v>
      </c>
      <c r="S29" s="34">
        <f t="shared" si="2"/>
        <v>0</v>
      </c>
      <c r="T29" s="34">
        <f t="shared" si="3"/>
        <v>5670</v>
      </c>
      <c r="U29" s="34">
        <f t="shared" si="4"/>
        <v>6300</v>
      </c>
      <c r="V29" s="34">
        <f t="shared" si="5"/>
        <v>11970</v>
      </c>
      <c r="W29" s="86"/>
      <c r="X29" s="15" t="s">
        <v>417</v>
      </c>
    </row>
    <row r="30" s="3" customFormat="true" ht="34" customHeight="true" spans="1:24">
      <c r="A30" s="13">
        <v>25</v>
      </c>
      <c r="B30" s="13" t="s">
        <v>540</v>
      </c>
      <c r="C30" s="15" t="s">
        <v>245</v>
      </c>
      <c r="D30" s="15">
        <v>32</v>
      </c>
      <c r="E30" s="15">
        <v>205.1</v>
      </c>
      <c r="F30" s="26">
        <v>2584260</v>
      </c>
      <c r="G30" s="26">
        <v>258426</v>
      </c>
      <c r="H30" s="83">
        <v>45680</v>
      </c>
      <c r="I30" s="83">
        <v>45724</v>
      </c>
      <c r="J30" s="26">
        <v>12921.3</v>
      </c>
      <c r="K30" s="26">
        <v>0</v>
      </c>
      <c r="L30" s="26">
        <v>116291.7</v>
      </c>
      <c r="M30" s="26">
        <v>129213</v>
      </c>
      <c r="N30" s="34">
        <f t="shared" si="0"/>
        <v>245504.7</v>
      </c>
      <c r="O30" s="34">
        <v>0</v>
      </c>
      <c r="P30" s="34">
        <v>0</v>
      </c>
      <c r="Q30" s="34">
        <v>0</v>
      </c>
      <c r="R30" s="34">
        <f t="shared" si="1"/>
        <v>0</v>
      </c>
      <c r="S30" s="34">
        <f t="shared" si="2"/>
        <v>0</v>
      </c>
      <c r="T30" s="34">
        <f t="shared" si="3"/>
        <v>116291.7</v>
      </c>
      <c r="U30" s="34">
        <f t="shared" si="4"/>
        <v>129213</v>
      </c>
      <c r="V30" s="34">
        <f t="shared" si="5"/>
        <v>245504.7</v>
      </c>
      <c r="W30" s="86"/>
      <c r="X30" s="15" t="s">
        <v>235</v>
      </c>
    </row>
    <row r="31" s="3" customFormat="true" ht="34" customHeight="true" spans="1:24">
      <c r="A31" s="13">
        <v>26</v>
      </c>
      <c r="B31" s="13" t="s">
        <v>540</v>
      </c>
      <c r="C31" s="15" t="s">
        <v>243</v>
      </c>
      <c r="D31" s="15">
        <v>1</v>
      </c>
      <c r="E31" s="15">
        <v>21.5</v>
      </c>
      <c r="F31" s="26">
        <v>270900</v>
      </c>
      <c r="G31" s="26">
        <v>27090</v>
      </c>
      <c r="H31" s="83">
        <v>45670</v>
      </c>
      <c r="I31" s="83">
        <v>45714</v>
      </c>
      <c r="J31" s="26">
        <v>1354.5</v>
      </c>
      <c r="K31" s="26">
        <v>0</v>
      </c>
      <c r="L31" s="26">
        <v>12190.5</v>
      </c>
      <c r="M31" s="26">
        <v>13545</v>
      </c>
      <c r="N31" s="34">
        <f t="shared" si="0"/>
        <v>25735.5</v>
      </c>
      <c r="O31" s="34">
        <v>0</v>
      </c>
      <c r="P31" s="34">
        <v>0</v>
      </c>
      <c r="Q31" s="34">
        <v>0</v>
      </c>
      <c r="R31" s="34">
        <f t="shared" si="1"/>
        <v>0</v>
      </c>
      <c r="S31" s="34">
        <f t="shared" si="2"/>
        <v>0</v>
      </c>
      <c r="T31" s="34">
        <f t="shared" si="3"/>
        <v>12190.5</v>
      </c>
      <c r="U31" s="34">
        <f t="shared" si="4"/>
        <v>13545</v>
      </c>
      <c r="V31" s="34">
        <f t="shared" si="5"/>
        <v>25735.5</v>
      </c>
      <c r="W31" s="86"/>
      <c r="X31" s="15" t="s">
        <v>244</v>
      </c>
    </row>
    <row r="32" s="3" customFormat="true" ht="34" customHeight="true" spans="1:24">
      <c r="A32" s="13">
        <v>27</v>
      </c>
      <c r="B32" s="13" t="s">
        <v>540</v>
      </c>
      <c r="C32" s="15" t="s">
        <v>562</v>
      </c>
      <c r="D32" s="15">
        <v>2</v>
      </c>
      <c r="E32" s="15">
        <v>20</v>
      </c>
      <c r="F32" s="26">
        <v>237600</v>
      </c>
      <c r="G32" s="26">
        <v>23760</v>
      </c>
      <c r="H32" s="83">
        <v>45666</v>
      </c>
      <c r="I32" s="83">
        <v>45710</v>
      </c>
      <c r="J32" s="26">
        <v>1188</v>
      </c>
      <c r="K32" s="26">
        <v>0</v>
      </c>
      <c r="L32" s="26">
        <v>10692</v>
      </c>
      <c r="M32" s="26">
        <v>11880</v>
      </c>
      <c r="N32" s="34">
        <f t="shared" si="0"/>
        <v>22572</v>
      </c>
      <c r="O32" s="34">
        <v>0</v>
      </c>
      <c r="P32" s="34">
        <v>0</v>
      </c>
      <c r="Q32" s="34">
        <v>0</v>
      </c>
      <c r="R32" s="34">
        <f t="shared" si="1"/>
        <v>0</v>
      </c>
      <c r="S32" s="34">
        <f t="shared" si="2"/>
        <v>0</v>
      </c>
      <c r="T32" s="34">
        <f t="shared" si="3"/>
        <v>10692</v>
      </c>
      <c r="U32" s="34">
        <f t="shared" si="4"/>
        <v>11880</v>
      </c>
      <c r="V32" s="34">
        <f t="shared" si="5"/>
        <v>22572</v>
      </c>
      <c r="W32" s="86"/>
      <c r="X32" s="15" t="s">
        <v>250</v>
      </c>
    </row>
    <row r="33" s="3" customFormat="true" ht="34" customHeight="true" spans="1:24">
      <c r="A33" s="13">
        <v>28</v>
      </c>
      <c r="B33" s="13" t="s">
        <v>540</v>
      </c>
      <c r="C33" s="15" t="s">
        <v>256</v>
      </c>
      <c r="D33" s="15">
        <v>1</v>
      </c>
      <c r="E33" s="15">
        <v>23</v>
      </c>
      <c r="F33" s="26">
        <v>289800</v>
      </c>
      <c r="G33" s="26">
        <v>28980</v>
      </c>
      <c r="H33" s="83">
        <v>45666</v>
      </c>
      <c r="I33" s="83">
        <v>45710</v>
      </c>
      <c r="J33" s="26">
        <v>1449</v>
      </c>
      <c r="K33" s="26">
        <v>0</v>
      </c>
      <c r="L33" s="26">
        <v>13041</v>
      </c>
      <c r="M33" s="26">
        <v>14490</v>
      </c>
      <c r="N33" s="34">
        <f t="shared" si="0"/>
        <v>27531</v>
      </c>
      <c r="O33" s="34">
        <v>0</v>
      </c>
      <c r="P33" s="34">
        <v>0</v>
      </c>
      <c r="Q33" s="34">
        <v>0</v>
      </c>
      <c r="R33" s="34">
        <f t="shared" si="1"/>
        <v>0</v>
      </c>
      <c r="S33" s="34">
        <f t="shared" si="2"/>
        <v>0</v>
      </c>
      <c r="T33" s="34">
        <f t="shared" si="3"/>
        <v>13041</v>
      </c>
      <c r="U33" s="34">
        <f t="shared" si="4"/>
        <v>14490</v>
      </c>
      <c r="V33" s="34">
        <f t="shared" si="5"/>
        <v>27531</v>
      </c>
      <c r="W33" s="86"/>
      <c r="X33" s="15" t="s">
        <v>257</v>
      </c>
    </row>
    <row r="34" s="3" customFormat="true" ht="34" customHeight="true" spans="1:24">
      <c r="A34" s="13">
        <v>29</v>
      </c>
      <c r="B34" s="13" t="s">
        <v>540</v>
      </c>
      <c r="C34" s="15" t="s">
        <v>259</v>
      </c>
      <c r="D34" s="15">
        <v>1</v>
      </c>
      <c r="E34" s="15">
        <v>20</v>
      </c>
      <c r="F34" s="26">
        <v>252000</v>
      </c>
      <c r="G34" s="26">
        <v>25200</v>
      </c>
      <c r="H34" s="83">
        <v>45667</v>
      </c>
      <c r="I34" s="83">
        <v>45711</v>
      </c>
      <c r="J34" s="26">
        <v>1260</v>
      </c>
      <c r="K34" s="26">
        <v>0</v>
      </c>
      <c r="L34" s="26">
        <v>11340</v>
      </c>
      <c r="M34" s="26">
        <v>12600</v>
      </c>
      <c r="N34" s="34">
        <f t="shared" si="0"/>
        <v>23940</v>
      </c>
      <c r="O34" s="34">
        <v>0</v>
      </c>
      <c r="P34" s="34">
        <v>0</v>
      </c>
      <c r="Q34" s="34">
        <v>0</v>
      </c>
      <c r="R34" s="34">
        <f t="shared" si="1"/>
        <v>0</v>
      </c>
      <c r="S34" s="34">
        <f t="shared" si="2"/>
        <v>0</v>
      </c>
      <c r="T34" s="34">
        <f t="shared" si="3"/>
        <v>11340</v>
      </c>
      <c r="U34" s="34">
        <f t="shared" si="4"/>
        <v>12600</v>
      </c>
      <c r="V34" s="34">
        <f t="shared" si="5"/>
        <v>23940</v>
      </c>
      <c r="W34" s="86"/>
      <c r="X34" s="15" t="s">
        <v>260</v>
      </c>
    </row>
    <row r="35" s="3" customFormat="true" ht="34" customHeight="true" spans="1:24">
      <c r="A35" s="13">
        <v>30</v>
      </c>
      <c r="B35" s="13" t="s">
        <v>540</v>
      </c>
      <c r="C35" s="15" t="s">
        <v>262</v>
      </c>
      <c r="D35" s="15">
        <v>1</v>
      </c>
      <c r="E35" s="15">
        <v>16</v>
      </c>
      <c r="F35" s="26">
        <v>201600</v>
      </c>
      <c r="G35" s="26">
        <v>20160</v>
      </c>
      <c r="H35" s="83">
        <v>45680</v>
      </c>
      <c r="I35" s="83">
        <v>45724</v>
      </c>
      <c r="J35" s="26">
        <v>1008</v>
      </c>
      <c r="K35" s="26">
        <v>0</v>
      </c>
      <c r="L35" s="26">
        <v>9072</v>
      </c>
      <c r="M35" s="26">
        <v>10080</v>
      </c>
      <c r="N35" s="34">
        <f t="shared" si="0"/>
        <v>19152</v>
      </c>
      <c r="O35" s="34">
        <v>0</v>
      </c>
      <c r="P35" s="34">
        <v>0</v>
      </c>
      <c r="Q35" s="34">
        <v>0</v>
      </c>
      <c r="R35" s="34">
        <f t="shared" si="1"/>
        <v>0</v>
      </c>
      <c r="S35" s="34">
        <f t="shared" si="2"/>
        <v>0</v>
      </c>
      <c r="T35" s="34">
        <f t="shared" si="3"/>
        <v>9072</v>
      </c>
      <c r="U35" s="34">
        <f t="shared" si="4"/>
        <v>10080</v>
      </c>
      <c r="V35" s="34">
        <f t="shared" si="5"/>
        <v>19152</v>
      </c>
      <c r="W35" s="86"/>
      <c r="X35" s="15" t="s">
        <v>263</v>
      </c>
    </row>
    <row r="36" s="3" customFormat="true" ht="34" customHeight="true" spans="1:24">
      <c r="A36" s="13">
        <v>31</v>
      </c>
      <c r="B36" s="13" t="s">
        <v>540</v>
      </c>
      <c r="C36" s="15" t="s">
        <v>251</v>
      </c>
      <c r="D36" s="15">
        <v>4</v>
      </c>
      <c r="E36" s="15">
        <v>29.5</v>
      </c>
      <c r="F36" s="26">
        <v>371700</v>
      </c>
      <c r="G36" s="26">
        <v>37170</v>
      </c>
      <c r="H36" s="83">
        <v>45667</v>
      </c>
      <c r="I36" s="83">
        <v>45711</v>
      </c>
      <c r="J36" s="26">
        <v>1858.5</v>
      </c>
      <c r="K36" s="26">
        <v>0</v>
      </c>
      <c r="L36" s="26">
        <v>16726.5</v>
      </c>
      <c r="M36" s="26">
        <v>18585</v>
      </c>
      <c r="N36" s="34">
        <f t="shared" si="0"/>
        <v>35311.5</v>
      </c>
      <c r="O36" s="34">
        <v>0</v>
      </c>
      <c r="P36" s="34">
        <v>0</v>
      </c>
      <c r="Q36" s="34">
        <v>0</v>
      </c>
      <c r="R36" s="34">
        <f t="shared" si="1"/>
        <v>0</v>
      </c>
      <c r="S36" s="34">
        <f t="shared" si="2"/>
        <v>0</v>
      </c>
      <c r="T36" s="34">
        <f t="shared" si="3"/>
        <v>16726.5</v>
      </c>
      <c r="U36" s="34">
        <f t="shared" si="4"/>
        <v>18585</v>
      </c>
      <c r="V36" s="34">
        <f t="shared" si="5"/>
        <v>35311.5</v>
      </c>
      <c r="W36" s="86"/>
      <c r="X36" s="15" t="s">
        <v>250</v>
      </c>
    </row>
    <row r="37" s="3" customFormat="true" ht="34" customHeight="true" spans="1:24">
      <c r="A37" s="13">
        <v>32</v>
      </c>
      <c r="B37" s="13" t="s">
        <v>540</v>
      </c>
      <c r="C37" s="15" t="s">
        <v>563</v>
      </c>
      <c r="D37" s="15">
        <v>1</v>
      </c>
      <c r="E37" s="15">
        <v>11</v>
      </c>
      <c r="F37" s="26">
        <v>138600</v>
      </c>
      <c r="G37" s="26">
        <v>13860</v>
      </c>
      <c r="H37" s="83">
        <v>45677</v>
      </c>
      <c r="I37" s="83">
        <v>45721</v>
      </c>
      <c r="J37" s="26">
        <v>693</v>
      </c>
      <c r="K37" s="26">
        <v>0</v>
      </c>
      <c r="L37" s="26">
        <v>6237</v>
      </c>
      <c r="M37" s="26">
        <v>6930</v>
      </c>
      <c r="N37" s="34">
        <f t="shared" si="0"/>
        <v>13167</v>
      </c>
      <c r="O37" s="34">
        <v>0</v>
      </c>
      <c r="P37" s="34">
        <v>0</v>
      </c>
      <c r="Q37" s="34">
        <v>0</v>
      </c>
      <c r="R37" s="34">
        <f t="shared" si="1"/>
        <v>0</v>
      </c>
      <c r="S37" s="34">
        <f t="shared" si="2"/>
        <v>0</v>
      </c>
      <c r="T37" s="34">
        <f t="shared" si="3"/>
        <v>6237</v>
      </c>
      <c r="U37" s="34">
        <f t="shared" si="4"/>
        <v>6930</v>
      </c>
      <c r="V37" s="34">
        <f t="shared" si="5"/>
        <v>13167</v>
      </c>
      <c r="W37" s="86"/>
      <c r="X37" s="15" t="s">
        <v>339</v>
      </c>
    </row>
    <row r="38" s="3" customFormat="true" ht="34" customHeight="true" spans="1:24">
      <c r="A38" s="13">
        <v>33</v>
      </c>
      <c r="B38" s="13" t="s">
        <v>540</v>
      </c>
      <c r="C38" s="15" t="s">
        <v>315</v>
      </c>
      <c r="D38" s="15">
        <v>27</v>
      </c>
      <c r="E38" s="15">
        <v>202.35</v>
      </c>
      <c r="F38" s="26">
        <v>2549610</v>
      </c>
      <c r="G38" s="26">
        <v>254961</v>
      </c>
      <c r="H38" s="83">
        <v>45673</v>
      </c>
      <c r="I38" s="83">
        <v>45716</v>
      </c>
      <c r="J38" s="26">
        <v>12748.05</v>
      </c>
      <c r="K38" s="26">
        <v>0</v>
      </c>
      <c r="L38" s="26">
        <v>114732.45</v>
      </c>
      <c r="M38" s="26">
        <v>127480.5</v>
      </c>
      <c r="N38" s="34">
        <f t="shared" si="0"/>
        <v>242212.95</v>
      </c>
      <c r="O38" s="34">
        <v>0</v>
      </c>
      <c r="P38" s="34">
        <v>0</v>
      </c>
      <c r="Q38" s="34">
        <v>0</v>
      </c>
      <c r="R38" s="34">
        <f t="shared" si="1"/>
        <v>0</v>
      </c>
      <c r="S38" s="34">
        <f t="shared" si="2"/>
        <v>0</v>
      </c>
      <c r="T38" s="34">
        <f t="shared" si="3"/>
        <v>114732.45</v>
      </c>
      <c r="U38" s="34">
        <f t="shared" si="4"/>
        <v>127480.5</v>
      </c>
      <c r="V38" s="34">
        <f t="shared" si="5"/>
        <v>242212.95</v>
      </c>
      <c r="W38" s="86"/>
      <c r="X38" s="15" t="s">
        <v>307</v>
      </c>
    </row>
    <row r="39" s="3" customFormat="true" ht="34" customHeight="true" spans="1:24">
      <c r="A39" s="13">
        <v>34</v>
      </c>
      <c r="B39" s="13" t="s">
        <v>540</v>
      </c>
      <c r="C39" s="15" t="s">
        <v>564</v>
      </c>
      <c r="D39" s="15">
        <v>1</v>
      </c>
      <c r="E39" s="15">
        <v>5</v>
      </c>
      <c r="F39" s="26">
        <v>27500</v>
      </c>
      <c r="G39" s="26">
        <v>2750</v>
      </c>
      <c r="H39" s="83">
        <v>45674</v>
      </c>
      <c r="I39" s="83">
        <v>45718</v>
      </c>
      <c r="J39" s="26">
        <v>0</v>
      </c>
      <c r="K39" s="26">
        <v>0</v>
      </c>
      <c r="L39" s="26">
        <v>1237.5</v>
      </c>
      <c r="M39" s="26">
        <v>1512.5</v>
      </c>
      <c r="N39" s="34">
        <f t="shared" ref="N39:N81" si="6">SUM(K39:M39)</f>
        <v>2750</v>
      </c>
      <c r="O39" s="34">
        <v>0</v>
      </c>
      <c r="P39" s="34">
        <v>0</v>
      </c>
      <c r="Q39" s="34">
        <v>0</v>
      </c>
      <c r="R39" s="34">
        <f t="shared" ref="R39:R81" si="7">SUM(O39:Q39)</f>
        <v>0</v>
      </c>
      <c r="S39" s="34">
        <f t="shared" ref="S39:S82" si="8">K39-O39</f>
        <v>0</v>
      </c>
      <c r="T39" s="34">
        <f t="shared" ref="T39:T81" si="9">L39-P39</f>
        <v>1237.5</v>
      </c>
      <c r="U39" s="34">
        <f t="shared" ref="U39:U81" si="10">M39-Q39</f>
        <v>1512.5</v>
      </c>
      <c r="V39" s="34">
        <f t="shared" ref="V39:V81" si="11">SUM(S39:U39)</f>
        <v>2750</v>
      </c>
      <c r="W39" s="86" t="s">
        <v>247</v>
      </c>
      <c r="X39" s="15" t="s">
        <v>312</v>
      </c>
    </row>
    <row r="40" s="3" customFormat="true" ht="34" customHeight="true" spans="1:24">
      <c r="A40" s="13">
        <v>35</v>
      </c>
      <c r="B40" s="13" t="s">
        <v>540</v>
      </c>
      <c r="C40" s="15" t="s">
        <v>565</v>
      </c>
      <c r="D40" s="15">
        <v>1</v>
      </c>
      <c r="E40" s="15">
        <v>5</v>
      </c>
      <c r="F40" s="26">
        <v>32400</v>
      </c>
      <c r="G40" s="26">
        <v>3240</v>
      </c>
      <c r="H40" s="83">
        <v>45674</v>
      </c>
      <c r="I40" s="83">
        <v>45718</v>
      </c>
      <c r="J40" s="26">
        <v>0</v>
      </c>
      <c r="K40" s="26">
        <v>0</v>
      </c>
      <c r="L40" s="26">
        <v>1458</v>
      </c>
      <c r="M40" s="26">
        <v>1782</v>
      </c>
      <c r="N40" s="34">
        <f t="shared" si="6"/>
        <v>3240</v>
      </c>
      <c r="O40" s="34">
        <v>0</v>
      </c>
      <c r="P40" s="34">
        <v>0</v>
      </c>
      <c r="Q40" s="34">
        <v>0</v>
      </c>
      <c r="R40" s="34">
        <f t="shared" si="7"/>
        <v>0</v>
      </c>
      <c r="S40" s="34">
        <f t="shared" si="8"/>
        <v>0</v>
      </c>
      <c r="T40" s="34">
        <f t="shared" si="9"/>
        <v>1458</v>
      </c>
      <c r="U40" s="34">
        <f t="shared" si="10"/>
        <v>1782</v>
      </c>
      <c r="V40" s="34">
        <f t="shared" si="11"/>
        <v>3240</v>
      </c>
      <c r="W40" s="86" t="s">
        <v>247</v>
      </c>
      <c r="X40" s="15" t="s">
        <v>312</v>
      </c>
    </row>
    <row r="41" s="3" customFormat="true" ht="34" customHeight="true" spans="1:24">
      <c r="A41" s="13">
        <v>36</v>
      </c>
      <c r="B41" s="13" t="s">
        <v>540</v>
      </c>
      <c r="C41" s="15" t="s">
        <v>306</v>
      </c>
      <c r="D41" s="15">
        <v>1</v>
      </c>
      <c r="E41" s="15">
        <v>5</v>
      </c>
      <c r="F41" s="26">
        <v>63000</v>
      </c>
      <c r="G41" s="26">
        <v>6300</v>
      </c>
      <c r="H41" s="83">
        <v>45674</v>
      </c>
      <c r="I41" s="83">
        <v>45718</v>
      </c>
      <c r="J41" s="26">
        <v>315</v>
      </c>
      <c r="K41" s="26">
        <v>0</v>
      </c>
      <c r="L41" s="26">
        <v>2835</v>
      </c>
      <c r="M41" s="26">
        <v>3150</v>
      </c>
      <c r="N41" s="34">
        <f t="shared" si="6"/>
        <v>5985</v>
      </c>
      <c r="O41" s="34">
        <v>0</v>
      </c>
      <c r="P41" s="34">
        <v>0</v>
      </c>
      <c r="Q41" s="34">
        <v>0</v>
      </c>
      <c r="R41" s="34">
        <f t="shared" si="7"/>
        <v>0</v>
      </c>
      <c r="S41" s="34">
        <f t="shared" si="8"/>
        <v>0</v>
      </c>
      <c r="T41" s="34">
        <f t="shared" si="9"/>
        <v>2835</v>
      </c>
      <c r="U41" s="34">
        <f t="shared" si="10"/>
        <v>3150</v>
      </c>
      <c r="V41" s="34">
        <f t="shared" si="11"/>
        <v>5985</v>
      </c>
      <c r="W41" s="86"/>
      <c r="X41" s="15" t="s">
        <v>307</v>
      </c>
    </row>
    <row r="42" s="3" customFormat="true" ht="34" customHeight="true" spans="1:24">
      <c r="A42" s="13">
        <v>37</v>
      </c>
      <c r="B42" s="13" t="s">
        <v>540</v>
      </c>
      <c r="C42" s="15" t="s">
        <v>566</v>
      </c>
      <c r="D42" s="15">
        <v>1</v>
      </c>
      <c r="E42" s="15">
        <v>6</v>
      </c>
      <c r="F42" s="26">
        <v>38880</v>
      </c>
      <c r="G42" s="26">
        <v>3888</v>
      </c>
      <c r="H42" s="83">
        <v>45674</v>
      </c>
      <c r="I42" s="83">
        <v>45718</v>
      </c>
      <c r="J42" s="26">
        <v>0</v>
      </c>
      <c r="K42" s="26">
        <v>0</v>
      </c>
      <c r="L42" s="26">
        <v>1749.6</v>
      </c>
      <c r="M42" s="26">
        <v>2138.4</v>
      </c>
      <c r="N42" s="34">
        <f t="shared" si="6"/>
        <v>3888</v>
      </c>
      <c r="O42" s="34">
        <v>0</v>
      </c>
      <c r="P42" s="34">
        <v>0</v>
      </c>
      <c r="Q42" s="34">
        <v>0</v>
      </c>
      <c r="R42" s="34">
        <f t="shared" si="7"/>
        <v>0</v>
      </c>
      <c r="S42" s="34">
        <f t="shared" si="8"/>
        <v>0</v>
      </c>
      <c r="T42" s="34">
        <f t="shared" si="9"/>
        <v>1749.6</v>
      </c>
      <c r="U42" s="34">
        <f t="shared" si="10"/>
        <v>2138.4</v>
      </c>
      <c r="V42" s="34">
        <f t="shared" si="11"/>
        <v>3888</v>
      </c>
      <c r="W42" s="86" t="s">
        <v>247</v>
      </c>
      <c r="X42" s="15" t="s">
        <v>312</v>
      </c>
    </row>
    <row r="43" s="3" customFormat="true" ht="34" customHeight="true" spans="1:24">
      <c r="A43" s="13">
        <v>38</v>
      </c>
      <c r="B43" s="13" t="s">
        <v>540</v>
      </c>
      <c r="C43" s="15" t="s">
        <v>567</v>
      </c>
      <c r="D43" s="15">
        <v>1</v>
      </c>
      <c r="E43" s="15">
        <v>7</v>
      </c>
      <c r="F43" s="26">
        <v>45360</v>
      </c>
      <c r="G43" s="26">
        <v>4536</v>
      </c>
      <c r="H43" s="83">
        <v>45674</v>
      </c>
      <c r="I43" s="83">
        <v>45718</v>
      </c>
      <c r="J43" s="26">
        <v>0</v>
      </c>
      <c r="K43" s="26">
        <v>0</v>
      </c>
      <c r="L43" s="26">
        <v>2041.2</v>
      </c>
      <c r="M43" s="26">
        <v>2494.8</v>
      </c>
      <c r="N43" s="34">
        <f t="shared" si="6"/>
        <v>4536</v>
      </c>
      <c r="O43" s="34">
        <v>0</v>
      </c>
      <c r="P43" s="34">
        <v>0</v>
      </c>
      <c r="Q43" s="34">
        <v>0</v>
      </c>
      <c r="R43" s="34">
        <f t="shared" si="7"/>
        <v>0</v>
      </c>
      <c r="S43" s="34">
        <f t="shared" si="8"/>
        <v>0</v>
      </c>
      <c r="T43" s="34">
        <f t="shared" si="9"/>
        <v>2041.2</v>
      </c>
      <c r="U43" s="34">
        <f t="shared" si="10"/>
        <v>2494.8</v>
      </c>
      <c r="V43" s="34">
        <f t="shared" si="11"/>
        <v>4536</v>
      </c>
      <c r="W43" s="86" t="s">
        <v>247</v>
      </c>
      <c r="X43" s="15" t="s">
        <v>312</v>
      </c>
    </row>
    <row r="44" s="3" customFormat="true" ht="34" customHeight="true" spans="1:24">
      <c r="A44" s="13">
        <v>39</v>
      </c>
      <c r="B44" s="13" t="s">
        <v>540</v>
      </c>
      <c r="C44" s="15" t="s">
        <v>568</v>
      </c>
      <c r="D44" s="15">
        <v>1</v>
      </c>
      <c r="E44" s="15">
        <v>10</v>
      </c>
      <c r="F44" s="26">
        <v>55000</v>
      </c>
      <c r="G44" s="26">
        <v>5500</v>
      </c>
      <c r="H44" s="83">
        <v>45674</v>
      </c>
      <c r="I44" s="83">
        <v>45718</v>
      </c>
      <c r="J44" s="26">
        <v>0</v>
      </c>
      <c r="K44" s="26">
        <v>0</v>
      </c>
      <c r="L44" s="26">
        <v>2475</v>
      </c>
      <c r="M44" s="26">
        <v>3025</v>
      </c>
      <c r="N44" s="34">
        <f t="shared" si="6"/>
        <v>5500</v>
      </c>
      <c r="O44" s="34">
        <v>0</v>
      </c>
      <c r="P44" s="34">
        <v>0</v>
      </c>
      <c r="Q44" s="34">
        <v>0</v>
      </c>
      <c r="R44" s="34">
        <f t="shared" si="7"/>
        <v>0</v>
      </c>
      <c r="S44" s="34">
        <f t="shared" si="8"/>
        <v>0</v>
      </c>
      <c r="T44" s="34">
        <f t="shared" si="9"/>
        <v>2475</v>
      </c>
      <c r="U44" s="34">
        <f t="shared" si="10"/>
        <v>3025</v>
      </c>
      <c r="V44" s="34">
        <f t="shared" si="11"/>
        <v>5500</v>
      </c>
      <c r="W44" s="86" t="s">
        <v>247</v>
      </c>
      <c r="X44" s="15" t="s">
        <v>312</v>
      </c>
    </row>
    <row r="45" s="3" customFormat="true" ht="34" customHeight="true" spans="1:24">
      <c r="A45" s="13">
        <v>40</v>
      </c>
      <c r="B45" s="13" t="s">
        <v>540</v>
      </c>
      <c r="C45" s="15" t="s">
        <v>331</v>
      </c>
      <c r="D45" s="15">
        <v>1</v>
      </c>
      <c r="E45" s="15">
        <v>12</v>
      </c>
      <c r="F45" s="26">
        <v>151200</v>
      </c>
      <c r="G45" s="26">
        <v>15120</v>
      </c>
      <c r="H45" s="83">
        <v>45682</v>
      </c>
      <c r="I45" s="83">
        <v>45726</v>
      </c>
      <c r="J45" s="26">
        <v>756</v>
      </c>
      <c r="K45" s="26">
        <v>0</v>
      </c>
      <c r="L45" s="26">
        <v>6804</v>
      </c>
      <c r="M45" s="26">
        <v>7560</v>
      </c>
      <c r="N45" s="34">
        <f t="shared" si="6"/>
        <v>14364</v>
      </c>
      <c r="O45" s="34">
        <v>0</v>
      </c>
      <c r="P45" s="34">
        <v>0</v>
      </c>
      <c r="Q45" s="34">
        <v>0</v>
      </c>
      <c r="R45" s="34">
        <f t="shared" si="7"/>
        <v>0</v>
      </c>
      <c r="S45" s="34">
        <f t="shared" si="8"/>
        <v>0</v>
      </c>
      <c r="T45" s="34">
        <f t="shared" si="9"/>
        <v>6804</v>
      </c>
      <c r="U45" s="34">
        <f t="shared" si="10"/>
        <v>7560</v>
      </c>
      <c r="V45" s="34">
        <f t="shared" si="11"/>
        <v>14364</v>
      </c>
      <c r="W45" s="86"/>
      <c r="X45" s="15" t="s">
        <v>332</v>
      </c>
    </row>
    <row r="46" s="3" customFormat="true" ht="34" customHeight="true" spans="1:24">
      <c r="A46" s="13">
        <v>41</v>
      </c>
      <c r="B46" s="13" t="s">
        <v>540</v>
      </c>
      <c r="C46" s="15" t="s">
        <v>270</v>
      </c>
      <c r="D46" s="15">
        <v>11</v>
      </c>
      <c r="E46" s="15">
        <v>268.5</v>
      </c>
      <c r="F46" s="26">
        <v>3383100</v>
      </c>
      <c r="G46" s="26">
        <v>338310</v>
      </c>
      <c r="H46" s="83">
        <v>45676</v>
      </c>
      <c r="I46" s="83">
        <v>45720</v>
      </c>
      <c r="J46" s="26">
        <v>16915.5</v>
      </c>
      <c r="K46" s="26">
        <v>0</v>
      </c>
      <c r="L46" s="26">
        <v>152239.5</v>
      </c>
      <c r="M46" s="26">
        <v>169155</v>
      </c>
      <c r="N46" s="34">
        <f t="shared" si="6"/>
        <v>321394.5</v>
      </c>
      <c r="O46" s="34">
        <v>0</v>
      </c>
      <c r="P46" s="34">
        <v>0</v>
      </c>
      <c r="Q46" s="34">
        <v>0</v>
      </c>
      <c r="R46" s="34">
        <f t="shared" si="7"/>
        <v>0</v>
      </c>
      <c r="S46" s="34">
        <f t="shared" si="8"/>
        <v>0</v>
      </c>
      <c r="T46" s="34">
        <f t="shared" si="9"/>
        <v>152239.5</v>
      </c>
      <c r="U46" s="34">
        <f t="shared" si="10"/>
        <v>169155</v>
      </c>
      <c r="V46" s="34">
        <f t="shared" si="11"/>
        <v>321394.5</v>
      </c>
      <c r="W46" s="86"/>
      <c r="X46" s="15" t="s">
        <v>271</v>
      </c>
    </row>
    <row r="47" s="3" customFormat="true" ht="34" customHeight="true" spans="1:24">
      <c r="A47" s="13">
        <v>42</v>
      </c>
      <c r="B47" s="13" t="s">
        <v>540</v>
      </c>
      <c r="C47" s="15" t="s">
        <v>336</v>
      </c>
      <c r="D47" s="15">
        <v>10</v>
      </c>
      <c r="E47" s="15">
        <v>79</v>
      </c>
      <c r="F47" s="26">
        <v>995400</v>
      </c>
      <c r="G47" s="26">
        <v>99540</v>
      </c>
      <c r="H47" s="83">
        <v>45675</v>
      </c>
      <c r="I47" s="83">
        <v>45719</v>
      </c>
      <c r="J47" s="26">
        <v>4977</v>
      </c>
      <c r="K47" s="26">
        <v>0</v>
      </c>
      <c r="L47" s="26">
        <v>44793</v>
      </c>
      <c r="M47" s="26">
        <v>49770</v>
      </c>
      <c r="N47" s="34">
        <f t="shared" si="6"/>
        <v>94563</v>
      </c>
      <c r="O47" s="34">
        <v>0</v>
      </c>
      <c r="P47" s="34">
        <v>0</v>
      </c>
      <c r="Q47" s="34">
        <v>0</v>
      </c>
      <c r="R47" s="34">
        <f t="shared" si="7"/>
        <v>0</v>
      </c>
      <c r="S47" s="34">
        <f t="shared" si="8"/>
        <v>0</v>
      </c>
      <c r="T47" s="34">
        <f t="shared" si="9"/>
        <v>44793</v>
      </c>
      <c r="U47" s="34">
        <f t="shared" si="10"/>
        <v>49770</v>
      </c>
      <c r="V47" s="34">
        <f t="shared" si="11"/>
        <v>94563</v>
      </c>
      <c r="W47" s="86"/>
      <c r="X47" s="15" t="s">
        <v>337</v>
      </c>
    </row>
    <row r="48" s="3" customFormat="true" ht="34" customHeight="true" spans="1:24">
      <c r="A48" s="13">
        <v>43</v>
      </c>
      <c r="B48" s="13" t="s">
        <v>540</v>
      </c>
      <c r="C48" s="15" t="s">
        <v>350</v>
      </c>
      <c r="D48" s="15">
        <v>12</v>
      </c>
      <c r="E48" s="15">
        <v>120</v>
      </c>
      <c r="F48" s="26">
        <v>1512000</v>
      </c>
      <c r="G48" s="26">
        <v>151200</v>
      </c>
      <c r="H48" s="83">
        <v>45685</v>
      </c>
      <c r="I48" s="83">
        <v>45730</v>
      </c>
      <c r="J48" s="26">
        <v>7560</v>
      </c>
      <c r="K48" s="26">
        <v>0</v>
      </c>
      <c r="L48" s="26">
        <v>68040</v>
      </c>
      <c r="M48" s="26">
        <v>75600</v>
      </c>
      <c r="N48" s="34">
        <f t="shared" si="6"/>
        <v>143640</v>
      </c>
      <c r="O48" s="34">
        <v>0</v>
      </c>
      <c r="P48" s="34">
        <v>0</v>
      </c>
      <c r="Q48" s="34">
        <v>0</v>
      </c>
      <c r="R48" s="34">
        <f t="shared" si="7"/>
        <v>0</v>
      </c>
      <c r="S48" s="34">
        <f t="shared" si="8"/>
        <v>0</v>
      </c>
      <c r="T48" s="34">
        <f t="shared" si="9"/>
        <v>68040</v>
      </c>
      <c r="U48" s="34">
        <f t="shared" si="10"/>
        <v>75600</v>
      </c>
      <c r="V48" s="34">
        <f t="shared" si="11"/>
        <v>143640</v>
      </c>
      <c r="W48" s="86"/>
      <c r="X48" s="15" t="s">
        <v>271</v>
      </c>
    </row>
    <row r="49" s="3" customFormat="true" ht="34" customHeight="true" spans="1:24">
      <c r="A49" s="13">
        <v>44</v>
      </c>
      <c r="B49" s="13" t="s">
        <v>540</v>
      </c>
      <c r="C49" s="15" t="s">
        <v>354</v>
      </c>
      <c r="D49" s="15">
        <v>2</v>
      </c>
      <c r="E49" s="15">
        <v>8</v>
      </c>
      <c r="F49" s="26">
        <v>100800</v>
      </c>
      <c r="G49" s="26">
        <v>10080</v>
      </c>
      <c r="H49" s="83">
        <v>45685</v>
      </c>
      <c r="I49" s="83">
        <v>45729</v>
      </c>
      <c r="J49" s="26">
        <v>504</v>
      </c>
      <c r="K49" s="26">
        <v>0</v>
      </c>
      <c r="L49" s="26">
        <v>4536</v>
      </c>
      <c r="M49" s="26">
        <v>5040</v>
      </c>
      <c r="N49" s="34">
        <f t="shared" si="6"/>
        <v>9576</v>
      </c>
      <c r="O49" s="34">
        <v>0</v>
      </c>
      <c r="P49" s="34">
        <v>0</v>
      </c>
      <c r="Q49" s="34">
        <v>0</v>
      </c>
      <c r="R49" s="34">
        <f t="shared" si="7"/>
        <v>0</v>
      </c>
      <c r="S49" s="34">
        <f t="shared" si="8"/>
        <v>0</v>
      </c>
      <c r="T49" s="34">
        <f t="shared" si="9"/>
        <v>4536</v>
      </c>
      <c r="U49" s="34">
        <f t="shared" si="10"/>
        <v>5040</v>
      </c>
      <c r="V49" s="34">
        <f t="shared" si="11"/>
        <v>9576</v>
      </c>
      <c r="W49" s="86"/>
      <c r="X49" s="15" t="s">
        <v>355</v>
      </c>
    </row>
    <row r="50" s="3" customFormat="true" ht="34" customHeight="true" spans="1:24">
      <c r="A50" s="13">
        <v>45</v>
      </c>
      <c r="B50" s="13" t="s">
        <v>540</v>
      </c>
      <c r="C50" s="15" t="s">
        <v>569</v>
      </c>
      <c r="D50" s="15">
        <v>2</v>
      </c>
      <c r="E50" s="15">
        <v>19.1</v>
      </c>
      <c r="F50" s="26">
        <v>226908</v>
      </c>
      <c r="G50" s="26">
        <v>22690.8</v>
      </c>
      <c r="H50" s="83">
        <v>45680</v>
      </c>
      <c r="I50" s="83">
        <v>45724</v>
      </c>
      <c r="J50" s="26">
        <v>1134.54</v>
      </c>
      <c r="K50" s="26">
        <v>0</v>
      </c>
      <c r="L50" s="26">
        <v>10210.86</v>
      </c>
      <c r="M50" s="26">
        <v>11345.4</v>
      </c>
      <c r="N50" s="34">
        <f t="shared" si="6"/>
        <v>21556.26</v>
      </c>
      <c r="O50" s="34">
        <v>0</v>
      </c>
      <c r="P50" s="34">
        <v>0</v>
      </c>
      <c r="Q50" s="34">
        <v>0</v>
      </c>
      <c r="R50" s="34">
        <f t="shared" si="7"/>
        <v>0</v>
      </c>
      <c r="S50" s="34">
        <f t="shared" si="8"/>
        <v>0</v>
      </c>
      <c r="T50" s="34">
        <f t="shared" si="9"/>
        <v>10210.86</v>
      </c>
      <c r="U50" s="34">
        <f t="shared" si="10"/>
        <v>11345.4</v>
      </c>
      <c r="V50" s="34">
        <f t="shared" si="11"/>
        <v>21556.26</v>
      </c>
      <c r="W50" s="86"/>
      <c r="X50" s="15" t="s">
        <v>355</v>
      </c>
    </row>
    <row r="51" s="3" customFormat="true" ht="34" customHeight="true" spans="1:24">
      <c r="A51" s="13">
        <v>46</v>
      </c>
      <c r="B51" s="13" t="s">
        <v>540</v>
      </c>
      <c r="C51" s="15" t="s">
        <v>358</v>
      </c>
      <c r="D51" s="15">
        <v>6</v>
      </c>
      <c r="E51" s="15">
        <v>71</v>
      </c>
      <c r="F51" s="26">
        <v>894600</v>
      </c>
      <c r="G51" s="26">
        <v>89460</v>
      </c>
      <c r="H51" s="83">
        <v>45679</v>
      </c>
      <c r="I51" s="83">
        <v>45720</v>
      </c>
      <c r="J51" s="26">
        <v>4473</v>
      </c>
      <c r="K51" s="26">
        <v>0</v>
      </c>
      <c r="L51" s="26">
        <v>40257</v>
      </c>
      <c r="M51" s="26">
        <v>44730</v>
      </c>
      <c r="N51" s="34">
        <f t="shared" si="6"/>
        <v>84987</v>
      </c>
      <c r="O51" s="34">
        <v>0</v>
      </c>
      <c r="P51" s="34">
        <v>0</v>
      </c>
      <c r="Q51" s="34">
        <v>0</v>
      </c>
      <c r="R51" s="34">
        <f t="shared" si="7"/>
        <v>0</v>
      </c>
      <c r="S51" s="34">
        <f t="shared" si="8"/>
        <v>0</v>
      </c>
      <c r="T51" s="34">
        <f t="shared" si="9"/>
        <v>40257</v>
      </c>
      <c r="U51" s="34">
        <f t="shared" si="10"/>
        <v>44730</v>
      </c>
      <c r="V51" s="34">
        <f t="shared" si="11"/>
        <v>84987</v>
      </c>
      <c r="W51" s="86"/>
      <c r="X51" s="15" t="s">
        <v>359</v>
      </c>
    </row>
    <row r="52" s="3" customFormat="true" ht="34" customHeight="true" spans="1:24">
      <c r="A52" s="13">
        <v>47</v>
      </c>
      <c r="B52" s="13" t="s">
        <v>540</v>
      </c>
      <c r="C52" s="15" t="s">
        <v>365</v>
      </c>
      <c r="D52" s="15">
        <v>25</v>
      </c>
      <c r="E52" s="15">
        <v>141.4</v>
      </c>
      <c r="F52" s="26">
        <v>1781640</v>
      </c>
      <c r="G52" s="26">
        <v>178164</v>
      </c>
      <c r="H52" s="83">
        <v>45680</v>
      </c>
      <c r="I52" s="83">
        <v>45724</v>
      </c>
      <c r="J52" s="26">
        <v>8908.2</v>
      </c>
      <c r="K52" s="26">
        <v>0</v>
      </c>
      <c r="L52" s="26">
        <v>80173.8</v>
      </c>
      <c r="M52" s="26">
        <v>89082</v>
      </c>
      <c r="N52" s="34">
        <f t="shared" si="6"/>
        <v>169255.8</v>
      </c>
      <c r="O52" s="34">
        <v>0</v>
      </c>
      <c r="P52" s="34">
        <v>0</v>
      </c>
      <c r="Q52" s="34">
        <v>0</v>
      </c>
      <c r="R52" s="34">
        <f t="shared" si="7"/>
        <v>0</v>
      </c>
      <c r="S52" s="34">
        <f t="shared" si="8"/>
        <v>0</v>
      </c>
      <c r="T52" s="34">
        <f t="shared" si="9"/>
        <v>80173.8</v>
      </c>
      <c r="U52" s="34">
        <f t="shared" si="10"/>
        <v>89082</v>
      </c>
      <c r="V52" s="34">
        <f t="shared" si="11"/>
        <v>169255.8</v>
      </c>
      <c r="W52" s="86"/>
      <c r="X52" s="15" t="s">
        <v>366</v>
      </c>
    </row>
    <row r="53" s="3" customFormat="true" ht="34" customHeight="true" spans="1:24">
      <c r="A53" s="13">
        <v>48</v>
      </c>
      <c r="B53" s="13" t="s">
        <v>540</v>
      </c>
      <c r="C53" s="15" t="s">
        <v>342</v>
      </c>
      <c r="D53" s="15">
        <v>2</v>
      </c>
      <c r="E53" s="15">
        <v>7.7</v>
      </c>
      <c r="F53" s="26">
        <v>97020</v>
      </c>
      <c r="G53" s="26">
        <v>9702</v>
      </c>
      <c r="H53" s="83">
        <v>45684</v>
      </c>
      <c r="I53" s="83">
        <v>45728</v>
      </c>
      <c r="J53" s="26">
        <v>0</v>
      </c>
      <c r="K53" s="26">
        <v>0</v>
      </c>
      <c r="L53" s="26">
        <v>4365.9</v>
      </c>
      <c r="M53" s="26">
        <v>5336.1</v>
      </c>
      <c r="N53" s="34">
        <f t="shared" si="6"/>
        <v>9702</v>
      </c>
      <c r="O53" s="34">
        <v>0</v>
      </c>
      <c r="P53" s="34">
        <v>0</v>
      </c>
      <c r="Q53" s="34">
        <v>0</v>
      </c>
      <c r="R53" s="34">
        <f t="shared" si="7"/>
        <v>0</v>
      </c>
      <c r="S53" s="34">
        <f t="shared" si="8"/>
        <v>0</v>
      </c>
      <c r="T53" s="34">
        <f t="shared" si="9"/>
        <v>4365.9</v>
      </c>
      <c r="U53" s="34">
        <f t="shared" si="10"/>
        <v>5336.1</v>
      </c>
      <c r="V53" s="34">
        <f t="shared" si="11"/>
        <v>9702</v>
      </c>
      <c r="W53" s="86" t="s">
        <v>247</v>
      </c>
      <c r="X53" s="15" t="s">
        <v>343</v>
      </c>
    </row>
    <row r="54" s="3" customFormat="true" ht="34" customHeight="true" spans="1:24">
      <c r="A54" s="13">
        <v>49</v>
      </c>
      <c r="B54" s="13" t="s">
        <v>540</v>
      </c>
      <c r="C54" s="15" t="s">
        <v>372</v>
      </c>
      <c r="D54" s="15">
        <v>13</v>
      </c>
      <c r="E54" s="15">
        <v>358</v>
      </c>
      <c r="F54" s="26">
        <v>4510800</v>
      </c>
      <c r="G54" s="26">
        <v>451080</v>
      </c>
      <c r="H54" s="83">
        <v>45692</v>
      </c>
      <c r="I54" s="83">
        <v>45737</v>
      </c>
      <c r="J54" s="26">
        <v>22554</v>
      </c>
      <c r="K54" s="26">
        <v>0</v>
      </c>
      <c r="L54" s="26">
        <v>202986</v>
      </c>
      <c r="M54" s="26">
        <v>225540</v>
      </c>
      <c r="N54" s="34">
        <f t="shared" si="6"/>
        <v>428526</v>
      </c>
      <c r="O54" s="34">
        <v>0</v>
      </c>
      <c r="P54" s="34">
        <v>0</v>
      </c>
      <c r="Q54" s="34">
        <v>0</v>
      </c>
      <c r="R54" s="34">
        <f t="shared" si="7"/>
        <v>0</v>
      </c>
      <c r="S54" s="34">
        <f t="shared" si="8"/>
        <v>0</v>
      </c>
      <c r="T54" s="34">
        <f t="shared" si="9"/>
        <v>202986</v>
      </c>
      <c r="U54" s="34">
        <f t="shared" si="10"/>
        <v>225540</v>
      </c>
      <c r="V54" s="34">
        <f t="shared" si="11"/>
        <v>428526</v>
      </c>
      <c r="W54" s="86"/>
      <c r="X54" s="15" t="s">
        <v>312</v>
      </c>
    </row>
    <row r="55" s="3" customFormat="true" ht="34" customHeight="true" spans="1:24">
      <c r="A55" s="13">
        <v>50</v>
      </c>
      <c r="B55" s="13" t="s">
        <v>540</v>
      </c>
      <c r="C55" s="15" t="s">
        <v>369</v>
      </c>
      <c r="D55" s="15">
        <v>1</v>
      </c>
      <c r="E55" s="15">
        <v>5</v>
      </c>
      <c r="F55" s="26">
        <v>63000</v>
      </c>
      <c r="G55" s="26">
        <v>6300</v>
      </c>
      <c r="H55" s="83">
        <v>45681</v>
      </c>
      <c r="I55" s="83">
        <v>45721</v>
      </c>
      <c r="J55" s="26">
        <v>0</v>
      </c>
      <c r="K55" s="26">
        <v>0</v>
      </c>
      <c r="L55" s="26">
        <v>2835</v>
      </c>
      <c r="M55" s="26">
        <v>3465</v>
      </c>
      <c r="N55" s="34">
        <f t="shared" si="6"/>
        <v>6300</v>
      </c>
      <c r="O55" s="34">
        <v>0</v>
      </c>
      <c r="P55" s="34">
        <v>0</v>
      </c>
      <c r="Q55" s="34">
        <v>0</v>
      </c>
      <c r="R55" s="34">
        <f t="shared" si="7"/>
        <v>0</v>
      </c>
      <c r="S55" s="34">
        <f t="shared" si="8"/>
        <v>0</v>
      </c>
      <c r="T55" s="34">
        <f t="shared" si="9"/>
        <v>2835</v>
      </c>
      <c r="U55" s="34">
        <f t="shared" si="10"/>
        <v>3465</v>
      </c>
      <c r="V55" s="34">
        <f t="shared" si="11"/>
        <v>6300</v>
      </c>
      <c r="W55" s="86" t="s">
        <v>247</v>
      </c>
      <c r="X55" s="15" t="s">
        <v>343</v>
      </c>
    </row>
    <row r="56" s="3" customFormat="true" ht="34" customHeight="true" spans="1:24">
      <c r="A56" s="13">
        <v>51</v>
      </c>
      <c r="B56" s="13" t="s">
        <v>540</v>
      </c>
      <c r="C56" s="15" t="s">
        <v>272</v>
      </c>
      <c r="D56" s="15">
        <v>13</v>
      </c>
      <c r="E56" s="15">
        <v>88.7</v>
      </c>
      <c r="F56" s="26">
        <v>1117620</v>
      </c>
      <c r="G56" s="26">
        <v>111762</v>
      </c>
      <c r="H56" s="83">
        <v>45685</v>
      </c>
      <c r="I56" s="83">
        <v>45729</v>
      </c>
      <c r="J56" s="26">
        <v>5588.1</v>
      </c>
      <c r="K56" s="26">
        <v>0</v>
      </c>
      <c r="L56" s="26">
        <v>50292.9</v>
      </c>
      <c r="M56" s="26">
        <v>55881</v>
      </c>
      <c r="N56" s="34">
        <f t="shared" si="6"/>
        <v>106173.9</v>
      </c>
      <c r="O56" s="34">
        <v>0</v>
      </c>
      <c r="P56" s="34">
        <v>0</v>
      </c>
      <c r="Q56" s="34">
        <v>0</v>
      </c>
      <c r="R56" s="34">
        <f t="shared" si="7"/>
        <v>0</v>
      </c>
      <c r="S56" s="34">
        <f t="shared" si="8"/>
        <v>0</v>
      </c>
      <c r="T56" s="34">
        <f t="shared" si="9"/>
        <v>50292.9</v>
      </c>
      <c r="U56" s="34">
        <f t="shared" si="10"/>
        <v>55881</v>
      </c>
      <c r="V56" s="34">
        <f t="shared" si="11"/>
        <v>106173.9</v>
      </c>
      <c r="W56" s="86"/>
      <c r="X56" s="15" t="s">
        <v>570</v>
      </c>
    </row>
    <row r="57" s="3" customFormat="true" ht="34" customHeight="true" spans="1:24">
      <c r="A57" s="13">
        <v>52</v>
      </c>
      <c r="B57" s="13" t="s">
        <v>540</v>
      </c>
      <c r="C57" s="15" t="s">
        <v>571</v>
      </c>
      <c r="D57" s="15">
        <v>8</v>
      </c>
      <c r="E57" s="15">
        <v>71.5</v>
      </c>
      <c r="F57" s="26">
        <v>849420</v>
      </c>
      <c r="G57" s="26">
        <v>84942</v>
      </c>
      <c r="H57" s="83">
        <v>45682</v>
      </c>
      <c r="I57" s="83">
        <v>45726</v>
      </c>
      <c r="J57" s="26">
        <v>4247.1</v>
      </c>
      <c r="K57" s="26">
        <v>0</v>
      </c>
      <c r="L57" s="26">
        <v>38223.9</v>
      </c>
      <c r="M57" s="26">
        <v>42471</v>
      </c>
      <c r="N57" s="34">
        <f t="shared" si="6"/>
        <v>80694.9</v>
      </c>
      <c r="O57" s="34">
        <v>0</v>
      </c>
      <c r="P57" s="34">
        <v>0</v>
      </c>
      <c r="Q57" s="34">
        <v>0</v>
      </c>
      <c r="R57" s="34">
        <f t="shared" si="7"/>
        <v>0</v>
      </c>
      <c r="S57" s="34">
        <f t="shared" si="8"/>
        <v>0</v>
      </c>
      <c r="T57" s="34">
        <f t="shared" si="9"/>
        <v>38223.9</v>
      </c>
      <c r="U57" s="34">
        <f t="shared" si="10"/>
        <v>42471</v>
      </c>
      <c r="V57" s="34">
        <f t="shared" si="11"/>
        <v>80694.9</v>
      </c>
      <c r="W57" s="86"/>
      <c r="X57" s="15" t="s">
        <v>572</v>
      </c>
    </row>
    <row r="58" s="3" customFormat="true" ht="34" customHeight="true" spans="1:24">
      <c r="A58" s="13">
        <v>53</v>
      </c>
      <c r="B58" s="13" t="s">
        <v>540</v>
      </c>
      <c r="C58" s="15" t="s">
        <v>553</v>
      </c>
      <c r="D58" s="15">
        <v>1</v>
      </c>
      <c r="E58" s="15">
        <v>43.5</v>
      </c>
      <c r="F58" s="26">
        <v>516780</v>
      </c>
      <c r="G58" s="26">
        <v>51678</v>
      </c>
      <c r="H58" s="83">
        <v>45684</v>
      </c>
      <c r="I58" s="83">
        <v>45728</v>
      </c>
      <c r="J58" s="26">
        <v>2583.9</v>
      </c>
      <c r="K58" s="26">
        <v>0</v>
      </c>
      <c r="L58" s="26">
        <v>23255.1</v>
      </c>
      <c r="M58" s="26">
        <v>25839</v>
      </c>
      <c r="N58" s="34">
        <f t="shared" si="6"/>
        <v>49094.1</v>
      </c>
      <c r="O58" s="34">
        <v>0</v>
      </c>
      <c r="P58" s="34">
        <v>0</v>
      </c>
      <c r="Q58" s="34">
        <v>0</v>
      </c>
      <c r="R58" s="34">
        <f t="shared" si="7"/>
        <v>0</v>
      </c>
      <c r="S58" s="34">
        <f t="shared" si="8"/>
        <v>0</v>
      </c>
      <c r="T58" s="34">
        <f t="shared" si="9"/>
        <v>23255.1</v>
      </c>
      <c r="U58" s="34">
        <f t="shared" si="10"/>
        <v>25839</v>
      </c>
      <c r="V58" s="34">
        <f t="shared" si="11"/>
        <v>49094.1</v>
      </c>
      <c r="W58" s="86"/>
      <c r="X58" s="15" t="s">
        <v>573</v>
      </c>
    </row>
    <row r="59" s="3" customFormat="true" ht="34" customHeight="true" spans="1:24">
      <c r="A59" s="13">
        <v>54</v>
      </c>
      <c r="B59" s="13" t="s">
        <v>540</v>
      </c>
      <c r="C59" s="15" t="s">
        <v>574</v>
      </c>
      <c r="D59" s="15">
        <v>1</v>
      </c>
      <c r="E59" s="15">
        <v>14.3</v>
      </c>
      <c r="F59" s="26">
        <v>169884</v>
      </c>
      <c r="G59" s="26">
        <v>16988.4</v>
      </c>
      <c r="H59" s="83">
        <v>45684</v>
      </c>
      <c r="I59" s="83">
        <v>45728</v>
      </c>
      <c r="J59" s="26">
        <v>849.42</v>
      </c>
      <c r="K59" s="26">
        <v>0</v>
      </c>
      <c r="L59" s="26">
        <v>7644.78</v>
      </c>
      <c r="M59" s="26">
        <v>8494.2</v>
      </c>
      <c r="N59" s="34">
        <f t="shared" si="6"/>
        <v>16138.98</v>
      </c>
      <c r="O59" s="34">
        <v>0</v>
      </c>
      <c r="P59" s="34">
        <v>0</v>
      </c>
      <c r="Q59" s="34">
        <v>0</v>
      </c>
      <c r="R59" s="34">
        <f t="shared" si="7"/>
        <v>0</v>
      </c>
      <c r="S59" s="34">
        <f t="shared" si="8"/>
        <v>0</v>
      </c>
      <c r="T59" s="34">
        <f t="shared" si="9"/>
        <v>7644.78</v>
      </c>
      <c r="U59" s="34">
        <f t="shared" si="10"/>
        <v>8494.2</v>
      </c>
      <c r="V59" s="34">
        <f t="shared" si="11"/>
        <v>16138.98</v>
      </c>
      <c r="W59" s="86"/>
      <c r="X59" s="15" t="s">
        <v>573</v>
      </c>
    </row>
    <row r="60" s="3" customFormat="true" ht="34" customHeight="true" spans="1:24">
      <c r="A60" s="13">
        <v>55</v>
      </c>
      <c r="B60" s="13" t="s">
        <v>540</v>
      </c>
      <c r="C60" s="15" t="s">
        <v>575</v>
      </c>
      <c r="D60" s="15">
        <v>1</v>
      </c>
      <c r="E60" s="15">
        <v>11.3</v>
      </c>
      <c r="F60" s="26">
        <v>134244</v>
      </c>
      <c r="G60" s="26">
        <v>13424.4</v>
      </c>
      <c r="H60" s="83">
        <v>45684</v>
      </c>
      <c r="I60" s="83">
        <v>45728</v>
      </c>
      <c r="J60" s="26">
        <v>671.22</v>
      </c>
      <c r="K60" s="26">
        <v>0</v>
      </c>
      <c r="L60" s="26">
        <v>6040.98</v>
      </c>
      <c r="M60" s="26">
        <v>6712.2</v>
      </c>
      <c r="N60" s="34">
        <f t="shared" si="6"/>
        <v>12753.18</v>
      </c>
      <c r="O60" s="34">
        <v>0</v>
      </c>
      <c r="P60" s="34">
        <v>0</v>
      </c>
      <c r="Q60" s="34">
        <v>0</v>
      </c>
      <c r="R60" s="34">
        <f t="shared" si="7"/>
        <v>0</v>
      </c>
      <c r="S60" s="34">
        <f t="shared" si="8"/>
        <v>0</v>
      </c>
      <c r="T60" s="34">
        <f t="shared" si="9"/>
        <v>6040.98</v>
      </c>
      <c r="U60" s="34">
        <f t="shared" si="10"/>
        <v>6712.2</v>
      </c>
      <c r="V60" s="34">
        <f t="shared" si="11"/>
        <v>12753.18</v>
      </c>
      <c r="W60" s="86"/>
      <c r="X60" s="15" t="s">
        <v>576</v>
      </c>
    </row>
    <row r="61" s="3" customFormat="true" ht="34" customHeight="true" spans="1:24">
      <c r="A61" s="13">
        <v>56</v>
      </c>
      <c r="B61" s="13" t="s">
        <v>540</v>
      </c>
      <c r="C61" s="15" t="s">
        <v>577</v>
      </c>
      <c r="D61" s="15">
        <v>1</v>
      </c>
      <c r="E61" s="15">
        <v>13.6</v>
      </c>
      <c r="F61" s="26">
        <v>161568</v>
      </c>
      <c r="G61" s="26">
        <v>16156.8</v>
      </c>
      <c r="H61" s="83">
        <v>45684</v>
      </c>
      <c r="I61" s="83">
        <v>45728</v>
      </c>
      <c r="J61" s="26">
        <v>807.84</v>
      </c>
      <c r="K61" s="26">
        <v>0</v>
      </c>
      <c r="L61" s="26">
        <v>7270.56</v>
      </c>
      <c r="M61" s="26">
        <v>8078.4</v>
      </c>
      <c r="N61" s="34">
        <f t="shared" si="6"/>
        <v>15348.96</v>
      </c>
      <c r="O61" s="34">
        <v>0</v>
      </c>
      <c r="P61" s="34">
        <v>0</v>
      </c>
      <c r="Q61" s="34">
        <v>0</v>
      </c>
      <c r="R61" s="34">
        <f t="shared" si="7"/>
        <v>0</v>
      </c>
      <c r="S61" s="34">
        <f t="shared" si="8"/>
        <v>0</v>
      </c>
      <c r="T61" s="34">
        <f t="shared" si="9"/>
        <v>7270.56</v>
      </c>
      <c r="U61" s="34">
        <f t="shared" si="10"/>
        <v>8078.4</v>
      </c>
      <c r="V61" s="34">
        <f t="shared" si="11"/>
        <v>15348.96</v>
      </c>
      <c r="W61" s="86"/>
      <c r="X61" s="15" t="s">
        <v>576</v>
      </c>
    </row>
    <row r="62" s="3" customFormat="true" ht="34" customHeight="true" spans="1:24">
      <c r="A62" s="13">
        <v>57</v>
      </c>
      <c r="B62" s="13" t="s">
        <v>540</v>
      </c>
      <c r="C62" s="15" t="s">
        <v>578</v>
      </c>
      <c r="D62" s="15">
        <v>1</v>
      </c>
      <c r="E62" s="15">
        <v>37</v>
      </c>
      <c r="F62" s="26">
        <v>439560</v>
      </c>
      <c r="G62" s="26">
        <v>43956</v>
      </c>
      <c r="H62" s="83">
        <v>45684</v>
      </c>
      <c r="I62" s="83">
        <v>45728</v>
      </c>
      <c r="J62" s="26">
        <v>2197.8</v>
      </c>
      <c r="K62" s="26">
        <v>0</v>
      </c>
      <c r="L62" s="26">
        <v>19780.2</v>
      </c>
      <c r="M62" s="26">
        <v>21978</v>
      </c>
      <c r="N62" s="34">
        <f t="shared" si="6"/>
        <v>41758.2</v>
      </c>
      <c r="O62" s="34">
        <v>0</v>
      </c>
      <c r="P62" s="34">
        <v>0</v>
      </c>
      <c r="Q62" s="34">
        <v>0</v>
      </c>
      <c r="R62" s="34">
        <f t="shared" si="7"/>
        <v>0</v>
      </c>
      <c r="S62" s="34">
        <f t="shared" si="8"/>
        <v>0</v>
      </c>
      <c r="T62" s="34">
        <f t="shared" si="9"/>
        <v>19780.2</v>
      </c>
      <c r="U62" s="34">
        <f t="shared" si="10"/>
        <v>21978</v>
      </c>
      <c r="V62" s="34">
        <f t="shared" si="11"/>
        <v>41758.2</v>
      </c>
      <c r="W62" s="86"/>
      <c r="X62" s="15" t="s">
        <v>576</v>
      </c>
    </row>
    <row r="63" s="3" customFormat="true" ht="34" customHeight="true" spans="1:24">
      <c r="A63" s="13">
        <v>58</v>
      </c>
      <c r="B63" s="13" t="s">
        <v>540</v>
      </c>
      <c r="C63" s="15" t="s">
        <v>420</v>
      </c>
      <c r="D63" s="15">
        <v>1</v>
      </c>
      <c r="E63" s="15">
        <v>6</v>
      </c>
      <c r="F63" s="26">
        <v>75600</v>
      </c>
      <c r="G63" s="26">
        <v>7560</v>
      </c>
      <c r="H63" s="83">
        <v>45684</v>
      </c>
      <c r="I63" s="83">
        <v>45728</v>
      </c>
      <c r="J63" s="26">
        <v>0</v>
      </c>
      <c r="K63" s="26">
        <v>0</v>
      </c>
      <c r="L63" s="26">
        <v>3402</v>
      </c>
      <c r="M63" s="26">
        <v>4158</v>
      </c>
      <c r="N63" s="34">
        <f t="shared" si="6"/>
        <v>7560</v>
      </c>
      <c r="O63" s="34">
        <v>0</v>
      </c>
      <c r="P63" s="34">
        <v>0</v>
      </c>
      <c r="Q63" s="34">
        <v>0</v>
      </c>
      <c r="R63" s="34">
        <f t="shared" si="7"/>
        <v>0</v>
      </c>
      <c r="S63" s="34">
        <f t="shared" si="8"/>
        <v>0</v>
      </c>
      <c r="T63" s="34">
        <f t="shared" si="9"/>
        <v>3402</v>
      </c>
      <c r="U63" s="34">
        <f t="shared" si="10"/>
        <v>4158</v>
      </c>
      <c r="V63" s="34">
        <f t="shared" si="11"/>
        <v>7560</v>
      </c>
      <c r="W63" s="86" t="s">
        <v>247</v>
      </c>
      <c r="X63" s="15" t="s">
        <v>250</v>
      </c>
    </row>
    <row r="64" s="3" customFormat="true" ht="34" customHeight="true" spans="1:24">
      <c r="A64" s="13">
        <v>59</v>
      </c>
      <c r="B64" s="13" t="s">
        <v>540</v>
      </c>
      <c r="C64" s="15" t="s">
        <v>579</v>
      </c>
      <c r="D64" s="15">
        <v>1</v>
      </c>
      <c r="E64" s="15">
        <v>10</v>
      </c>
      <c r="F64" s="26">
        <v>55000</v>
      </c>
      <c r="G64" s="26">
        <v>5500</v>
      </c>
      <c r="H64" s="83">
        <v>45684</v>
      </c>
      <c r="I64" s="83">
        <v>45728</v>
      </c>
      <c r="J64" s="26">
        <v>275</v>
      </c>
      <c r="K64" s="26">
        <v>0</v>
      </c>
      <c r="L64" s="26">
        <v>2475</v>
      </c>
      <c r="M64" s="26">
        <v>2750</v>
      </c>
      <c r="N64" s="34">
        <f t="shared" si="6"/>
        <v>5225</v>
      </c>
      <c r="O64" s="34">
        <v>0</v>
      </c>
      <c r="P64" s="34">
        <v>0</v>
      </c>
      <c r="Q64" s="34">
        <v>0</v>
      </c>
      <c r="R64" s="34">
        <f t="shared" si="7"/>
        <v>0</v>
      </c>
      <c r="S64" s="34">
        <f t="shared" si="8"/>
        <v>0</v>
      </c>
      <c r="T64" s="34">
        <f t="shared" si="9"/>
        <v>2475</v>
      </c>
      <c r="U64" s="34">
        <f t="shared" si="10"/>
        <v>2750</v>
      </c>
      <c r="V64" s="34">
        <f t="shared" si="11"/>
        <v>5225</v>
      </c>
      <c r="W64" s="86"/>
      <c r="X64" s="15" t="s">
        <v>250</v>
      </c>
    </row>
    <row r="65" s="3" customFormat="true" ht="34" customHeight="true" spans="1:24">
      <c r="A65" s="13">
        <v>60</v>
      </c>
      <c r="B65" s="13" t="s">
        <v>540</v>
      </c>
      <c r="C65" s="15" t="s">
        <v>580</v>
      </c>
      <c r="D65" s="15">
        <v>7</v>
      </c>
      <c r="E65" s="15">
        <v>40.5</v>
      </c>
      <c r="F65" s="26">
        <v>262440</v>
      </c>
      <c r="G65" s="26">
        <v>26244</v>
      </c>
      <c r="H65" s="83">
        <v>45685</v>
      </c>
      <c r="I65" s="83">
        <v>45729</v>
      </c>
      <c r="J65" s="26">
        <v>0</v>
      </c>
      <c r="K65" s="26">
        <v>0</v>
      </c>
      <c r="L65" s="26">
        <v>11809.8</v>
      </c>
      <c r="M65" s="26">
        <v>14434.2</v>
      </c>
      <c r="N65" s="34">
        <f t="shared" si="6"/>
        <v>26244</v>
      </c>
      <c r="O65" s="34">
        <v>0</v>
      </c>
      <c r="P65" s="34">
        <v>0</v>
      </c>
      <c r="Q65" s="34">
        <v>0</v>
      </c>
      <c r="R65" s="34">
        <f t="shared" si="7"/>
        <v>0</v>
      </c>
      <c r="S65" s="34">
        <f t="shared" si="8"/>
        <v>0</v>
      </c>
      <c r="T65" s="34">
        <f t="shared" si="9"/>
        <v>11809.8</v>
      </c>
      <c r="U65" s="34">
        <f t="shared" si="10"/>
        <v>14434.2</v>
      </c>
      <c r="V65" s="34">
        <f t="shared" si="11"/>
        <v>26244</v>
      </c>
      <c r="W65" s="86" t="s">
        <v>247</v>
      </c>
      <c r="X65" s="15" t="s">
        <v>581</v>
      </c>
    </row>
    <row r="66" s="3" customFormat="true" ht="34" customHeight="true" spans="1:24">
      <c r="A66" s="13">
        <v>61</v>
      </c>
      <c r="B66" s="13" t="s">
        <v>540</v>
      </c>
      <c r="C66" s="15" t="s">
        <v>582</v>
      </c>
      <c r="D66" s="15">
        <v>9</v>
      </c>
      <c r="E66" s="15">
        <v>55</v>
      </c>
      <c r="F66" s="26">
        <v>356400</v>
      </c>
      <c r="G66" s="26">
        <v>35640</v>
      </c>
      <c r="H66" s="83">
        <v>45685</v>
      </c>
      <c r="I66" s="83">
        <v>45729</v>
      </c>
      <c r="J66" s="26">
        <v>0</v>
      </c>
      <c r="K66" s="26">
        <v>0</v>
      </c>
      <c r="L66" s="26">
        <v>16038</v>
      </c>
      <c r="M66" s="26">
        <v>19602</v>
      </c>
      <c r="N66" s="34">
        <f t="shared" si="6"/>
        <v>35640</v>
      </c>
      <c r="O66" s="34">
        <v>0</v>
      </c>
      <c r="P66" s="34">
        <v>0</v>
      </c>
      <c r="Q66" s="34">
        <v>0</v>
      </c>
      <c r="R66" s="34">
        <f t="shared" si="7"/>
        <v>0</v>
      </c>
      <c r="S66" s="34">
        <f t="shared" si="8"/>
        <v>0</v>
      </c>
      <c r="T66" s="34">
        <f t="shared" si="9"/>
        <v>16038</v>
      </c>
      <c r="U66" s="34">
        <f t="shared" si="10"/>
        <v>19602</v>
      </c>
      <c r="V66" s="34">
        <f t="shared" si="11"/>
        <v>35640</v>
      </c>
      <c r="W66" s="86" t="s">
        <v>247</v>
      </c>
      <c r="X66" s="15" t="s">
        <v>516</v>
      </c>
    </row>
    <row r="67" s="3" customFormat="true" ht="34" customHeight="true" spans="1:24">
      <c r="A67" s="13">
        <v>62</v>
      </c>
      <c r="B67" s="13" t="s">
        <v>540</v>
      </c>
      <c r="C67" s="15" t="s">
        <v>258</v>
      </c>
      <c r="D67" s="15">
        <v>20</v>
      </c>
      <c r="E67" s="15">
        <v>137.1</v>
      </c>
      <c r="F67" s="26">
        <v>1727460</v>
      </c>
      <c r="G67" s="26">
        <v>172746</v>
      </c>
      <c r="H67" s="83">
        <v>45701</v>
      </c>
      <c r="I67" s="83">
        <v>45745</v>
      </c>
      <c r="J67" s="26">
        <v>8637.3</v>
      </c>
      <c r="K67" s="26">
        <v>0</v>
      </c>
      <c r="L67" s="26">
        <v>77735.7</v>
      </c>
      <c r="M67" s="26">
        <v>86373</v>
      </c>
      <c r="N67" s="34">
        <f t="shared" si="6"/>
        <v>164108.7</v>
      </c>
      <c r="O67" s="34">
        <v>0</v>
      </c>
      <c r="P67" s="34">
        <v>0</v>
      </c>
      <c r="Q67" s="34">
        <v>0</v>
      </c>
      <c r="R67" s="34">
        <f t="shared" si="7"/>
        <v>0</v>
      </c>
      <c r="S67" s="34">
        <f t="shared" si="8"/>
        <v>0</v>
      </c>
      <c r="T67" s="34">
        <f t="shared" si="9"/>
        <v>77735.7</v>
      </c>
      <c r="U67" s="34">
        <f t="shared" si="10"/>
        <v>86373</v>
      </c>
      <c r="V67" s="34">
        <f t="shared" si="11"/>
        <v>164108.7</v>
      </c>
      <c r="W67" s="86"/>
      <c r="X67" s="15" t="s">
        <v>250</v>
      </c>
    </row>
    <row r="68" s="3" customFormat="true" ht="34" customHeight="true" spans="1:24">
      <c r="A68" s="13">
        <v>63</v>
      </c>
      <c r="B68" s="13" t="s">
        <v>540</v>
      </c>
      <c r="C68" s="15" t="s">
        <v>496</v>
      </c>
      <c r="D68" s="15">
        <v>1</v>
      </c>
      <c r="E68" s="15">
        <v>78</v>
      </c>
      <c r="F68" s="26">
        <v>982800</v>
      </c>
      <c r="G68" s="26">
        <v>98280</v>
      </c>
      <c r="H68" s="83">
        <v>45730</v>
      </c>
      <c r="I68" s="83">
        <v>45774</v>
      </c>
      <c r="J68" s="26">
        <v>4914</v>
      </c>
      <c r="K68" s="26">
        <v>0</v>
      </c>
      <c r="L68" s="26">
        <v>44226</v>
      </c>
      <c r="M68" s="26">
        <v>49140</v>
      </c>
      <c r="N68" s="34">
        <f t="shared" si="6"/>
        <v>93366</v>
      </c>
      <c r="O68" s="34">
        <v>0</v>
      </c>
      <c r="P68" s="34">
        <v>0</v>
      </c>
      <c r="Q68" s="34">
        <v>0</v>
      </c>
      <c r="R68" s="34">
        <f t="shared" si="7"/>
        <v>0</v>
      </c>
      <c r="S68" s="34">
        <f t="shared" si="8"/>
        <v>0</v>
      </c>
      <c r="T68" s="34">
        <f t="shared" si="9"/>
        <v>44226</v>
      </c>
      <c r="U68" s="34">
        <f t="shared" si="10"/>
        <v>49140</v>
      </c>
      <c r="V68" s="34">
        <f t="shared" si="11"/>
        <v>93366</v>
      </c>
      <c r="W68" s="86"/>
      <c r="X68" s="15" t="s">
        <v>497</v>
      </c>
    </row>
    <row r="69" s="3" customFormat="true" ht="34" customHeight="true" spans="1:24">
      <c r="A69" s="13">
        <v>64</v>
      </c>
      <c r="B69" s="13" t="s">
        <v>540</v>
      </c>
      <c r="C69" s="15" t="s">
        <v>488</v>
      </c>
      <c r="D69" s="15">
        <v>1</v>
      </c>
      <c r="E69" s="15">
        <v>54</v>
      </c>
      <c r="F69" s="26">
        <v>680400</v>
      </c>
      <c r="G69" s="26">
        <v>68040</v>
      </c>
      <c r="H69" s="83">
        <v>45731</v>
      </c>
      <c r="I69" s="83">
        <v>45775</v>
      </c>
      <c r="J69" s="26">
        <v>3402</v>
      </c>
      <c r="K69" s="26">
        <v>0</v>
      </c>
      <c r="L69" s="26">
        <v>30618</v>
      </c>
      <c r="M69" s="26">
        <v>34020</v>
      </c>
      <c r="N69" s="34">
        <f t="shared" si="6"/>
        <v>64638</v>
      </c>
      <c r="O69" s="34">
        <v>0</v>
      </c>
      <c r="P69" s="34">
        <v>0</v>
      </c>
      <c r="Q69" s="34">
        <v>0</v>
      </c>
      <c r="R69" s="34">
        <f t="shared" si="7"/>
        <v>0</v>
      </c>
      <c r="S69" s="34">
        <f t="shared" si="8"/>
        <v>0</v>
      </c>
      <c r="T69" s="34">
        <f t="shared" si="9"/>
        <v>30618</v>
      </c>
      <c r="U69" s="34">
        <f t="shared" si="10"/>
        <v>34020</v>
      </c>
      <c r="V69" s="34">
        <f t="shared" si="11"/>
        <v>64638</v>
      </c>
      <c r="W69" s="86"/>
      <c r="X69" s="15" t="s">
        <v>486</v>
      </c>
    </row>
    <row r="70" s="3" customFormat="true" ht="34" customHeight="true" spans="1:24">
      <c r="A70" s="13">
        <v>65</v>
      </c>
      <c r="B70" s="13" t="s">
        <v>540</v>
      </c>
      <c r="C70" s="15" t="s">
        <v>503</v>
      </c>
      <c r="D70" s="15">
        <v>1</v>
      </c>
      <c r="E70" s="15">
        <v>31</v>
      </c>
      <c r="F70" s="26">
        <v>390600</v>
      </c>
      <c r="G70" s="26">
        <v>39060</v>
      </c>
      <c r="H70" s="83">
        <v>45731</v>
      </c>
      <c r="I70" s="83">
        <v>45775</v>
      </c>
      <c r="J70" s="26">
        <v>1953</v>
      </c>
      <c r="K70" s="26">
        <v>0</v>
      </c>
      <c r="L70" s="26">
        <v>17577</v>
      </c>
      <c r="M70" s="26">
        <v>19530</v>
      </c>
      <c r="N70" s="34">
        <f t="shared" si="6"/>
        <v>37107</v>
      </c>
      <c r="O70" s="34">
        <v>0</v>
      </c>
      <c r="P70" s="34">
        <v>0</v>
      </c>
      <c r="Q70" s="34">
        <v>0</v>
      </c>
      <c r="R70" s="34">
        <f t="shared" si="7"/>
        <v>0</v>
      </c>
      <c r="S70" s="34">
        <f t="shared" si="8"/>
        <v>0</v>
      </c>
      <c r="T70" s="34">
        <f t="shared" si="9"/>
        <v>17577</v>
      </c>
      <c r="U70" s="34">
        <f t="shared" si="10"/>
        <v>19530</v>
      </c>
      <c r="V70" s="34">
        <f t="shared" si="11"/>
        <v>37107</v>
      </c>
      <c r="W70" s="86"/>
      <c r="X70" s="15" t="s">
        <v>504</v>
      </c>
    </row>
    <row r="71" s="3" customFormat="true" ht="34" customHeight="true" spans="1:24">
      <c r="A71" s="13">
        <v>66</v>
      </c>
      <c r="B71" s="13" t="s">
        <v>540</v>
      </c>
      <c r="C71" s="15" t="s">
        <v>485</v>
      </c>
      <c r="D71" s="15">
        <v>1</v>
      </c>
      <c r="E71" s="15">
        <v>58</v>
      </c>
      <c r="F71" s="26">
        <v>730800</v>
      </c>
      <c r="G71" s="26">
        <v>73080</v>
      </c>
      <c r="H71" s="83">
        <v>45731</v>
      </c>
      <c r="I71" s="83">
        <v>45775</v>
      </c>
      <c r="J71" s="26">
        <v>3654</v>
      </c>
      <c r="K71" s="26">
        <v>0</v>
      </c>
      <c r="L71" s="26">
        <v>32886</v>
      </c>
      <c r="M71" s="26">
        <v>36540</v>
      </c>
      <c r="N71" s="34">
        <f t="shared" si="6"/>
        <v>69426</v>
      </c>
      <c r="O71" s="34">
        <v>0</v>
      </c>
      <c r="P71" s="34">
        <v>0</v>
      </c>
      <c r="Q71" s="34">
        <v>0</v>
      </c>
      <c r="R71" s="34">
        <f t="shared" si="7"/>
        <v>0</v>
      </c>
      <c r="S71" s="34">
        <f t="shared" si="8"/>
        <v>0</v>
      </c>
      <c r="T71" s="34">
        <f t="shared" si="9"/>
        <v>32886</v>
      </c>
      <c r="U71" s="34">
        <f t="shared" si="10"/>
        <v>36540</v>
      </c>
      <c r="V71" s="34">
        <f t="shared" si="11"/>
        <v>69426</v>
      </c>
      <c r="W71" s="86"/>
      <c r="X71" s="15" t="s">
        <v>486</v>
      </c>
    </row>
    <row r="72" s="3" customFormat="true" ht="34" customHeight="true" spans="1:24">
      <c r="A72" s="13">
        <v>67</v>
      </c>
      <c r="B72" s="13" t="s">
        <v>540</v>
      </c>
      <c r="C72" s="15" t="s">
        <v>427</v>
      </c>
      <c r="D72" s="15">
        <v>1</v>
      </c>
      <c r="E72" s="15">
        <v>44</v>
      </c>
      <c r="F72" s="26">
        <v>554400</v>
      </c>
      <c r="G72" s="26">
        <v>55440</v>
      </c>
      <c r="H72" s="83">
        <v>45731</v>
      </c>
      <c r="I72" s="83">
        <v>45775</v>
      </c>
      <c r="J72" s="26">
        <v>2772</v>
      </c>
      <c r="K72" s="26">
        <v>0</v>
      </c>
      <c r="L72" s="26">
        <v>24948</v>
      </c>
      <c r="M72" s="26">
        <v>27720</v>
      </c>
      <c r="N72" s="34">
        <f t="shared" si="6"/>
        <v>52668</v>
      </c>
      <c r="O72" s="34">
        <v>0</v>
      </c>
      <c r="P72" s="34">
        <v>0</v>
      </c>
      <c r="Q72" s="34">
        <v>0</v>
      </c>
      <c r="R72" s="34">
        <f t="shared" si="7"/>
        <v>0</v>
      </c>
      <c r="S72" s="34">
        <f t="shared" si="8"/>
        <v>0</v>
      </c>
      <c r="T72" s="34">
        <f t="shared" si="9"/>
        <v>24948</v>
      </c>
      <c r="U72" s="34">
        <f t="shared" si="10"/>
        <v>27720</v>
      </c>
      <c r="V72" s="34">
        <f t="shared" si="11"/>
        <v>52668</v>
      </c>
      <c r="W72" s="86"/>
      <c r="X72" s="15" t="s">
        <v>583</v>
      </c>
    </row>
    <row r="73" s="3" customFormat="true" ht="34" customHeight="true" spans="1:24">
      <c r="A73" s="13">
        <v>68</v>
      </c>
      <c r="B73" s="13" t="s">
        <v>540</v>
      </c>
      <c r="C73" s="15" t="s">
        <v>442</v>
      </c>
      <c r="D73" s="15">
        <v>1</v>
      </c>
      <c r="E73" s="15">
        <v>22</v>
      </c>
      <c r="F73" s="26">
        <v>277200</v>
      </c>
      <c r="G73" s="26">
        <v>27720</v>
      </c>
      <c r="H73" s="83">
        <v>45731</v>
      </c>
      <c r="I73" s="83">
        <v>45775</v>
      </c>
      <c r="J73" s="26">
        <v>1386</v>
      </c>
      <c r="K73" s="26">
        <v>0</v>
      </c>
      <c r="L73" s="26">
        <v>12474</v>
      </c>
      <c r="M73" s="26">
        <v>13860</v>
      </c>
      <c r="N73" s="34">
        <f t="shared" si="6"/>
        <v>26334</v>
      </c>
      <c r="O73" s="34">
        <v>0</v>
      </c>
      <c r="P73" s="34">
        <v>0</v>
      </c>
      <c r="Q73" s="34">
        <v>0</v>
      </c>
      <c r="R73" s="34">
        <f t="shared" si="7"/>
        <v>0</v>
      </c>
      <c r="S73" s="34">
        <f t="shared" si="8"/>
        <v>0</v>
      </c>
      <c r="T73" s="34">
        <f t="shared" si="9"/>
        <v>12474</v>
      </c>
      <c r="U73" s="34">
        <f t="shared" si="10"/>
        <v>13860</v>
      </c>
      <c r="V73" s="34">
        <f t="shared" si="11"/>
        <v>26334</v>
      </c>
      <c r="W73" s="86"/>
      <c r="X73" s="15" t="s">
        <v>436</v>
      </c>
    </row>
    <row r="74" s="3" customFormat="true" ht="34" customHeight="true" spans="1:24">
      <c r="A74" s="13">
        <v>69</v>
      </c>
      <c r="B74" s="13" t="s">
        <v>540</v>
      </c>
      <c r="C74" s="15" t="s">
        <v>437</v>
      </c>
      <c r="D74" s="15">
        <v>1</v>
      </c>
      <c r="E74" s="15">
        <v>35</v>
      </c>
      <c r="F74" s="26">
        <v>441000</v>
      </c>
      <c r="G74" s="26">
        <v>44100</v>
      </c>
      <c r="H74" s="83">
        <v>45731</v>
      </c>
      <c r="I74" s="83">
        <v>45775</v>
      </c>
      <c r="J74" s="26">
        <v>2205</v>
      </c>
      <c r="K74" s="26">
        <v>0</v>
      </c>
      <c r="L74" s="26">
        <v>19845</v>
      </c>
      <c r="M74" s="26">
        <v>22050</v>
      </c>
      <c r="N74" s="34">
        <f t="shared" si="6"/>
        <v>41895</v>
      </c>
      <c r="O74" s="34">
        <v>0</v>
      </c>
      <c r="P74" s="34">
        <v>0</v>
      </c>
      <c r="Q74" s="34">
        <v>0</v>
      </c>
      <c r="R74" s="34">
        <f t="shared" si="7"/>
        <v>0</v>
      </c>
      <c r="S74" s="34">
        <f t="shared" si="8"/>
        <v>0</v>
      </c>
      <c r="T74" s="34">
        <f t="shared" si="9"/>
        <v>19845</v>
      </c>
      <c r="U74" s="34">
        <f t="shared" si="10"/>
        <v>22050</v>
      </c>
      <c r="V74" s="34">
        <f t="shared" si="11"/>
        <v>41895</v>
      </c>
      <c r="W74" s="86"/>
      <c r="X74" s="15" t="s">
        <v>438</v>
      </c>
    </row>
    <row r="75" s="3" customFormat="true" ht="34" customHeight="true" spans="1:24">
      <c r="A75" s="13">
        <v>70</v>
      </c>
      <c r="B75" s="13" t="s">
        <v>540</v>
      </c>
      <c r="C75" s="15" t="s">
        <v>435</v>
      </c>
      <c r="D75" s="15">
        <v>1</v>
      </c>
      <c r="E75" s="15">
        <v>40</v>
      </c>
      <c r="F75" s="26">
        <v>504000</v>
      </c>
      <c r="G75" s="26">
        <v>50400</v>
      </c>
      <c r="H75" s="83">
        <v>45731</v>
      </c>
      <c r="I75" s="83">
        <v>45775</v>
      </c>
      <c r="J75" s="26">
        <v>2520</v>
      </c>
      <c r="K75" s="26">
        <v>0</v>
      </c>
      <c r="L75" s="26">
        <v>22680</v>
      </c>
      <c r="M75" s="26">
        <v>25200</v>
      </c>
      <c r="N75" s="34">
        <f t="shared" si="6"/>
        <v>47880</v>
      </c>
      <c r="O75" s="34">
        <v>0</v>
      </c>
      <c r="P75" s="34">
        <v>0</v>
      </c>
      <c r="Q75" s="34">
        <v>0</v>
      </c>
      <c r="R75" s="34">
        <f t="shared" si="7"/>
        <v>0</v>
      </c>
      <c r="S75" s="34">
        <f t="shared" si="8"/>
        <v>0</v>
      </c>
      <c r="T75" s="34">
        <f t="shared" si="9"/>
        <v>22680</v>
      </c>
      <c r="U75" s="34">
        <f t="shared" si="10"/>
        <v>25200</v>
      </c>
      <c r="V75" s="34">
        <f t="shared" si="11"/>
        <v>47880</v>
      </c>
      <c r="W75" s="86"/>
      <c r="X75" s="15" t="s">
        <v>436</v>
      </c>
    </row>
    <row r="76" s="3" customFormat="true" ht="34" customHeight="true" spans="1:24">
      <c r="A76" s="13">
        <v>71</v>
      </c>
      <c r="B76" s="13" t="s">
        <v>540</v>
      </c>
      <c r="C76" s="15" t="s">
        <v>441</v>
      </c>
      <c r="D76" s="15">
        <v>1</v>
      </c>
      <c r="E76" s="15">
        <v>26</v>
      </c>
      <c r="F76" s="26">
        <v>327600</v>
      </c>
      <c r="G76" s="26">
        <v>32760</v>
      </c>
      <c r="H76" s="83">
        <v>45731</v>
      </c>
      <c r="I76" s="83">
        <v>45775</v>
      </c>
      <c r="J76" s="26">
        <v>1638</v>
      </c>
      <c r="K76" s="26">
        <v>0</v>
      </c>
      <c r="L76" s="26">
        <v>14742</v>
      </c>
      <c r="M76" s="26">
        <v>16380</v>
      </c>
      <c r="N76" s="34">
        <f t="shared" si="6"/>
        <v>31122</v>
      </c>
      <c r="O76" s="34">
        <v>0</v>
      </c>
      <c r="P76" s="34">
        <v>0</v>
      </c>
      <c r="Q76" s="34">
        <v>0</v>
      </c>
      <c r="R76" s="34">
        <f t="shared" si="7"/>
        <v>0</v>
      </c>
      <c r="S76" s="34">
        <f t="shared" si="8"/>
        <v>0</v>
      </c>
      <c r="T76" s="34">
        <f t="shared" si="9"/>
        <v>14742</v>
      </c>
      <c r="U76" s="34">
        <f t="shared" si="10"/>
        <v>16380</v>
      </c>
      <c r="V76" s="34">
        <f t="shared" si="11"/>
        <v>31122</v>
      </c>
      <c r="W76" s="86"/>
      <c r="X76" s="15" t="s">
        <v>428</v>
      </c>
    </row>
    <row r="77" s="3" customFormat="true" ht="34" customHeight="true" spans="1:24">
      <c r="A77" s="13">
        <v>72</v>
      </c>
      <c r="B77" s="13" t="s">
        <v>540</v>
      </c>
      <c r="C77" s="15" t="s">
        <v>487</v>
      </c>
      <c r="D77" s="15">
        <v>1</v>
      </c>
      <c r="E77" s="15">
        <v>86</v>
      </c>
      <c r="F77" s="26">
        <v>1083600</v>
      </c>
      <c r="G77" s="26">
        <v>108360</v>
      </c>
      <c r="H77" s="83">
        <v>45731</v>
      </c>
      <c r="I77" s="83">
        <v>45775</v>
      </c>
      <c r="J77" s="26">
        <v>5418</v>
      </c>
      <c r="K77" s="26">
        <v>0</v>
      </c>
      <c r="L77" s="26">
        <v>48762</v>
      </c>
      <c r="M77" s="26">
        <v>54180</v>
      </c>
      <c r="N77" s="34">
        <f t="shared" si="6"/>
        <v>102942</v>
      </c>
      <c r="O77" s="34">
        <v>0</v>
      </c>
      <c r="P77" s="34">
        <v>0</v>
      </c>
      <c r="Q77" s="34">
        <v>0</v>
      </c>
      <c r="R77" s="34">
        <f t="shared" si="7"/>
        <v>0</v>
      </c>
      <c r="S77" s="34">
        <f t="shared" si="8"/>
        <v>0</v>
      </c>
      <c r="T77" s="34">
        <f t="shared" si="9"/>
        <v>48762</v>
      </c>
      <c r="U77" s="34">
        <f t="shared" si="10"/>
        <v>54180</v>
      </c>
      <c r="V77" s="34">
        <f t="shared" si="11"/>
        <v>102942</v>
      </c>
      <c r="W77" s="86"/>
      <c r="X77" s="15" t="s">
        <v>486</v>
      </c>
    </row>
    <row r="78" s="3" customFormat="true" ht="34" customHeight="true" spans="1:24">
      <c r="A78" s="13">
        <v>73</v>
      </c>
      <c r="B78" s="13" t="s">
        <v>540</v>
      </c>
      <c r="C78" s="15" t="s">
        <v>439</v>
      </c>
      <c r="D78" s="15">
        <v>1</v>
      </c>
      <c r="E78" s="15">
        <v>15</v>
      </c>
      <c r="F78" s="26">
        <v>189000</v>
      </c>
      <c r="G78" s="26">
        <v>18900</v>
      </c>
      <c r="H78" s="83">
        <v>45731</v>
      </c>
      <c r="I78" s="83">
        <v>45775</v>
      </c>
      <c r="J78" s="26">
        <v>945</v>
      </c>
      <c r="K78" s="26">
        <v>0</v>
      </c>
      <c r="L78" s="26">
        <v>8505</v>
      </c>
      <c r="M78" s="26">
        <v>9450</v>
      </c>
      <c r="N78" s="34">
        <f t="shared" si="6"/>
        <v>17955</v>
      </c>
      <c r="O78" s="34">
        <v>0</v>
      </c>
      <c r="P78" s="34">
        <v>0</v>
      </c>
      <c r="Q78" s="34">
        <v>0</v>
      </c>
      <c r="R78" s="34">
        <f t="shared" si="7"/>
        <v>0</v>
      </c>
      <c r="S78" s="34">
        <f t="shared" si="8"/>
        <v>0</v>
      </c>
      <c r="T78" s="34">
        <f t="shared" si="9"/>
        <v>8505</v>
      </c>
      <c r="U78" s="34">
        <f t="shared" si="10"/>
        <v>9450</v>
      </c>
      <c r="V78" s="34">
        <f t="shared" si="11"/>
        <v>17955</v>
      </c>
      <c r="W78" s="86"/>
      <c r="X78" s="15" t="s">
        <v>440</v>
      </c>
    </row>
    <row r="79" s="3" customFormat="true" ht="34" customHeight="true" spans="1:24">
      <c r="A79" s="13">
        <v>74</v>
      </c>
      <c r="B79" s="13" t="s">
        <v>540</v>
      </c>
      <c r="C79" s="15" t="s">
        <v>430</v>
      </c>
      <c r="D79" s="15">
        <v>1</v>
      </c>
      <c r="E79" s="15">
        <v>12</v>
      </c>
      <c r="F79" s="26">
        <v>151200</v>
      </c>
      <c r="G79" s="26">
        <v>15120</v>
      </c>
      <c r="H79" s="83">
        <v>45731</v>
      </c>
      <c r="I79" s="83">
        <v>45775</v>
      </c>
      <c r="J79" s="26">
        <v>756</v>
      </c>
      <c r="K79" s="26">
        <v>0</v>
      </c>
      <c r="L79" s="26">
        <v>6804</v>
      </c>
      <c r="M79" s="26">
        <v>7560</v>
      </c>
      <c r="N79" s="34">
        <f t="shared" si="6"/>
        <v>14364</v>
      </c>
      <c r="O79" s="34">
        <v>0</v>
      </c>
      <c r="P79" s="34">
        <v>0</v>
      </c>
      <c r="Q79" s="34">
        <v>0</v>
      </c>
      <c r="R79" s="34">
        <f t="shared" si="7"/>
        <v>0</v>
      </c>
      <c r="S79" s="34">
        <f t="shared" si="8"/>
        <v>0</v>
      </c>
      <c r="T79" s="34">
        <f t="shared" si="9"/>
        <v>6804</v>
      </c>
      <c r="U79" s="34">
        <f t="shared" si="10"/>
        <v>7560</v>
      </c>
      <c r="V79" s="34">
        <f t="shared" si="11"/>
        <v>14364</v>
      </c>
      <c r="W79" s="86"/>
      <c r="X79" s="15" t="s">
        <v>431</v>
      </c>
    </row>
    <row r="80" s="3" customFormat="true" ht="34" customHeight="true" spans="1:24">
      <c r="A80" s="13">
        <v>75</v>
      </c>
      <c r="B80" s="13" t="s">
        <v>540</v>
      </c>
      <c r="C80" s="15" t="s">
        <v>429</v>
      </c>
      <c r="D80" s="15">
        <v>1</v>
      </c>
      <c r="E80" s="15">
        <v>10.5</v>
      </c>
      <c r="F80" s="26">
        <v>132300</v>
      </c>
      <c r="G80" s="26">
        <v>13230</v>
      </c>
      <c r="H80" s="83">
        <v>45731</v>
      </c>
      <c r="I80" s="83">
        <v>45775</v>
      </c>
      <c r="J80" s="26">
        <v>661.5</v>
      </c>
      <c r="K80" s="26">
        <v>0</v>
      </c>
      <c r="L80" s="26">
        <v>5953.5</v>
      </c>
      <c r="M80" s="26">
        <v>6615</v>
      </c>
      <c r="N80" s="34">
        <f t="shared" si="6"/>
        <v>12568.5</v>
      </c>
      <c r="O80" s="34">
        <v>0</v>
      </c>
      <c r="P80" s="34">
        <v>0</v>
      </c>
      <c r="Q80" s="34">
        <v>0</v>
      </c>
      <c r="R80" s="34">
        <f t="shared" si="7"/>
        <v>0</v>
      </c>
      <c r="S80" s="34">
        <f t="shared" si="8"/>
        <v>0</v>
      </c>
      <c r="T80" s="34">
        <f t="shared" si="9"/>
        <v>5953.5</v>
      </c>
      <c r="U80" s="34">
        <f t="shared" si="10"/>
        <v>6615</v>
      </c>
      <c r="V80" s="34">
        <f t="shared" si="11"/>
        <v>12568.5</v>
      </c>
      <c r="W80" s="86"/>
      <c r="X80" s="15" t="s">
        <v>428</v>
      </c>
    </row>
    <row r="81" s="3" customFormat="true" ht="34" customHeight="true" spans="1:24">
      <c r="A81" s="13">
        <v>76</v>
      </c>
      <c r="B81" s="13" t="s">
        <v>540</v>
      </c>
      <c r="C81" s="15" t="s">
        <v>434</v>
      </c>
      <c r="D81" s="15">
        <v>1</v>
      </c>
      <c r="E81" s="15">
        <v>21</v>
      </c>
      <c r="F81" s="26">
        <v>264600</v>
      </c>
      <c r="G81" s="26">
        <v>26460</v>
      </c>
      <c r="H81" s="83">
        <v>45731</v>
      </c>
      <c r="I81" s="83">
        <v>45775</v>
      </c>
      <c r="J81" s="26">
        <v>1323</v>
      </c>
      <c r="K81" s="26">
        <v>0</v>
      </c>
      <c r="L81" s="26">
        <v>11907</v>
      </c>
      <c r="M81" s="26">
        <v>13230</v>
      </c>
      <c r="N81" s="34">
        <f t="shared" si="6"/>
        <v>25137</v>
      </c>
      <c r="O81" s="34">
        <v>0</v>
      </c>
      <c r="P81" s="34">
        <v>0</v>
      </c>
      <c r="Q81" s="34">
        <v>0</v>
      </c>
      <c r="R81" s="34">
        <f t="shared" si="7"/>
        <v>0</v>
      </c>
      <c r="S81" s="34">
        <f t="shared" si="8"/>
        <v>0</v>
      </c>
      <c r="T81" s="34">
        <f t="shared" si="9"/>
        <v>11907</v>
      </c>
      <c r="U81" s="34">
        <f t="shared" si="10"/>
        <v>13230</v>
      </c>
      <c r="V81" s="34">
        <f t="shared" si="11"/>
        <v>25137</v>
      </c>
      <c r="W81" s="86"/>
      <c r="X81" s="15" t="s">
        <v>428</v>
      </c>
    </row>
    <row r="82" s="43" customFormat="true" ht="34" customHeight="true" spans="1:24">
      <c r="A82" s="16" t="s">
        <v>173</v>
      </c>
      <c r="B82" s="17"/>
      <c r="C82" s="18"/>
      <c r="D82" s="41">
        <f t="shared" ref="D82:G82" si="12">SUM(D6:D81)</f>
        <v>528</v>
      </c>
      <c r="E82" s="41">
        <f t="shared" si="12"/>
        <v>5256.25</v>
      </c>
      <c r="F82" s="87">
        <f t="shared" si="12"/>
        <v>65190814</v>
      </c>
      <c r="G82" s="87">
        <f t="shared" si="12"/>
        <v>6519081.4</v>
      </c>
      <c r="H82" s="88"/>
      <c r="I82" s="88"/>
      <c r="J82" s="87">
        <f t="shared" ref="J82:M82" si="13">SUM(J6:J81)</f>
        <v>313963.97</v>
      </c>
      <c r="K82" s="87">
        <f>SUM(K6:K6)</f>
        <v>0</v>
      </c>
      <c r="L82" s="87">
        <f t="shared" si="13"/>
        <v>2933586.63</v>
      </c>
      <c r="M82" s="87">
        <f t="shared" si="13"/>
        <v>3271530.8</v>
      </c>
      <c r="N82" s="87">
        <f t="shared" ref="N82:V82" si="14">SUM(N6:N81)</f>
        <v>6205117.43</v>
      </c>
      <c r="O82" s="87">
        <f t="shared" si="14"/>
        <v>0</v>
      </c>
      <c r="P82" s="87">
        <f t="shared" si="14"/>
        <v>567</v>
      </c>
      <c r="Q82" s="87">
        <f t="shared" si="14"/>
        <v>693</v>
      </c>
      <c r="R82" s="87">
        <f t="shared" si="14"/>
        <v>1260</v>
      </c>
      <c r="S82" s="87">
        <f t="shared" si="14"/>
        <v>0</v>
      </c>
      <c r="T82" s="87">
        <f t="shared" si="14"/>
        <v>2933019.63</v>
      </c>
      <c r="U82" s="87">
        <f t="shared" si="14"/>
        <v>3270837.8</v>
      </c>
      <c r="V82" s="87">
        <f t="shared" si="14"/>
        <v>6203857.43</v>
      </c>
      <c r="W82" s="86"/>
      <c r="X82" s="19"/>
    </row>
    <row r="83" spans="4:21">
      <c r="D83" s="46">
        <f>D82-附件1.汇总表!D14</f>
        <v>0</v>
      </c>
      <c r="F83" s="47">
        <f>F82-附件1.汇总表!E14</f>
        <v>0</v>
      </c>
      <c r="G83" s="47">
        <f>G82-附件1.汇总表!F14</f>
        <v>0</v>
      </c>
      <c r="J83" s="47">
        <f>J82-附件1.汇总表!G14</f>
        <v>0</v>
      </c>
      <c r="K83" s="47">
        <f>K82-附件1.汇总表!H14</f>
        <v>0</v>
      </c>
      <c r="L83" s="47">
        <f>L82-附件1.汇总表!I14</f>
        <v>0</v>
      </c>
      <c r="M83" s="47">
        <f>M82-附件1.汇总表!J14</f>
        <v>0</v>
      </c>
      <c r="N83" s="47">
        <f>N82-附件1.汇总表!K14</f>
        <v>0</v>
      </c>
      <c r="Q83" s="31">
        <f>Q82-附件1.汇总表!N14</f>
        <v>0</v>
      </c>
      <c r="U83" s="31">
        <f>U82-附件1.汇总表!R14</f>
        <v>0</v>
      </c>
    </row>
    <row r="84" spans="5:14">
      <c r="E84" s="46"/>
      <c r="F84" s="46"/>
      <c r="G84" s="46"/>
      <c r="J84" s="46"/>
      <c r="L84" s="46"/>
      <c r="M84" s="46"/>
      <c r="N84" s="46"/>
    </row>
    <row r="85" spans="14:14">
      <c r="N85" s="46"/>
    </row>
  </sheetData>
  <autoFilter ref="A5:X83">
    <extLst/>
  </autoFilter>
  <mergeCells count="20">
    <mergeCell ref="A1:B1"/>
    <mergeCell ref="A2:X2"/>
    <mergeCell ref="A3:E3"/>
    <mergeCell ref="H3:Q3"/>
    <mergeCell ref="K4:N4"/>
    <mergeCell ref="O4:R4"/>
    <mergeCell ref="S4:V4"/>
    <mergeCell ref="A82:C8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W5"/>
    <mergeCell ref="X4:X5"/>
  </mergeCells>
  <pageMargins left="0.275" right="0.196527777777778" top="0.432638888888889" bottom="0.472222222222222" header="0.550694444444444" footer="0.118055555555556"/>
  <pageSetup paperSize="9" scale="63" fitToHeight="0" orientation="landscape" horizont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M12"/>
  <sheetViews>
    <sheetView view="pageBreakPreview" zoomScaleNormal="60" zoomScaleSheetLayoutView="100" workbookViewId="0">
      <selection activeCell="G18" sqref="G18"/>
    </sheetView>
  </sheetViews>
  <sheetFormatPr defaultColWidth="8.66666666666667" defaultRowHeight="13.5"/>
  <cols>
    <col min="1" max="1" width="3.08333333333333" style="1" customWidth="true"/>
    <col min="2" max="2" width="6.51666666666667" style="1" customWidth="true"/>
    <col min="3" max="3" width="5.25833333333333" style="1" customWidth="true"/>
    <col min="4" max="4" width="5.375" style="46" customWidth="true"/>
    <col min="5" max="5" width="8.19166666666667" style="46" customWidth="true"/>
    <col min="6" max="6" width="12.1666666666667" style="47" customWidth="true"/>
    <col min="7" max="7" width="13.75" style="47" customWidth="true"/>
    <col min="8" max="9" width="7.91666666666667" style="48" customWidth="true"/>
    <col min="10" max="10" width="8.56666666666667" style="47" customWidth="true"/>
    <col min="11" max="13" width="12.1666666666667" style="47" customWidth="true"/>
    <col min="14" max="14" width="11.775" style="47" customWidth="true"/>
    <col min="15" max="15" width="12.75" style="31" customWidth="true"/>
    <col min="16" max="17" width="11.75" style="31" customWidth="true"/>
    <col min="18" max="18" width="9.66666666666667" style="31" customWidth="true"/>
    <col min="19" max="21" width="11.3333333333333" style="31" customWidth="true"/>
    <col min="22" max="22" width="13.75" style="31" customWidth="true"/>
    <col min="23" max="23" width="6.24166666666667" style="1" customWidth="true"/>
    <col min="24" max="24" width="13.975" style="1" customWidth="true"/>
    <col min="25" max="25" width="8.66666666666667" style="1" hidden="true" customWidth="true"/>
    <col min="26" max="16384" width="8.66666666666667" style="1"/>
  </cols>
  <sheetData>
    <row r="1" s="1" customFormat="true" ht="38" customHeight="true" spans="1:22">
      <c r="A1" s="9" t="s">
        <v>584</v>
      </c>
      <c r="B1" s="37"/>
      <c r="D1" s="46"/>
      <c r="E1" s="46"/>
      <c r="F1" s="47"/>
      <c r="G1" s="47"/>
      <c r="H1" s="48"/>
      <c r="I1" s="48"/>
      <c r="J1" s="47"/>
      <c r="K1" s="47"/>
      <c r="L1" s="47"/>
      <c r="M1" s="47"/>
      <c r="N1" s="47"/>
      <c r="O1" s="20"/>
      <c r="P1" s="20"/>
      <c r="Q1" s="20"/>
      <c r="R1" s="20"/>
      <c r="S1" s="20"/>
      <c r="T1" s="20"/>
      <c r="U1" s="67"/>
      <c r="V1" s="31"/>
    </row>
    <row r="2" s="2" customFormat="true" ht="34" customHeight="true" spans="1:24">
      <c r="A2" s="10" t="s">
        <v>585</v>
      </c>
      <c r="B2" s="10"/>
      <c r="C2" s="10"/>
      <c r="D2" s="10"/>
      <c r="E2" s="10"/>
      <c r="F2" s="21"/>
      <c r="G2" s="21"/>
      <c r="H2" s="55"/>
      <c r="I2" s="55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"/>
      <c r="X2" s="10"/>
    </row>
    <row r="3" s="3" customFormat="true" ht="39" customHeight="true" spans="1:24">
      <c r="A3" s="11" t="s">
        <v>1</v>
      </c>
      <c r="B3" s="49"/>
      <c r="C3" s="49"/>
      <c r="D3" s="50"/>
      <c r="E3" s="50"/>
      <c r="F3" s="56"/>
      <c r="G3" s="57"/>
      <c r="H3" s="58"/>
      <c r="I3" s="33" t="s">
        <v>176</v>
      </c>
      <c r="J3" s="33"/>
      <c r="K3" s="33"/>
      <c r="L3" s="33"/>
      <c r="M3" s="33"/>
      <c r="N3" s="33"/>
      <c r="O3" s="33"/>
      <c r="P3" s="33"/>
      <c r="Q3" s="33"/>
      <c r="R3" s="35"/>
      <c r="S3" s="35"/>
      <c r="T3" s="35"/>
      <c r="U3" s="35"/>
      <c r="V3" s="57"/>
      <c r="W3" s="68"/>
      <c r="X3" s="69" t="s">
        <v>2</v>
      </c>
    </row>
    <row r="4" s="43" customFormat="true" ht="34" customHeight="true" spans="1:24">
      <c r="A4" s="12" t="s">
        <v>3</v>
      </c>
      <c r="B4" s="12" t="s">
        <v>5</v>
      </c>
      <c r="C4" s="12" t="s">
        <v>6</v>
      </c>
      <c r="D4" s="12" t="s">
        <v>7</v>
      </c>
      <c r="E4" s="12" t="s">
        <v>203</v>
      </c>
      <c r="F4" s="24" t="s">
        <v>9</v>
      </c>
      <c r="G4" s="24" t="s">
        <v>10</v>
      </c>
      <c r="H4" s="59" t="s">
        <v>11</v>
      </c>
      <c r="I4" s="59" t="s">
        <v>12</v>
      </c>
      <c r="J4" s="24" t="s">
        <v>586</v>
      </c>
      <c r="K4" s="24" t="s">
        <v>181</v>
      </c>
      <c r="L4" s="24"/>
      <c r="M4" s="24"/>
      <c r="N4" s="24"/>
      <c r="O4" s="63" t="s">
        <v>182</v>
      </c>
      <c r="P4" s="64"/>
      <c r="Q4" s="64"/>
      <c r="R4" s="66"/>
      <c r="S4" s="24" t="s">
        <v>183</v>
      </c>
      <c r="T4" s="24"/>
      <c r="U4" s="24"/>
      <c r="V4" s="24"/>
      <c r="W4" s="70" t="s">
        <v>15</v>
      </c>
      <c r="X4" s="19" t="s">
        <v>16</v>
      </c>
    </row>
    <row r="5" s="43" customFormat="true" ht="34" customHeight="true" spans="1:24">
      <c r="A5" s="12"/>
      <c r="B5" s="12"/>
      <c r="C5" s="12"/>
      <c r="D5" s="12"/>
      <c r="E5" s="12"/>
      <c r="F5" s="24"/>
      <c r="G5" s="24"/>
      <c r="H5" s="59"/>
      <c r="I5" s="59"/>
      <c r="J5" s="24"/>
      <c r="K5" s="24" t="s">
        <v>587</v>
      </c>
      <c r="L5" s="24" t="s">
        <v>588</v>
      </c>
      <c r="M5" s="24" t="s">
        <v>589</v>
      </c>
      <c r="N5" s="24" t="s">
        <v>21</v>
      </c>
      <c r="O5" s="24" t="s">
        <v>184</v>
      </c>
      <c r="P5" s="24" t="s">
        <v>185</v>
      </c>
      <c r="Q5" s="24" t="s">
        <v>20</v>
      </c>
      <c r="R5" s="24" t="s">
        <v>187</v>
      </c>
      <c r="S5" s="24" t="s">
        <v>184</v>
      </c>
      <c r="T5" s="24" t="s">
        <v>185</v>
      </c>
      <c r="U5" s="24" t="s">
        <v>20</v>
      </c>
      <c r="V5" s="24" t="s">
        <v>21</v>
      </c>
      <c r="W5" s="71"/>
      <c r="X5" s="19"/>
    </row>
    <row r="6" s="44" customFormat="true" ht="53" customHeight="true" spans="1:39">
      <c r="A6" s="13">
        <v>1</v>
      </c>
      <c r="B6" s="51" t="s">
        <v>590</v>
      </c>
      <c r="C6" s="15" t="s">
        <v>591</v>
      </c>
      <c r="D6" s="15">
        <v>1</v>
      </c>
      <c r="E6" s="15">
        <v>135</v>
      </c>
      <c r="F6" s="26">
        <v>108000</v>
      </c>
      <c r="G6" s="26">
        <v>3780</v>
      </c>
      <c r="H6" s="60">
        <v>45684</v>
      </c>
      <c r="I6" s="60">
        <v>45733</v>
      </c>
      <c r="J6" s="26">
        <v>378</v>
      </c>
      <c r="K6" s="26">
        <v>1701</v>
      </c>
      <c r="L6" s="26">
        <v>945</v>
      </c>
      <c r="M6" s="26">
        <v>756</v>
      </c>
      <c r="N6" s="34">
        <f>K6+L6+M6</f>
        <v>3402</v>
      </c>
      <c r="O6" s="34">
        <v>0</v>
      </c>
      <c r="P6" s="34">
        <v>0</v>
      </c>
      <c r="Q6" s="34">
        <v>0</v>
      </c>
      <c r="R6" s="34">
        <f>O6+P6+Q6</f>
        <v>0</v>
      </c>
      <c r="S6" s="34">
        <f>K6-O6</f>
        <v>1701</v>
      </c>
      <c r="T6" s="34">
        <f>L6-P6</f>
        <v>945</v>
      </c>
      <c r="U6" s="34">
        <f>M6-Q6</f>
        <v>756</v>
      </c>
      <c r="V6" s="34">
        <f>SUM(S6:U6)</f>
        <v>3402</v>
      </c>
      <c r="W6" s="72"/>
      <c r="X6" s="72" t="s">
        <v>592</v>
      </c>
      <c r="Y6" s="74" t="s">
        <v>27</v>
      </c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</row>
    <row r="7" s="44" customFormat="true" ht="53" customHeight="true" spans="1:39">
      <c r="A7" s="13">
        <v>2</v>
      </c>
      <c r="B7" s="51" t="s">
        <v>590</v>
      </c>
      <c r="C7" s="15" t="s">
        <v>593</v>
      </c>
      <c r="D7" s="15">
        <v>1</v>
      </c>
      <c r="E7" s="15">
        <v>80</v>
      </c>
      <c r="F7" s="26">
        <v>64000</v>
      </c>
      <c r="G7" s="26">
        <v>2240</v>
      </c>
      <c r="H7" s="60">
        <v>45721</v>
      </c>
      <c r="I7" s="60">
        <v>45753</v>
      </c>
      <c r="J7" s="26">
        <v>224</v>
      </c>
      <c r="K7" s="26">
        <v>1008</v>
      </c>
      <c r="L7" s="26">
        <v>560</v>
      </c>
      <c r="M7" s="26">
        <v>448</v>
      </c>
      <c r="N7" s="34">
        <f>K7+L7+M7</f>
        <v>2016</v>
      </c>
      <c r="O7" s="34">
        <v>0</v>
      </c>
      <c r="P7" s="34">
        <v>0</v>
      </c>
      <c r="Q7" s="34">
        <v>0</v>
      </c>
      <c r="R7" s="34">
        <f>O7+P7+Q7</f>
        <v>0</v>
      </c>
      <c r="S7" s="34">
        <f>K7-O7</f>
        <v>1008</v>
      </c>
      <c r="T7" s="34">
        <f>L7-P7</f>
        <v>560</v>
      </c>
      <c r="U7" s="34">
        <f>M7-Q7</f>
        <v>448</v>
      </c>
      <c r="V7" s="34">
        <f>SUM(S7:U7)</f>
        <v>2016</v>
      </c>
      <c r="W7" s="72"/>
      <c r="X7" s="72" t="s">
        <v>594</v>
      </c>
      <c r="Y7" s="74" t="s">
        <v>27</v>
      </c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</row>
    <row r="8" s="44" customFormat="true" ht="53" customHeight="true" spans="1:39">
      <c r="A8" s="13">
        <v>3</v>
      </c>
      <c r="B8" s="51" t="s">
        <v>590</v>
      </c>
      <c r="C8" s="15" t="s">
        <v>595</v>
      </c>
      <c r="D8" s="15">
        <v>1</v>
      </c>
      <c r="E8" s="15">
        <v>4</v>
      </c>
      <c r="F8" s="26">
        <v>3200</v>
      </c>
      <c r="G8" s="26">
        <v>112</v>
      </c>
      <c r="H8" s="60">
        <v>45744</v>
      </c>
      <c r="I8" s="60">
        <v>45844</v>
      </c>
      <c r="J8" s="26">
        <v>11.2</v>
      </c>
      <c r="K8" s="26">
        <v>50.4</v>
      </c>
      <c r="L8" s="26">
        <v>28</v>
      </c>
      <c r="M8" s="26">
        <v>22.4</v>
      </c>
      <c r="N8" s="34">
        <f>K8+L8+M8</f>
        <v>100.8</v>
      </c>
      <c r="O8" s="34">
        <v>0</v>
      </c>
      <c r="P8" s="34">
        <v>0</v>
      </c>
      <c r="Q8" s="34">
        <v>0</v>
      </c>
      <c r="R8" s="34">
        <f>O8+P8+Q8</f>
        <v>0</v>
      </c>
      <c r="S8" s="34">
        <f>K8-O8</f>
        <v>50.4</v>
      </c>
      <c r="T8" s="34">
        <f>L8-P8</f>
        <v>28</v>
      </c>
      <c r="U8" s="34">
        <f>M8-Q8</f>
        <v>22.4</v>
      </c>
      <c r="V8" s="34">
        <f>SUM(S8:U8)</f>
        <v>100.8</v>
      </c>
      <c r="W8" s="72"/>
      <c r="X8" s="72" t="s">
        <v>596</v>
      </c>
      <c r="Y8" s="74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</row>
    <row r="9" s="45" customFormat="true" ht="53" customHeight="true" spans="1:24">
      <c r="A9" s="52" t="s">
        <v>173</v>
      </c>
      <c r="B9" s="53"/>
      <c r="C9" s="54"/>
      <c r="D9" s="42">
        <f>SUM(D6:D8)</f>
        <v>3</v>
      </c>
      <c r="E9" s="42">
        <f>SUM(E6:E8)</f>
        <v>219</v>
      </c>
      <c r="F9" s="61">
        <f>SUM(F6:F8)</f>
        <v>175200</v>
      </c>
      <c r="G9" s="61">
        <f>SUM(G6:G8)</f>
        <v>6132</v>
      </c>
      <c r="H9" s="62"/>
      <c r="I9" s="62"/>
      <c r="J9" s="61">
        <f t="shared" ref="J9:V9" si="0">SUM(J6:J8)</f>
        <v>613.2</v>
      </c>
      <c r="K9" s="29">
        <f t="shared" si="0"/>
        <v>2759.4</v>
      </c>
      <c r="L9" s="29">
        <f t="shared" si="0"/>
        <v>1533</v>
      </c>
      <c r="M9" s="29">
        <f t="shared" si="0"/>
        <v>1226.4</v>
      </c>
      <c r="N9" s="29">
        <f t="shared" si="0"/>
        <v>5518.8</v>
      </c>
      <c r="O9" s="29">
        <f t="shared" si="0"/>
        <v>0</v>
      </c>
      <c r="P9" s="29">
        <f t="shared" si="0"/>
        <v>0</v>
      </c>
      <c r="Q9" s="29">
        <f t="shared" si="0"/>
        <v>0</v>
      </c>
      <c r="R9" s="29">
        <f t="shared" si="0"/>
        <v>0</v>
      </c>
      <c r="S9" s="29">
        <f t="shared" si="0"/>
        <v>2759.4</v>
      </c>
      <c r="T9" s="29">
        <f t="shared" si="0"/>
        <v>1533</v>
      </c>
      <c r="U9" s="29">
        <f t="shared" si="0"/>
        <v>1226.4</v>
      </c>
      <c r="V9" s="29">
        <f t="shared" si="0"/>
        <v>5518.8</v>
      </c>
      <c r="W9" s="73"/>
      <c r="X9" s="73"/>
    </row>
    <row r="10" s="1" customFormat="true" spans="4:22">
      <c r="D10" s="46"/>
      <c r="E10" s="46"/>
      <c r="F10" s="47">
        <f>F9-附件1.汇总表!E21</f>
        <v>0</v>
      </c>
      <c r="G10" s="47">
        <f>G9-附件1.汇总表!F21</f>
        <v>0</v>
      </c>
      <c r="H10" s="48"/>
      <c r="I10" s="48"/>
      <c r="J10" s="47">
        <f>J9-附件1.汇总表!G21</f>
        <v>0</v>
      </c>
      <c r="K10" s="47">
        <f>K9-附件1.汇总表!H21</f>
        <v>0</v>
      </c>
      <c r="L10" s="47">
        <f>L9-附件1.汇总表!I21</f>
        <v>0</v>
      </c>
      <c r="M10" s="47">
        <f>M9-附件1.汇总表!J21</f>
        <v>0</v>
      </c>
      <c r="N10" s="47">
        <f>N9-附件1.汇总表!K21</f>
        <v>0</v>
      </c>
      <c r="O10" s="47">
        <f>O9-附件1.汇总表!L21</f>
        <v>0</v>
      </c>
      <c r="P10" s="47">
        <f>P9-附件1.汇总表!M21</f>
        <v>0</v>
      </c>
      <c r="Q10" s="47">
        <f>Q9-附件1.汇总表!N21</f>
        <v>0</v>
      </c>
      <c r="R10" s="47">
        <f>R9-附件1.汇总表!O21</f>
        <v>0</v>
      </c>
      <c r="S10" s="47">
        <f>S9-附件1.汇总表!P21</f>
        <v>0</v>
      </c>
      <c r="T10" s="47">
        <f>T9-附件1.汇总表!Q21</f>
        <v>0</v>
      </c>
      <c r="U10" s="47">
        <f>U9-附件1.汇总表!R21</f>
        <v>0</v>
      </c>
      <c r="V10" s="47">
        <f>V9-附件1.汇总表!S21</f>
        <v>0</v>
      </c>
    </row>
    <row r="12" s="1" customFormat="true" spans="4:22">
      <c r="D12" s="46"/>
      <c r="E12" s="46"/>
      <c r="F12" s="47"/>
      <c r="G12" s="47"/>
      <c r="H12" s="48"/>
      <c r="I12" s="48"/>
      <c r="J12" s="47"/>
      <c r="K12" s="47"/>
      <c r="L12" s="47"/>
      <c r="M12" s="47"/>
      <c r="N12" s="47"/>
      <c r="O12" s="65"/>
      <c r="P12" s="65"/>
      <c r="Q12" s="65"/>
      <c r="R12" s="31"/>
      <c r="S12" s="31"/>
      <c r="T12" s="31"/>
      <c r="U12" s="31"/>
      <c r="V12" s="31"/>
    </row>
  </sheetData>
  <mergeCells count="18">
    <mergeCell ref="A2:X2"/>
    <mergeCell ref="I3:Q3"/>
    <mergeCell ref="K4:N4"/>
    <mergeCell ref="O4:R4"/>
    <mergeCell ref="S4:V4"/>
    <mergeCell ref="A9:C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W5"/>
    <mergeCell ref="X4:X5"/>
  </mergeCells>
  <pageMargins left="0.196527777777778" right="0.118055555555556" top="0.826388888888889" bottom="1" header="0.5" footer="0.5"/>
  <pageSetup paperSize="9" scale="61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M12"/>
  <sheetViews>
    <sheetView view="pageBreakPreview" zoomScaleNormal="80" zoomScaleSheetLayoutView="100" workbookViewId="0">
      <selection activeCell="C1" sqref="C$1:C$1048576"/>
    </sheetView>
  </sheetViews>
  <sheetFormatPr defaultColWidth="8.66666666666667" defaultRowHeight="13.5"/>
  <cols>
    <col min="1" max="1" width="3.08333333333333" style="1" customWidth="true"/>
    <col min="2" max="2" width="6.51666666666667" style="1" customWidth="true"/>
    <col min="3" max="3" width="5.25833333333333" style="1" customWidth="true"/>
    <col min="4" max="4" width="5.375" style="46" customWidth="true"/>
    <col min="5" max="5" width="8.19166666666667" style="46" customWidth="true"/>
    <col min="6" max="6" width="13" style="47" customWidth="true"/>
    <col min="7" max="7" width="13.75" style="47" customWidth="true"/>
    <col min="8" max="9" width="7.91666666666667" style="48" customWidth="true"/>
    <col min="10" max="10" width="10.5" style="47" customWidth="true"/>
    <col min="11" max="13" width="12.1666666666667" style="47" customWidth="true"/>
    <col min="14" max="14" width="11.775" style="47" customWidth="true"/>
    <col min="15" max="17" width="7.41666666666667" style="31" customWidth="true"/>
    <col min="18" max="18" width="8.91666666666667" style="31" customWidth="true"/>
    <col min="19" max="21" width="11.3333333333333" style="31" customWidth="true"/>
    <col min="22" max="22" width="12.1666666666667" style="31" customWidth="true"/>
    <col min="23" max="23" width="13.7416666666667" style="1" customWidth="true"/>
    <col min="24" max="24" width="11.5416666666667" style="1" customWidth="true"/>
    <col min="25" max="25" width="8.66666666666667" style="1" hidden="true" customWidth="true"/>
    <col min="26" max="16384" width="8.66666666666667" style="1"/>
  </cols>
  <sheetData>
    <row r="1" s="1" customFormat="true" ht="38" customHeight="true" spans="1:22">
      <c r="A1" s="9" t="s">
        <v>597</v>
      </c>
      <c r="B1" s="37"/>
      <c r="D1" s="46"/>
      <c r="E1" s="46"/>
      <c r="F1" s="47"/>
      <c r="G1" s="47"/>
      <c r="H1" s="48"/>
      <c r="I1" s="48"/>
      <c r="J1" s="47"/>
      <c r="K1" s="47"/>
      <c r="L1" s="47"/>
      <c r="M1" s="47"/>
      <c r="N1" s="47"/>
      <c r="O1" s="20"/>
      <c r="P1" s="20"/>
      <c r="Q1" s="20"/>
      <c r="R1" s="20"/>
      <c r="S1" s="20"/>
      <c r="T1" s="20"/>
      <c r="U1" s="67"/>
      <c r="V1" s="31"/>
    </row>
    <row r="2" s="2" customFormat="true" ht="34" customHeight="true" spans="1:24">
      <c r="A2" s="10" t="s">
        <v>598</v>
      </c>
      <c r="B2" s="10"/>
      <c r="C2" s="10"/>
      <c r="D2" s="10"/>
      <c r="E2" s="10"/>
      <c r="F2" s="21"/>
      <c r="G2" s="21"/>
      <c r="H2" s="55"/>
      <c r="I2" s="55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"/>
      <c r="X2" s="10"/>
    </row>
    <row r="3" s="3" customFormat="true" ht="39" customHeight="true" spans="1:24">
      <c r="A3" s="11" t="s">
        <v>1</v>
      </c>
      <c r="B3" s="49"/>
      <c r="C3" s="49"/>
      <c r="D3" s="50"/>
      <c r="E3" s="50"/>
      <c r="F3" s="56"/>
      <c r="G3" s="57"/>
      <c r="H3" s="58"/>
      <c r="I3" s="33" t="s">
        <v>176</v>
      </c>
      <c r="J3" s="33"/>
      <c r="K3" s="33"/>
      <c r="L3" s="33"/>
      <c r="M3" s="33"/>
      <c r="N3" s="33"/>
      <c r="O3" s="33"/>
      <c r="P3" s="33"/>
      <c r="Q3" s="33"/>
      <c r="R3" s="35"/>
      <c r="S3" s="35"/>
      <c r="T3" s="35"/>
      <c r="U3" s="35"/>
      <c r="V3" s="57"/>
      <c r="W3" s="68"/>
      <c r="X3" s="69" t="s">
        <v>2</v>
      </c>
    </row>
    <row r="4" s="43" customFormat="true" ht="34" customHeight="true" spans="1:24">
      <c r="A4" s="12" t="s">
        <v>3</v>
      </c>
      <c r="B4" s="12" t="s">
        <v>5</v>
      </c>
      <c r="C4" s="12" t="s">
        <v>6</v>
      </c>
      <c r="D4" s="12" t="s">
        <v>7</v>
      </c>
      <c r="E4" s="12" t="s">
        <v>203</v>
      </c>
      <c r="F4" s="24" t="s">
        <v>9</v>
      </c>
      <c r="G4" s="24" t="s">
        <v>10</v>
      </c>
      <c r="H4" s="59" t="s">
        <v>11</v>
      </c>
      <c r="I4" s="59" t="s">
        <v>12</v>
      </c>
      <c r="J4" s="24" t="s">
        <v>586</v>
      </c>
      <c r="K4" s="24" t="s">
        <v>181</v>
      </c>
      <c r="L4" s="24"/>
      <c r="M4" s="24"/>
      <c r="N4" s="24"/>
      <c r="O4" s="63" t="s">
        <v>182</v>
      </c>
      <c r="P4" s="64"/>
      <c r="Q4" s="64"/>
      <c r="R4" s="66"/>
      <c r="S4" s="24" t="s">
        <v>183</v>
      </c>
      <c r="T4" s="24"/>
      <c r="U4" s="24"/>
      <c r="V4" s="24"/>
      <c r="W4" s="70" t="s">
        <v>15</v>
      </c>
      <c r="X4" s="19" t="s">
        <v>16</v>
      </c>
    </row>
    <row r="5" s="43" customFormat="true" ht="34" customHeight="true" spans="1:24">
      <c r="A5" s="12"/>
      <c r="B5" s="12"/>
      <c r="C5" s="12"/>
      <c r="D5" s="12"/>
      <c r="E5" s="12"/>
      <c r="F5" s="24"/>
      <c r="G5" s="24"/>
      <c r="H5" s="59"/>
      <c r="I5" s="59"/>
      <c r="J5" s="24"/>
      <c r="K5" s="24" t="s">
        <v>587</v>
      </c>
      <c r="L5" s="24" t="s">
        <v>588</v>
      </c>
      <c r="M5" s="24" t="s">
        <v>589</v>
      </c>
      <c r="N5" s="24" t="s">
        <v>21</v>
      </c>
      <c r="O5" s="24" t="s">
        <v>184</v>
      </c>
      <c r="P5" s="24" t="s">
        <v>185</v>
      </c>
      <c r="Q5" s="24" t="s">
        <v>20</v>
      </c>
      <c r="R5" s="24" t="s">
        <v>187</v>
      </c>
      <c r="S5" s="24" t="s">
        <v>184</v>
      </c>
      <c r="T5" s="24" t="s">
        <v>185</v>
      </c>
      <c r="U5" s="24" t="s">
        <v>20</v>
      </c>
      <c r="V5" s="24" t="s">
        <v>21</v>
      </c>
      <c r="W5" s="71"/>
      <c r="X5" s="19"/>
    </row>
    <row r="6" s="44" customFormat="true" ht="53" customHeight="true" spans="1:39">
      <c r="A6" s="13">
        <v>1</v>
      </c>
      <c r="B6" s="51" t="s">
        <v>599</v>
      </c>
      <c r="C6" s="15" t="s">
        <v>600</v>
      </c>
      <c r="D6" s="15">
        <v>341</v>
      </c>
      <c r="E6" s="15">
        <v>22052.61</v>
      </c>
      <c r="F6" s="26">
        <v>21501294.75</v>
      </c>
      <c r="G6" s="26">
        <v>2795168.32</v>
      </c>
      <c r="H6" s="60">
        <v>45747</v>
      </c>
      <c r="I6" s="60">
        <v>46022</v>
      </c>
      <c r="J6" s="26">
        <v>139758.42</v>
      </c>
      <c r="K6" s="26">
        <v>1257825.74</v>
      </c>
      <c r="L6" s="26">
        <v>838550.5</v>
      </c>
      <c r="M6" s="26">
        <v>559033.66</v>
      </c>
      <c r="N6" s="34">
        <f>K6+L6+M6</f>
        <v>2655409.9</v>
      </c>
      <c r="O6" s="34">
        <v>0</v>
      </c>
      <c r="P6" s="34">
        <v>0</v>
      </c>
      <c r="Q6" s="34">
        <v>0</v>
      </c>
      <c r="R6" s="34">
        <f>O6+P6+Q6</f>
        <v>0</v>
      </c>
      <c r="S6" s="34">
        <f>K6-O6</f>
        <v>1257825.74</v>
      </c>
      <c r="T6" s="34">
        <f>L6-P6</f>
        <v>838550.5</v>
      </c>
      <c r="U6" s="34">
        <f>M6-Q6</f>
        <v>559033.66</v>
      </c>
      <c r="V6" s="34">
        <f>SUM(S6:U6)</f>
        <v>2655409.9</v>
      </c>
      <c r="W6" s="72"/>
      <c r="X6" s="72" t="s">
        <v>601</v>
      </c>
      <c r="Y6" s="74" t="s">
        <v>27</v>
      </c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</row>
    <row r="7" s="44" customFormat="true" ht="53" customHeight="true" spans="1:39">
      <c r="A7" s="13">
        <v>2</v>
      </c>
      <c r="B7" s="51" t="s">
        <v>599</v>
      </c>
      <c r="C7" s="15" t="s">
        <v>34</v>
      </c>
      <c r="D7" s="15">
        <v>49</v>
      </c>
      <c r="E7" s="15">
        <v>2290.99</v>
      </c>
      <c r="F7" s="26">
        <v>2233715.25</v>
      </c>
      <c r="G7" s="26">
        <v>290382.98</v>
      </c>
      <c r="H7" s="60">
        <v>45747</v>
      </c>
      <c r="I7" s="60">
        <v>46022</v>
      </c>
      <c r="J7" s="26">
        <v>0</v>
      </c>
      <c r="K7" s="26">
        <v>130672.34</v>
      </c>
      <c r="L7" s="26">
        <v>87114.89</v>
      </c>
      <c r="M7" s="26">
        <v>72595.75</v>
      </c>
      <c r="N7" s="34">
        <f>K7+L7+M7</f>
        <v>290382.98</v>
      </c>
      <c r="O7" s="34">
        <v>570.38</v>
      </c>
      <c r="P7" s="34">
        <v>380.25</v>
      </c>
      <c r="Q7" s="34">
        <v>316.87</v>
      </c>
      <c r="R7" s="34">
        <f>O7+P7+Q7</f>
        <v>1267.5</v>
      </c>
      <c r="S7" s="34">
        <f>K7-O7</f>
        <v>130101.96</v>
      </c>
      <c r="T7" s="34">
        <f>L7-P7</f>
        <v>86734.64</v>
      </c>
      <c r="U7" s="34">
        <f>M7-Q7</f>
        <v>72278.88</v>
      </c>
      <c r="V7" s="34">
        <f>SUM(S7:U7)</f>
        <v>289115.48</v>
      </c>
      <c r="W7" s="72" t="s">
        <v>247</v>
      </c>
      <c r="X7" s="72" t="s">
        <v>601</v>
      </c>
      <c r="Y7" s="74" t="s">
        <v>27</v>
      </c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</row>
    <row r="8" s="44" customFormat="true" ht="53" customHeight="true" spans="1:39">
      <c r="A8" s="13">
        <v>3</v>
      </c>
      <c r="B8" s="51" t="s">
        <v>599</v>
      </c>
      <c r="C8" s="15" t="s">
        <v>602</v>
      </c>
      <c r="D8" s="15">
        <v>197</v>
      </c>
      <c r="E8" s="15">
        <v>17659</v>
      </c>
      <c r="F8" s="26">
        <v>17217525</v>
      </c>
      <c r="G8" s="26">
        <v>2238278.25</v>
      </c>
      <c r="H8" s="60">
        <v>45747</v>
      </c>
      <c r="I8" s="60">
        <v>46022</v>
      </c>
      <c r="J8" s="26">
        <v>111913.91</v>
      </c>
      <c r="K8" s="26">
        <v>1007225.21</v>
      </c>
      <c r="L8" s="26">
        <v>671483.48</v>
      </c>
      <c r="M8" s="26">
        <v>447655.65</v>
      </c>
      <c r="N8" s="34">
        <f>K8+L8+M8</f>
        <v>2126364.34</v>
      </c>
      <c r="O8" s="34">
        <v>0</v>
      </c>
      <c r="P8" s="34">
        <v>0</v>
      </c>
      <c r="Q8" s="34">
        <v>0</v>
      </c>
      <c r="R8" s="34">
        <f>O8+P8+Q8</f>
        <v>0</v>
      </c>
      <c r="S8" s="34">
        <f>K8-O8</f>
        <v>1007225.21</v>
      </c>
      <c r="T8" s="34">
        <f>L8-P8</f>
        <v>671483.48</v>
      </c>
      <c r="U8" s="34">
        <f>M8-Q8</f>
        <v>447655.65</v>
      </c>
      <c r="V8" s="34">
        <f>SUM(S8:U8)</f>
        <v>2126364.34</v>
      </c>
      <c r="W8" s="72"/>
      <c r="X8" s="72" t="s">
        <v>603</v>
      </c>
      <c r="Y8" s="74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</row>
    <row r="9" s="44" customFormat="true" ht="53" customHeight="true" spans="1:39">
      <c r="A9" s="13">
        <v>4</v>
      </c>
      <c r="B9" s="51" t="s">
        <v>599</v>
      </c>
      <c r="C9" s="15" t="s">
        <v>604</v>
      </c>
      <c r="D9" s="15">
        <v>316</v>
      </c>
      <c r="E9" s="15">
        <v>20064.86</v>
      </c>
      <c r="F9" s="26">
        <v>19563238.5</v>
      </c>
      <c r="G9" s="26">
        <v>2543221.01</v>
      </c>
      <c r="H9" s="60">
        <v>45747</v>
      </c>
      <c r="I9" s="60">
        <v>46022</v>
      </c>
      <c r="J9" s="26">
        <v>127161.05</v>
      </c>
      <c r="K9" s="26">
        <v>1144449.45</v>
      </c>
      <c r="L9" s="26">
        <v>762966.3</v>
      </c>
      <c r="M9" s="26">
        <v>508644.21</v>
      </c>
      <c r="N9" s="34">
        <f>K9+L9+M9</f>
        <v>2416059.96</v>
      </c>
      <c r="O9" s="34">
        <v>0</v>
      </c>
      <c r="P9" s="34">
        <v>0</v>
      </c>
      <c r="Q9" s="34">
        <v>0</v>
      </c>
      <c r="R9" s="34">
        <f>O9+P9+Q9</f>
        <v>0</v>
      </c>
      <c r="S9" s="34">
        <f>K9-O9</f>
        <v>1144449.45</v>
      </c>
      <c r="T9" s="34">
        <f>L9-P9</f>
        <v>762966.3</v>
      </c>
      <c r="U9" s="34">
        <f>M9-Q9</f>
        <v>508644.21</v>
      </c>
      <c r="V9" s="34">
        <f>SUM(S9:U9)</f>
        <v>2416059.96</v>
      </c>
      <c r="W9" s="72"/>
      <c r="X9" s="72" t="s">
        <v>581</v>
      </c>
      <c r="Y9" s="74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</row>
    <row r="10" s="45" customFormat="true" ht="53" customHeight="true" spans="1:24">
      <c r="A10" s="52" t="s">
        <v>173</v>
      </c>
      <c r="B10" s="53"/>
      <c r="C10" s="54"/>
      <c r="D10" s="42">
        <f>SUM(D6:D9)</f>
        <v>903</v>
      </c>
      <c r="E10" s="42">
        <f>SUM(E6:E9)</f>
        <v>62067.46</v>
      </c>
      <c r="F10" s="61">
        <f>SUM(F6:F9)</f>
        <v>60515773.5</v>
      </c>
      <c r="G10" s="61">
        <f>SUM(G6:G9)</f>
        <v>7867050.56</v>
      </c>
      <c r="H10" s="62"/>
      <c r="I10" s="62"/>
      <c r="J10" s="61">
        <f t="shared" ref="J10:V10" si="0">SUM(J6:J9)</f>
        <v>378833.38</v>
      </c>
      <c r="K10" s="29">
        <f t="shared" si="0"/>
        <v>3540172.74</v>
      </c>
      <c r="L10" s="29">
        <f t="shared" si="0"/>
        <v>2360115.17</v>
      </c>
      <c r="M10" s="29">
        <f t="shared" si="0"/>
        <v>1587929.27</v>
      </c>
      <c r="N10" s="29">
        <f t="shared" si="0"/>
        <v>7488217.18</v>
      </c>
      <c r="O10" s="29">
        <f t="shared" si="0"/>
        <v>570.38</v>
      </c>
      <c r="P10" s="29">
        <f t="shared" si="0"/>
        <v>380.25</v>
      </c>
      <c r="Q10" s="29">
        <f t="shared" si="0"/>
        <v>316.87</v>
      </c>
      <c r="R10" s="29">
        <f t="shared" si="0"/>
        <v>1267.5</v>
      </c>
      <c r="S10" s="29">
        <f t="shared" si="0"/>
        <v>3539602.36</v>
      </c>
      <c r="T10" s="29">
        <f t="shared" si="0"/>
        <v>2359734.92</v>
      </c>
      <c r="U10" s="29">
        <f t="shared" si="0"/>
        <v>1587612.4</v>
      </c>
      <c r="V10" s="29">
        <f t="shared" si="0"/>
        <v>7486949.68</v>
      </c>
      <c r="W10" s="73"/>
      <c r="X10" s="73"/>
    </row>
    <row r="11" spans="6:22">
      <c r="F11" s="47">
        <f>F10-附件1.汇总表!E25</f>
        <v>0</v>
      </c>
      <c r="G11" s="47">
        <f>G10-附件1.汇总表!F25</f>
        <v>0</v>
      </c>
      <c r="J11" s="47">
        <f>J10-附件1.汇总表!G25</f>
        <v>0</v>
      </c>
      <c r="K11" s="47">
        <f>K10-附件1.汇总表!H25</f>
        <v>0</v>
      </c>
      <c r="L11" s="47">
        <f>L10-附件1.汇总表!I25</f>
        <v>0</v>
      </c>
      <c r="M11" s="47">
        <f>M10-附件1.汇总表!J25</f>
        <v>0</v>
      </c>
      <c r="N11" s="47">
        <f>N10-附件1.汇总表!K25</f>
        <v>0</v>
      </c>
      <c r="O11" s="31">
        <f>O10-附件1.汇总表!L25</f>
        <v>0</v>
      </c>
      <c r="P11" s="31">
        <f>P10-附件1.汇总表!M25</f>
        <v>0</v>
      </c>
      <c r="Q11" s="31">
        <f>Q10-附件1.汇总表!N25</f>
        <v>0</v>
      </c>
      <c r="R11" s="31">
        <f>R10-附件1.汇总表!O25</f>
        <v>0</v>
      </c>
      <c r="S11" s="31">
        <f>S10-附件1.汇总表!P25</f>
        <v>0</v>
      </c>
      <c r="T11" s="31">
        <f>T10-附件1.汇总表!Q25</f>
        <v>0</v>
      </c>
      <c r="U11" s="31">
        <f>U10-附件1.汇总表!R25</f>
        <v>0</v>
      </c>
      <c r="V11" s="31">
        <f>V10-附件1.汇总表!S25</f>
        <v>0</v>
      </c>
    </row>
    <row r="12" spans="15:17">
      <c r="O12" s="65"/>
      <c r="P12" s="65"/>
      <c r="Q12" s="65"/>
    </row>
  </sheetData>
  <autoFilter ref="A5:AM11">
    <extLst/>
  </autoFilter>
  <mergeCells count="18">
    <mergeCell ref="A2:X2"/>
    <mergeCell ref="I3:Q3"/>
    <mergeCell ref="K4:N4"/>
    <mergeCell ref="O4:R4"/>
    <mergeCell ref="S4:V4"/>
    <mergeCell ref="A10:C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W5"/>
    <mergeCell ref="X4:X5"/>
  </mergeCells>
  <pageMargins left="0.196527777777778" right="0.0784722222222222" top="0.629861111111111" bottom="0.472222222222222" header="0.5" footer="0.156944444444444"/>
  <pageSetup paperSize="9" scale="63" fitToHeight="0" orientation="landscape" horizontalDpi="6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9"/>
  <sheetViews>
    <sheetView tabSelected="1" view="pageBreakPreview" zoomScale="77" zoomScaleNormal="90" zoomScaleSheetLayoutView="77" workbookViewId="0">
      <selection activeCell="G16" sqref="G16"/>
    </sheetView>
  </sheetViews>
  <sheetFormatPr defaultColWidth="8.66666666666667" defaultRowHeight="13.5"/>
  <cols>
    <col min="1" max="1" width="2.88333333333333" style="7" customWidth="true"/>
    <col min="2" max="2" width="8.025" style="7" customWidth="true"/>
    <col min="3" max="3" width="5.13333333333333" style="7" customWidth="true"/>
    <col min="4" max="4" width="4.375" style="7" customWidth="true"/>
    <col min="5" max="5" width="9.025" style="7" customWidth="true"/>
    <col min="6" max="6" width="16.8333333333333" style="8" customWidth="true"/>
    <col min="7" max="7" width="14.8333333333333" style="8" customWidth="true"/>
    <col min="8" max="9" width="7.91666666666667" style="7" customWidth="true"/>
    <col min="10" max="10" width="10.8333333333333" style="8" customWidth="true"/>
    <col min="11" max="11" width="10.925" style="8" customWidth="true"/>
    <col min="12" max="12" width="10.8333333333333" style="8" customWidth="true"/>
    <col min="13" max="13" width="11.1083333333333" style="8" customWidth="true"/>
    <col min="14" max="14" width="11.475" style="8" customWidth="true"/>
    <col min="15" max="15" width="8.33333333333333" style="8" customWidth="true"/>
    <col min="16" max="17" width="6" style="8" customWidth="true"/>
    <col min="18" max="18" width="8.33333333333333" style="8" customWidth="true"/>
    <col min="19" max="19" width="8.9" style="8" customWidth="true"/>
    <col min="20" max="20" width="12.125" style="8" customWidth="true"/>
    <col min="21" max="21" width="11.3333333333333" style="8" customWidth="true"/>
    <col min="22" max="23" width="11.6583333333333" style="8" customWidth="true"/>
    <col min="24" max="24" width="11.9416666666667" style="7" customWidth="true"/>
    <col min="25" max="25" width="13.6666666666667" style="7" customWidth="true"/>
    <col min="26" max="16384" width="8.66666666666667" style="7"/>
  </cols>
  <sheetData>
    <row r="1" s="1" customFormat="true" ht="32" customHeight="true" spans="1:24">
      <c r="A1" s="9" t="s">
        <v>605</v>
      </c>
      <c r="B1" s="9"/>
      <c r="F1" s="20"/>
      <c r="G1" s="20"/>
      <c r="J1" s="31"/>
      <c r="K1" s="31"/>
      <c r="L1" s="3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37"/>
    </row>
    <row r="2" s="2" customFormat="true" ht="29" customHeight="true" spans="1:25">
      <c r="A2" s="10" t="s">
        <v>606</v>
      </c>
      <c r="B2" s="10"/>
      <c r="C2" s="10"/>
      <c r="D2" s="10"/>
      <c r="E2" s="10"/>
      <c r="F2" s="21"/>
      <c r="G2" s="21"/>
      <c r="H2" s="10"/>
      <c r="I2" s="10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10"/>
      <c r="Y2" s="10"/>
    </row>
    <row r="3" s="3" customFormat="true" ht="40" customHeight="true" spans="1:25">
      <c r="A3" s="11" t="s">
        <v>1</v>
      </c>
      <c r="B3" s="11"/>
      <c r="C3" s="11"/>
      <c r="D3" s="11"/>
      <c r="E3" s="11"/>
      <c r="F3" s="22"/>
      <c r="G3" s="22"/>
      <c r="H3" s="23"/>
      <c r="I3" s="23"/>
      <c r="J3" s="32"/>
      <c r="K3" s="33" t="s">
        <v>176</v>
      </c>
      <c r="L3" s="33"/>
      <c r="M3" s="33"/>
      <c r="N3" s="33"/>
      <c r="O3" s="33"/>
      <c r="P3" s="33"/>
      <c r="Q3" s="35"/>
      <c r="R3" s="36"/>
      <c r="S3" s="36"/>
      <c r="T3" s="36"/>
      <c r="U3" s="36"/>
      <c r="V3" s="38"/>
      <c r="W3" s="38"/>
      <c r="X3" s="39"/>
      <c r="Y3" s="3" t="s">
        <v>2</v>
      </c>
    </row>
    <row r="4" s="4" customFormat="true" ht="34" customHeight="true" spans="1:25">
      <c r="A4" s="12" t="s">
        <v>3</v>
      </c>
      <c r="B4" s="12" t="s">
        <v>5</v>
      </c>
      <c r="C4" s="12" t="s">
        <v>6</v>
      </c>
      <c r="D4" s="12" t="s">
        <v>7</v>
      </c>
      <c r="E4" s="12" t="s">
        <v>607</v>
      </c>
      <c r="F4" s="24" t="s">
        <v>9</v>
      </c>
      <c r="G4" s="24" t="s">
        <v>10</v>
      </c>
      <c r="H4" s="12" t="s">
        <v>11</v>
      </c>
      <c r="I4" s="12" t="s">
        <v>12</v>
      </c>
      <c r="J4" s="24" t="s">
        <v>586</v>
      </c>
      <c r="K4" s="24" t="s">
        <v>181</v>
      </c>
      <c r="L4" s="24"/>
      <c r="M4" s="24"/>
      <c r="N4" s="24"/>
      <c r="O4" s="24" t="s">
        <v>182</v>
      </c>
      <c r="P4" s="24"/>
      <c r="Q4" s="24"/>
      <c r="R4" s="24"/>
      <c r="S4" s="24"/>
      <c r="T4" s="24" t="s">
        <v>183</v>
      </c>
      <c r="U4" s="24"/>
      <c r="V4" s="24"/>
      <c r="W4" s="24"/>
      <c r="X4" s="19" t="s">
        <v>15</v>
      </c>
      <c r="Y4" s="19" t="s">
        <v>16</v>
      </c>
    </row>
    <row r="5" s="4" customFormat="true" ht="33" customHeight="true" spans="1:25">
      <c r="A5" s="12"/>
      <c r="B5" s="12"/>
      <c r="C5" s="12"/>
      <c r="D5" s="12"/>
      <c r="E5" s="12"/>
      <c r="F5" s="24"/>
      <c r="G5" s="24"/>
      <c r="H5" s="12"/>
      <c r="I5" s="12"/>
      <c r="J5" s="24"/>
      <c r="K5" s="24" t="s">
        <v>608</v>
      </c>
      <c r="L5" s="24" t="s">
        <v>609</v>
      </c>
      <c r="M5" s="24" t="s">
        <v>610</v>
      </c>
      <c r="N5" s="24" t="s">
        <v>21</v>
      </c>
      <c r="O5" s="24" t="s">
        <v>184</v>
      </c>
      <c r="P5" s="24" t="s">
        <v>185</v>
      </c>
      <c r="Q5" s="24" t="s">
        <v>20</v>
      </c>
      <c r="R5" s="24" t="s">
        <v>187</v>
      </c>
      <c r="S5" s="24"/>
      <c r="T5" s="24" t="s">
        <v>184</v>
      </c>
      <c r="U5" s="24" t="s">
        <v>185</v>
      </c>
      <c r="V5" s="24" t="s">
        <v>20</v>
      </c>
      <c r="W5" s="24" t="s">
        <v>21</v>
      </c>
      <c r="X5" s="19"/>
      <c r="Y5" s="19"/>
    </row>
    <row r="6" s="5" customFormat="true" ht="64" customHeight="true" spans="1:40">
      <c r="A6" s="13">
        <v>1</v>
      </c>
      <c r="B6" s="14" t="s">
        <v>611</v>
      </c>
      <c r="C6" s="15" t="s">
        <v>604</v>
      </c>
      <c r="D6" s="15">
        <v>316</v>
      </c>
      <c r="E6" s="25">
        <v>662141</v>
      </c>
      <c r="F6" s="26">
        <v>86078330</v>
      </c>
      <c r="G6" s="26">
        <v>2100311.25</v>
      </c>
      <c r="H6" s="27">
        <v>45747</v>
      </c>
      <c r="I6" s="27">
        <v>46111</v>
      </c>
      <c r="J6" s="26">
        <v>210031.13</v>
      </c>
      <c r="K6" s="26">
        <v>945140.06</v>
      </c>
      <c r="L6" s="26">
        <v>525077.81</v>
      </c>
      <c r="M6" s="26">
        <v>420062.25</v>
      </c>
      <c r="N6" s="26">
        <f>K6+L6+M6</f>
        <v>1890280.12</v>
      </c>
      <c r="O6" s="34">
        <v>0</v>
      </c>
      <c r="P6" s="34">
        <v>0</v>
      </c>
      <c r="Q6" s="34">
        <v>0</v>
      </c>
      <c r="R6" s="34">
        <f>O6+P6+Q6</f>
        <v>0</v>
      </c>
      <c r="S6" s="34">
        <f>10585.08-R6</f>
        <v>10585.08</v>
      </c>
      <c r="T6" s="34">
        <f>K6-O6</f>
        <v>945140.06</v>
      </c>
      <c r="U6" s="34">
        <f>L6-P6</f>
        <v>525077.81</v>
      </c>
      <c r="V6" s="34">
        <f>M6-Q6</f>
        <v>420062.25</v>
      </c>
      <c r="W6" s="34">
        <f>N6-R6</f>
        <v>1890280.12</v>
      </c>
      <c r="X6" s="40"/>
      <c r="Y6" s="14" t="s">
        <v>581</v>
      </c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="5" customFormat="true" ht="85" customHeight="true" spans="1:40">
      <c r="A7" s="13">
        <v>2</v>
      </c>
      <c r="B7" s="14" t="s">
        <v>611</v>
      </c>
      <c r="C7" s="15" t="s">
        <v>602</v>
      </c>
      <c r="D7" s="15">
        <v>197</v>
      </c>
      <c r="E7" s="25">
        <v>582747</v>
      </c>
      <c r="F7" s="26">
        <v>75757110</v>
      </c>
      <c r="G7" s="26">
        <v>1848473.48</v>
      </c>
      <c r="H7" s="27">
        <v>45747</v>
      </c>
      <c r="I7" s="27">
        <v>46111</v>
      </c>
      <c r="J7" s="26">
        <v>184847.35</v>
      </c>
      <c r="K7" s="26">
        <v>831813.07</v>
      </c>
      <c r="L7" s="26">
        <v>462118.37</v>
      </c>
      <c r="M7" s="26">
        <v>369694.69</v>
      </c>
      <c r="N7" s="26">
        <f>K7+L7+M7</f>
        <v>1663626.13</v>
      </c>
      <c r="O7" s="34">
        <v>0</v>
      </c>
      <c r="P7" s="34">
        <v>0</v>
      </c>
      <c r="Q7" s="34">
        <v>0</v>
      </c>
      <c r="R7" s="34">
        <f>O7+P7+Q7</f>
        <v>0</v>
      </c>
      <c r="S7" s="34">
        <f>78211.98-R7</f>
        <v>78211.98</v>
      </c>
      <c r="T7" s="34">
        <f>K7-O7</f>
        <v>831813.07</v>
      </c>
      <c r="U7" s="34">
        <f>L7-P7</f>
        <v>462118.37</v>
      </c>
      <c r="V7" s="34">
        <f>M7-Q7</f>
        <v>369694.69</v>
      </c>
      <c r="W7" s="34">
        <f>N7-R7</f>
        <v>1663626.13</v>
      </c>
      <c r="X7" s="40"/>
      <c r="Y7" s="14" t="s">
        <v>603</v>
      </c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="6" customFormat="true" ht="64" customHeight="true" spans="1:25">
      <c r="A8" s="16" t="s">
        <v>173</v>
      </c>
      <c r="B8" s="17"/>
      <c r="C8" s="18"/>
      <c r="D8" s="19">
        <f>SUM(D6:D7)</f>
        <v>513</v>
      </c>
      <c r="E8" s="28">
        <f>SUM(E6:E7)</f>
        <v>1244888</v>
      </c>
      <c r="F8" s="29">
        <f>SUM(F6:F7)</f>
        <v>161835440</v>
      </c>
      <c r="G8" s="29">
        <f>SUM(G6:G7)</f>
        <v>3948784.73</v>
      </c>
      <c r="H8" s="30"/>
      <c r="I8" s="30"/>
      <c r="J8" s="29">
        <f t="shared" ref="J8:R8" si="0">SUM(J6:J7)</f>
        <v>394878.48</v>
      </c>
      <c r="K8" s="29">
        <f t="shared" si="0"/>
        <v>1776953.13</v>
      </c>
      <c r="L8" s="29">
        <f t="shared" si="0"/>
        <v>987196.18</v>
      </c>
      <c r="M8" s="29">
        <f t="shared" si="0"/>
        <v>789756.94</v>
      </c>
      <c r="N8" s="29">
        <f t="shared" si="0"/>
        <v>3553906.25</v>
      </c>
      <c r="O8" s="29">
        <f t="shared" si="0"/>
        <v>0</v>
      </c>
      <c r="P8" s="29">
        <f t="shared" si="0"/>
        <v>0</v>
      </c>
      <c r="Q8" s="29">
        <f t="shared" si="0"/>
        <v>0</v>
      </c>
      <c r="R8" s="29">
        <f t="shared" si="0"/>
        <v>0</v>
      </c>
      <c r="S8" s="29"/>
      <c r="T8" s="29">
        <f>SUM(T6:T7)</f>
        <v>1776953.13</v>
      </c>
      <c r="U8" s="29">
        <f>SUM(U6:U7)</f>
        <v>987196.18</v>
      </c>
      <c r="V8" s="29">
        <f>SUM(V6:V7)</f>
        <v>789756.94</v>
      </c>
      <c r="W8" s="29">
        <f>SUM(W6:W7)</f>
        <v>3553906.25</v>
      </c>
      <c r="X8" s="41"/>
      <c r="Y8" s="42"/>
    </row>
    <row r="9" spans="6:23">
      <c r="F9" s="8">
        <f>F8-附件1.汇总表!E29</f>
        <v>0</v>
      </c>
      <c r="G9" s="8">
        <f>G8-附件1.汇总表!F29</f>
        <v>0</v>
      </c>
      <c r="J9" s="8">
        <f>J8-附件1.汇总表!G29</f>
        <v>0</v>
      </c>
      <c r="K9" s="8">
        <f>K8-附件1.汇总表!H29</f>
        <v>0</v>
      </c>
      <c r="L9" s="8">
        <f>L8-附件1.汇总表!I29</f>
        <v>0</v>
      </c>
      <c r="M9" s="8">
        <f>M8-附件1.汇总表!J29</f>
        <v>0</v>
      </c>
      <c r="N9" s="8">
        <f>N8-附件1.汇总表!K29</f>
        <v>0</v>
      </c>
      <c r="O9" s="8">
        <f>O8-附件1.汇总表!L29</f>
        <v>0</v>
      </c>
      <c r="P9" s="8">
        <f>P8-附件1.汇总表!M29</f>
        <v>0</v>
      </c>
      <c r="Q9" s="8">
        <f>Q8-附件1.汇总表!N29</f>
        <v>0</v>
      </c>
      <c r="R9" s="8">
        <f>R8-附件1.汇总表!O29</f>
        <v>0</v>
      </c>
      <c r="T9" s="8">
        <f>T8-附件1.汇总表!P29</f>
        <v>0</v>
      </c>
      <c r="U9" s="8">
        <f>U8-附件1.汇总表!Q29</f>
        <v>0</v>
      </c>
      <c r="V9" s="8">
        <f>V8-附件1.汇总表!R29</f>
        <v>0</v>
      </c>
      <c r="W9" s="8">
        <f>W8-附件1.汇总表!S29</f>
        <v>0</v>
      </c>
    </row>
  </sheetData>
  <autoFilter ref="A5:AN9">
    <extLst/>
  </autoFilter>
  <mergeCells count="20">
    <mergeCell ref="A2:Y2"/>
    <mergeCell ref="A3:E3"/>
    <mergeCell ref="K3:P3"/>
    <mergeCell ref="V3:W3"/>
    <mergeCell ref="K4:N4"/>
    <mergeCell ref="O4:R4"/>
    <mergeCell ref="T4:W4"/>
    <mergeCell ref="A8:C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X4:X5"/>
    <mergeCell ref="Y4:Y5"/>
  </mergeCells>
  <pageMargins left="0.196527777777778" right="0.118055555555556" top="1.18055555555556" bottom="0.393055555555556" header="0.5" footer="0.196527777777778"/>
  <pageSetup paperSize="9" scale="60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2023.4.01-2023.6.31</vt:lpstr>
      <vt:lpstr>附件1.汇总表</vt:lpstr>
      <vt:lpstr>附件2-长豆角种植保险</vt:lpstr>
      <vt:lpstr>附件3-蔬菜价格指数保险</vt:lpstr>
      <vt:lpstr>附件4-水稻完全成本保险</vt:lpstr>
      <vt:lpstr>附件5-天然橡胶收入保险</vt:lpstr>
      <vt:lpstr>附件6-橡胶树完全成本保险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吴玮琪</dc:creator>
  <cp:lastModifiedBy>uos</cp:lastModifiedBy>
  <dcterms:created xsi:type="dcterms:W3CDTF">2015-06-06T02:17:00Z</dcterms:created>
  <dcterms:modified xsi:type="dcterms:W3CDTF">2025-07-28T16:00:39Z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332B8E3EDB00448394F454CC50C1092A_13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false</vt:bool>
  </property>
</Properties>
</file>