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汇总" sheetId="1" r:id="rId1"/>
    <sheet name="槟榔1" sheetId="7" r:id="rId2"/>
    <sheet name="榴莲5" sheetId="9" r:id="rId3"/>
  </sheets>
  <definedNames>
    <definedName name="_xlnm._FilterDatabase" localSheetId="0" hidden="1">汇总!$A$5:$M$27</definedName>
    <definedName name="_xlnm._FilterDatabase" localSheetId="2" hidden="1">榴莲5!#REF!</definedName>
    <definedName name="_xlnm.Print_Area" localSheetId="0">汇总!$A$1:$W$27</definedName>
  </definedNames>
  <calcPr calcId="144525"/>
</workbook>
</file>

<file path=xl/sharedStrings.xml><?xml version="1.0" encoding="utf-8"?>
<sst xmlns="http://schemas.openxmlformats.org/spreadsheetml/2006/main" count="187" uniqueCount="113">
  <si>
    <t>三亚市2024年12月槟榔综合（收入）保险财政补贴保费明细表</t>
  </si>
  <si>
    <t>投保期间：2024.12.01-2024.12.31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</si>
  <si>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</si>
  <si>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</si>
  <si>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</si>
  <si>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</si>
  <si>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</si>
  <si>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</si>
  <si>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</si>
  <si>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投保数量（亩）</t>
  </si>
  <si>
    <t>总保额</t>
  </si>
  <si>
    <t>总保费</t>
  </si>
  <si>
    <t>农户自缴保费</t>
  </si>
  <si>
    <t>申报财政补贴金额</t>
  </si>
  <si>
    <t>审计核减金额</t>
  </si>
  <si>
    <t>审核确认金额</t>
  </si>
  <si>
    <t>种植地址</t>
  </si>
  <si>
    <t>备注</t>
  </si>
  <si>
    <t xml:space="preserve">中央补贴  </t>
  </si>
  <si>
    <t xml:space="preserve">省补贴  </t>
  </si>
  <si>
    <t>市补贴</t>
  </si>
  <si>
    <t>补贴小计</t>
  </si>
  <si>
    <t>中央补贴</t>
  </si>
  <si>
    <t>省补贴</t>
  </si>
  <si>
    <t>PPBC20244602N000000015</t>
  </si>
  <si>
    <t>槟榔综合
（收入）保险</t>
  </si>
  <si>
    <t>孔星</t>
  </si>
  <si>
    <t>海南省三亚市崖州区赤草村</t>
  </si>
  <si>
    <t>PPBC20244602N000000008</t>
  </si>
  <si>
    <t>槟榔综合（收入）保险</t>
  </si>
  <si>
    <t>高敏江</t>
  </si>
  <si>
    <t>海南省三亚市育才生态区雅林村</t>
  </si>
  <si>
    <t>PPBC20244602N000000016</t>
  </si>
  <si>
    <t>麦小余</t>
  </si>
  <si>
    <t>海南省三亚市崖州区梅东村</t>
  </si>
  <si>
    <t>PPBC20244602N000000006</t>
  </si>
  <si>
    <t>蓝金岛</t>
  </si>
  <si>
    <t>PPBC20244602N000000002</t>
  </si>
  <si>
    <t>庞进荣</t>
  </si>
  <si>
    <t>海南省三亚市育才生态区那会村</t>
  </si>
  <si>
    <t>PPBC20244602N000000007</t>
  </si>
  <si>
    <t>卢健鹏</t>
  </si>
  <si>
    <t>海南省三亚市崖州区崖州区北岭村打帮小组</t>
  </si>
  <si>
    <t>PPBC20244602N000000021</t>
  </si>
  <si>
    <t>黄宸铭</t>
  </si>
  <si>
    <t>PPBC20244602N000000020</t>
  </si>
  <si>
    <t>张进芳</t>
  </si>
  <si>
    <t>海南省三亚市崖州区凤岭村</t>
  </si>
  <si>
    <t>PPBC20244602N000000012</t>
  </si>
  <si>
    <t>马耐</t>
  </si>
  <si>
    <t>海南省三亚市育才生态区龙密村</t>
  </si>
  <si>
    <t>PPBC20244602N000000010</t>
  </si>
  <si>
    <t>黄孟伟</t>
  </si>
  <si>
    <t>海南省三亚市崖州区长山村</t>
  </si>
  <si>
    <t>PPBC20244602N000000013</t>
  </si>
  <si>
    <t>PPBC20244602N000000005</t>
  </si>
  <si>
    <t>邢德</t>
  </si>
  <si>
    <t>海南省三亚市崖州区抱古村</t>
  </si>
  <si>
    <t>PPBC20244602N000000003</t>
  </si>
  <si>
    <t>符文华</t>
  </si>
  <si>
    <t>海南省三亚市崖州区北岭村</t>
  </si>
  <si>
    <t>北岭村刘家华投保单面积12亩，实际种植面积为三亚5.7亩和乐东6.3亩，根据属地原则，按比例核减相关财政补贴金额9072.00元。</t>
  </si>
  <si>
    <t>PPBC20244602N000000017</t>
  </si>
  <si>
    <t>黄健辉</t>
  </si>
  <si>
    <t>PPBC20244602N000000019</t>
  </si>
  <si>
    <t>容少波</t>
  </si>
  <si>
    <t>PPBC20244602N000000014</t>
  </si>
  <si>
    <t>PPBC20244602N000000009</t>
  </si>
  <si>
    <t>曾德森</t>
  </si>
  <si>
    <t>海南省三亚市崖州区南滨农场</t>
  </si>
  <si>
    <t>PPBC20244602N000000018</t>
  </si>
  <si>
    <t>海南省三亚市崖州区城东村</t>
  </si>
  <si>
    <t>PPBC20244602N000000004</t>
  </si>
  <si>
    <t>郑辉球</t>
  </si>
  <si>
    <t>PPBC20244602N000000011</t>
  </si>
  <si>
    <t>黄道伟</t>
  </si>
  <si>
    <t>合计</t>
  </si>
  <si>
    <t>附表1</t>
  </si>
  <si>
    <t>申请财政补贴资金承保明细表</t>
  </si>
  <si>
    <t>承保险种：槟榔综合收入保险</t>
  </si>
  <si>
    <t>费率</t>
  </si>
  <si>
    <t>起保日期</t>
  </si>
  <si>
    <t>终保日期</t>
  </si>
  <si>
    <t>农户自缴保费（0）</t>
  </si>
  <si>
    <t>财政补贴保费</t>
  </si>
  <si>
    <t>部门</t>
  </si>
  <si>
    <t xml:space="preserve">中央补贴（0） </t>
  </si>
  <si>
    <t xml:space="preserve">省补贴（0）  </t>
  </si>
  <si>
    <t>市补贴（100%）</t>
  </si>
  <si>
    <t>PPBC20244602N000000001</t>
  </si>
  <si>
    <t>黄真良</t>
  </si>
  <si>
    <t>监测对象及相对稳定脱贫户</t>
  </si>
  <si>
    <t>三亚市育才生态区那受村</t>
  </si>
  <si>
    <t>海棠</t>
  </si>
  <si>
    <t>附表2</t>
  </si>
  <si>
    <t>申请财政补贴资金承保明细表（2024.05.01-2024.06.30）</t>
  </si>
  <si>
    <t>承保险种：榴莲树种植保险</t>
  </si>
  <si>
    <t>农户自缴保费（40%）</t>
  </si>
  <si>
    <t>市补贴（60%）</t>
  </si>
  <si>
    <t>PMLC20244602N000000001</t>
  </si>
  <si>
    <t>三亚天涯农旅开发有限公司</t>
  </si>
  <si>
    <t>海南省三亚市台楼村委会南岛农场前程队</t>
  </si>
  <si>
    <t>崖州</t>
  </si>
  <si>
    <t>PMLC20244602N000000002</t>
  </si>
  <si>
    <t>海南省三亚市天涯区立才农场19队</t>
  </si>
  <si>
    <t>PMLC20244602N000000003</t>
  </si>
  <si>
    <t>海南省优旗农业有限公司</t>
  </si>
  <si>
    <t>海南省三亚市崖州区南滨农场高峰队</t>
  </si>
  <si>
    <t>PMLC20244602N000000004</t>
  </si>
  <si>
    <t>海南省三亚市天涯区天涯镇立才农场</t>
  </si>
  <si>
    <t>PMLC20244602N000000005</t>
  </si>
  <si>
    <t>海南传福农业开发有限公司</t>
  </si>
  <si>
    <t>海南省三亚市育才生态区明善村</t>
  </si>
</sst>
</file>

<file path=xl/styles.xml><?xml version="1.0" encoding="utf-8"?>
<styleSheet xmlns="http://schemas.openxmlformats.org/spreadsheetml/2006/main">
  <numFmts count="10">
    <numFmt numFmtId="176" formatCode="yyyy\-mm\-dd"/>
    <numFmt numFmtId="177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.00_ "/>
    <numFmt numFmtId="44" formatCode="_ &quot;￥&quot;* #,##0.00_ ;_ &quot;￥&quot;* \-#,##0.00_ ;_ &quot;￥&quot;* &quot;-&quot;??_ ;_ @_ "/>
    <numFmt numFmtId="179" formatCode="0_ "/>
    <numFmt numFmtId="180" formatCode="0.00_);[Red]\(0.00\)"/>
    <numFmt numFmtId="181" formatCode="0.00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9"/>
      <color rgb="FF000000"/>
      <name val="simhei"/>
      <charset val="134"/>
    </font>
    <font>
      <sz val="9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19" fillId="2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2" fillId="13" borderId="16" applyNumberFormat="false" applyAlignment="false" applyProtection="false">
      <alignment vertical="center"/>
    </xf>
    <xf numFmtId="0" fontId="24" fillId="15" borderId="17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24" borderId="20" applyNumberFormat="false" applyFon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23" fillId="13" borderId="13" applyNumberForma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3" borderId="13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73">
    <xf numFmtId="0" fontId="0" fillId="0" borderId="0" xfId="0"/>
    <xf numFmtId="0" fontId="0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1" applyFont="true" applyFill="true" applyAlignment="true">
      <alignment horizontal="center" vertical="center" wrapText="true"/>
    </xf>
    <xf numFmtId="0" fontId="2" fillId="0" borderId="0" xfId="1" applyFont="true" applyFill="true" applyAlignment="true">
      <alignment horizontal="left" vertical="center" wrapText="true"/>
    </xf>
    <xf numFmtId="181" fontId="2" fillId="0" borderId="0" xfId="1" applyNumberFormat="true" applyFont="true" applyFill="true" applyAlignment="true">
      <alignment horizontal="left" vertical="center" wrapText="true"/>
    </xf>
    <xf numFmtId="0" fontId="3" fillId="0" borderId="0" xfId="1" applyFont="true" applyFill="true" applyAlignment="true">
      <alignment horizontal="left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181" fontId="4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9" fontId="6" fillId="0" borderId="1" xfId="0" applyNumberFormat="true" applyFont="true" applyBorder="true" applyAlignment="true">
      <alignment horizontal="center" vertical="center"/>
    </xf>
    <xf numFmtId="181" fontId="0" fillId="0" borderId="0" xfId="0" applyNumberFormat="true" applyFont="true" applyFill="true" applyAlignment="true">
      <alignment horizontal="center" vertical="center" wrapText="true"/>
    </xf>
    <xf numFmtId="181" fontId="3" fillId="0" borderId="0" xfId="1" applyNumberFormat="true" applyFont="true" applyFill="true" applyBorder="true" applyAlignment="true">
      <alignment horizontal="center" vertical="center" wrapText="true"/>
    </xf>
    <xf numFmtId="180" fontId="3" fillId="0" borderId="0" xfId="1" applyNumberFormat="true" applyFont="true" applyFill="true" applyBorder="true" applyAlignment="true">
      <alignment horizontal="center" vertical="center" wrapText="true"/>
    </xf>
    <xf numFmtId="0" fontId="3" fillId="0" borderId="0" xfId="1" applyFont="true" applyFill="true" applyBorder="true" applyAlignment="true">
      <alignment horizontal="center" vertical="center" wrapText="true"/>
    </xf>
    <xf numFmtId="181" fontId="4" fillId="0" borderId="2" xfId="1" applyNumberFormat="true" applyFont="true" applyFill="true" applyBorder="true" applyAlignment="true">
      <alignment horizontal="center" vertical="center" wrapText="true"/>
    </xf>
    <xf numFmtId="181" fontId="4" fillId="0" borderId="5" xfId="1" applyNumberFormat="true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center" vertical="center" wrapText="true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180" fontId="6" fillId="0" borderId="1" xfId="0" applyNumberFormat="true" applyFont="true" applyFill="true" applyBorder="true" applyAlignment="true">
      <alignment horizontal="center" vertical="center" wrapText="true"/>
    </xf>
    <xf numFmtId="180" fontId="6" fillId="0" borderId="2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Border="true" applyAlignment="true">
      <alignment horizontal="center" vertical="center"/>
    </xf>
    <xf numFmtId="177" fontId="3" fillId="0" borderId="0" xfId="1" applyNumberFormat="true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0" fontId="0" fillId="0" borderId="0" xfId="1" applyFill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181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0" fillId="0" borderId="1" xfId="1" applyFont="true" applyFill="true" applyBorder="true" applyAlignment="true">
      <alignment horizontal="center" vertical="center" wrapText="true"/>
    </xf>
    <xf numFmtId="181" fontId="10" fillId="0" borderId="1" xfId="1" applyNumberFormat="true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9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181" fontId="10" fillId="0" borderId="2" xfId="1" applyNumberFormat="true" applyFont="true" applyFill="true" applyBorder="true" applyAlignment="true">
      <alignment horizontal="center" vertical="center" wrapText="true"/>
    </xf>
    <xf numFmtId="181" fontId="10" fillId="0" borderId="5" xfId="1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Border="true" applyAlignment="true">
      <alignment horizontal="center" vertical="center"/>
    </xf>
    <xf numFmtId="177" fontId="10" fillId="0" borderId="1" xfId="1" applyNumberFormat="true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1" applyFont="true" applyFill="true" applyAlignment="true">
      <alignment horizontal="center" vertical="center" wrapText="true"/>
    </xf>
    <xf numFmtId="0" fontId="3" fillId="0" borderId="0" xfId="1" applyFont="true" applyFill="true" applyAlignment="true">
      <alignment horizontal="center" vertical="center" wrapText="true"/>
    </xf>
    <xf numFmtId="181" fontId="2" fillId="0" borderId="0" xfId="1" applyNumberFormat="true" applyFont="true" applyFill="true" applyAlignment="true">
      <alignment horizontal="center" vertical="center" wrapText="true"/>
    </xf>
    <xf numFmtId="0" fontId="2" fillId="0" borderId="0" xfId="1" applyFont="true" applyFill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81" fontId="13" fillId="0" borderId="6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81" fontId="3" fillId="0" borderId="8" xfId="1" applyNumberFormat="true" applyFont="true" applyFill="true" applyBorder="true" applyAlignment="true">
      <alignment horizontal="center" vertical="center" wrapText="true"/>
    </xf>
    <xf numFmtId="181" fontId="14" fillId="0" borderId="6" xfId="0" applyNumberFormat="true" applyFont="true" applyFill="true" applyBorder="true" applyAlignment="true">
      <alignment horizontal="center" vertical="center" wrapText="true"/>
    </xf>
    <xf numFmtId="181" fontId="3" fillId="0" borderId="0" xfId="1" applyNumberFormat="true" applyFont="true" applyFill="true" applyAlignment="true">
      <alignment horizontal="center" vertical="center" wrapText="true"/>
    </xf>
    <xf numFmtId="181" fontId="4" fillId="0" borderId="3" xfId="1" applyNumberFormat="true" applyFont="true" applyFill="true" applyBorder="true" applyAlignment="true">
      <alignment horizontal="center" vertical="center" wrapText="true"/>
    </xf>
    <xf numFmtId="181" fontId="4" fillId="0" borderId="9" xfId="1" applyNumberFormat="true" applyFont="true" applyFill="true" applyBorder="true" applyAlignment="true">
      <alignment horizontal="center" vertical="center" wrapText="true"/>
    </xf>
    <xf numFmtId="181" fontId="4" fillId="0" borderId="4" xfId="1" applyNumberFormat="true" applyFont="true" applyFill="true" applyBorder="true" applyAlignment="true">
      <alignment horizontal="center" vertical="center" wrapText="true"/>
    </xf>
    <xf numFmtId="181" fontId="4" fillId="0" borderId="10" xfId="1" applyNumberFormat="true" applyFont="true" applyFill="true" applyBorder="true" applyAlignment="true">
      <alignment horizontal="center" vertical="center" wrapText="true"/>
    </xf>
    <xf numFmtId="181" fontId="4" fillId="0" borderId="11" xfId="1" applyNumberFormat="true" applyFont="true" applyFill="true" applyBorder="true" applyAlignment="true">
      <alignment horizontal="center" vertical="center" wrapText="true"/>
    </xf>
    <xf numFmtId="0" fontId="13" fillId="0" borderId="12" xfId="0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justify" vertical="center" wrapText="true"/>
    </xf>
    <xf numFmtId="0" fontId="0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27"/>
  <sheetViews>
    <sheetView tabSelected="1" view="pageBreakPreview" zoomScaleNormal="100" zoomScaleSheetLayoutView="100" topLeftCell="G1" workbookViewId="0">
      <pane ySplit="6" topLeftCell="A7" activePane="bottomLeft" state="frozen"/>
      <selection/>
      <selection pane="bottomLeft" activeCell="W34" sqref="W34"/>
    </sheetView>
  </sheetViews>
  <sheetFormatPr defaultColWidth="9" defaultRowHeight="13.5"/>
  <cols>
    <col min="1" max="1" width="5.25" style="1" customWidth="true"/>
    <col min="2" max="2" width="20.375" style="1" customWidth="true"/>
    <col min="3" max="3" width="11.625" style="1" customWidth="true"/>
    <col min="4" max="4" width="10.875" style="1" customWidth="true"/>
    <col min="5" max="5" width="7" style="1" customWidth="true"/>
    <col min="6" max="6" width="10" style="1" customWidth="true"/>
    <col min="7" max="7" width="16.125" style="18" customWidth="true"/>
    <col min="8" max="8" width="11.75" style="18" customWidth="true"/>
    <col min="9" max="9" width="11.375" style="1" customWidth="true"/>
    <col min="10" max="11" width="8.875" style="18" customWidth="true"/>
    <col min="12" max="12" width="13.125" style="18" customWidth="true"/>
    <col min="13" max="17" width="13.25" style="18" customWidth="true"/>
    <col min="18" max="19" width="9" style="1"/>
    <col min="20" max="20" width="13.5" style="1" customWidth="true"/>
    <col min="21" max="21" width="12.625" style="1" customWidth="true"/>
    <col min="22" max="22" width="23" style="1" customWidth="true"/>
    <col min="23" max="23" width="15.875" style="1" customWidth="true"/>
    <col min="24" max="16384" width="9" style="1"/>
  </cols>
  <sheetData>
    <row r="1" s="1" customFormat="true" ht="36" customHeight="true" spans="1:2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="1" customFormat="true" ht="25" customHeight="true" spans="1:2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1" customFormat="true" ht="18" customHeight="true" spans="1:17">
      <c r="A3" s="4" t="s">
        <v>2</v>
      </c>
      <c r="B3" s="5"/>
      <c r="C3" s="55"/>
      <c r="D3" s="56"/>
      <c r="E3" s="4"/>
      <c r="F3" s="4"/>
      <c r="G3" s="5"/>
      <c r="H3" s="5"/>
      <c r="I3" s="4"/>
      <c r="J3" s="5"/>
      <c r="K3" s="5"/>
      <c r="L3" s="5"/>
      <c r="M3" s="5"/>
      <c r="N3" s="5"/>
      <c r="O3" s="5"/>
      <c r="P3" s="5"/>
      <c r="Q3" s="5"/>
    </row>
    <row r="4" s="1" customFormat="true" ht="15.75" customHeight="true" spans="1:17">
      <c r="A4" s="21"/>
      <c r="B4" s="19"/>
      <c r="C4" s="19"/>
      <c r="D4" s="21"/>
      <c r="E4" s="21"/>
      <c r="F4" s="21"/>
      <c r="G4" s="19"/>
      <c r="H4" s="19"/>
      <c r="I4" s="29"/>
      <c r="J4" s="19"/>
      <c r="K4" s="19"/>
      <c r="L4" s="62" t="s">
        <v>3</v>
      </c>
      <c r="M4" s="62"/>
      <c r="N4" s="64"/>
      <c r="O4" s="64"/>
      <c r="P4" s="64"/>
      <c r="Q4" s="64"/>
    </row>
    <row r="5" s="1" customFormat="true" ht="24" customHeight="true" spans="1:23">
      <c r="A5" s="7" t="s">
        <v>4</v>
      </c>
      <c r="B5" s="8" t="s">
        <v>5</v>
      </c>
      <c r="C5" s="8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8" t="s">
        <v>11</v>
      </c>
      <c r="I5" s="30" t="s">
        <v>12</v>
      </c>
      <c r="J5" s="8" t="s">
        <v>13</v>
      </c>
      <c r="K5" s="8"/>
      <c r="L5" s="8"/>
      <c r="M5" s="8"/>
      <c r="N5" s="65" t="s">
        <v>14</v>
      </c>
      <c r="O5" s="66"/>
      <c r="P5" s="66"/>
      <c r="Q5" s="67"/>
      <c r="R5" s="8" t="s">
        <v>15</v>
      </c>
      <c r="S5" s="8"/>
      <c r="T5" s="8"/>
      <c r="U5" s="8"/>
      <c r="V5" s="68" t="s">
        <v>16</v>
      </c>
      <c r="W5" s="8" t="s">
        <v>17</v>
      </c>
    </row>
    <row r="6" s="1" customFormat="true" ht="24" customHeight="true" spans="1:23">
      <c r="A6" s="7"/>
      <c r="B6" s="8"/>
      <c r="C6" s="8"/>
      <c r="D6" s="7"/>
      <c r="E6" s="7"/>
      <c r="F6" s="7"/>
      <c r="G6" s="8"/>
      <c r="H6" s="8"/>
      <c r="I6" s="30"/>
      <c r="J6" s="8" t="s">
        <v>18</v>
      </c>
      <c r="K6" s="8" t="s">
        <v>19</v>
      </c>
      <c r="L6" s="8" t="s">
        <v>20</v>
      </c>
      <c r="M6" s="8" t="s">
        <v>21</v>
      </c>
      <c r="N6" s="8" t="s">
        <v>22</v>
      </c>
      <c r="O6" s="8" t="s">
        <v>23</v>
      </c>
      <c r="P6" s="8" t="s">
        <v>20</v>
      </c>
      <c r="Q6" s="8" t="s">
        <v>21</v>
      </c>
      <c r="R6" s="8" t="s">
        <v>22</v>
      </c>
      <c r="S6" s="8" t="s">
        <v>23</v>
      </c>
      <c r="T6" s="8" t="s">
        <v>20</v>
      </c>
      <c r="U6" s="8" t="s">
        <v>21</v>
      </c>
      <c r="V6" s="69"/>
      <c r="W6" s="8"/>
    </row>
    <row r="7" s="39" customFormat="true" ht="45" customHeight="true" spans="1:23">
      <c r="A7" s="10">
        <v>1</v>
      </c>
      <c r="B7" s="57" t="s">
        <v>24</v>
      </c>
      <c r="C7" s="10" t="s">
        <v>25</v>
      </c>
      <c r="D7" s="10" t="s">
        <v>26</v>
      </c>
      <c r="E7" s="57">
        <v>1</v>
      </c>
      <c r="F7" s="57">
        <v>70</v>
      </c>
      <c r="G7" s="57">
        <v>560000</v>
      </c>
      <c r="H7" s="60">
        <v>100800</v>
      </c>
      <c r="I7" s="63">
        <v>30240</v>
      </c>
      <c r="J7" s="24">
        <v>0</v>
      </c>
      <c r="K7" s="24">
        <v>0</v>
      </c>
      <c r="L7" s="63">
        <v>70560</v>
      </c>
      <c r="M7" s="24">
        <f>J7+K7+L7</f>
        <v>70560</v>
      </c>
      <c r="N7" s="24">
        <v>0</v>
      </c>
      <c r="O7" s="24">
        <v>0</v>
      </c>
      <c r="P7" s="63">
        <v>0</v>
      </c>
      <c r="Q7" s="24">
        <f t="shared" ref="Q7:Q27" si="0">N7+O7+P7</f>
        <v>0</v>
      </c>
      <c r="R7" s="24">
        <v>0</v>
      </c>
      <c r="S7" s="24">
        <v>0</v>
      </c>
      <c r="T7" s="63">
        <f>L7-P7</f>
        <v>70560</v>
      </c>
      <c r="U7" s="24">
        <f>R7+S7+T7</f>
        <v>70560</v>
      </c>
      <c r="V7" s="70" t="s">
        <v>27</v>
      </c>
      <c r="W7" s="24"/>
    </row>
    <row r="8" s="39" customFormat="true" ht="42" customHeight="true" spans="1:23">
      <c r="A8" s="10">
        <v>2</v>
      </c>
      <c r="B8" s="57" t="s">
        <v>28</v>
      </c>
      <c r="C8" s="10" t="s">
        <v>29</v>
      </c>
      <c r="D8" s="10" t="s">
        <v>30</v>
      </c>
      <c r="E8" s="57">
        <v>16</v>
      </c>
      <c r="F8" s="57">
        <v>230</v>
      </c>
      <c r="G8" s="57">
        <v>1840000</v>
      </c>
      <c r="H8" s="60">
        <v>331200</v>
      </c>
      <c r="I8" s="63">
        <v>0</v>
      </c>
      <c r="J8" s="24">
        <v>0</v>
      </c>
      <c r="K8" s="24">
        <v>0</v>
      </c>
      <c r="L8" s="63">
        <v>331200</v>
      </c>
      <c r="M8" s="24">
        <f t="shared" ref="M8:M27" si="1">J8+K8+L8</f>
        <v>331200</v>
      </c>
      <c r="N8" s="24">
        <v>0</v>
      </c>
      <c r="O8" s="24">
        <v>0</v>
      </c>
      <c r="P8" s="63">
        <v>0</v>
      </c>
      <c r="Q8" s="24">
        <f t="shared" si="0"/>
        <v>0</v>
      </c>
      <c r="R8" s="24">
        <v>0</v>
      </c>
      <c r="S8" s="24">
        <v>0</v>
      </c>
      <c r="T8" s="63">
        <f t="shared" ref="T8:T27" si="2">L8-P8</f>
        <v>331200</v>
      </c>
      <c r="U8" s="24">
        <f t="shared" ref="U8:U27" si="3">R8+S8+T8</f>
        <v>331200</v>
      </c>
      <c r="V8" s="70" t="s">
        <v>31</v>
      </c>
      <c r="W8" s="24"/>
    </row>
    <row r="9" s="39" customFormat="true" ht="42" customHeight="true" spans="1:23">
      <c r="A9" s="10">
        <v>3</v>
      </c>
      <c r="B9" s="57" t="s">
        <v>32</v>
      </c>
      <c r="C9" s="10" t="s">
        <v>29</v>
      </c>
      <c r="D9" s="10" t="s">
        <v>33</v>
      </c>
      <c r="E9" s="57">
        <v>1</v>
      </c>
      <c r="F9" s="57">
        <v>70</v>
      </c>
      <c r="G9" s="57">
        <v>560000</v>
      </c>
      <c r="H9" s="60">
        <v>100800</v>
      </c>
      <c r="I9" s="63">
        <v>30240</v>
      </c>
      <c r="J9" s="24">
        <v>0</v>
      </c>
      <c r="K9" s="24">
        <v>0</v>
      </c>
      <c r="L9" s="63">
        <v>70560</v>
      </c>
      <c r="M9" s="24">
        <f t="shared" si="1"/>
        <v>70560</v>
      </c>
      <c r="N9" s="24">
        <v>0</v>
      </c>
      <c r="O9" s="24">
        <v>0</v>
      </c>
      <c r="P9" s="63">
        <v>0</v>
      </c>
      <c r="Q9" s="24">
        <f t="shared" si="0"/>
        <v>0</v>
      </c>
      <c r="R9" s="24">
        <v>0</v>
      </c>
      <c r="S9" s="24">
        <v>0</v>
      </c>
      <c r="T9" s="63">
        <f t="shared" si="2"/>
        <v>70560</v>
      </c>
      <c r="U9" s="24">
        <f t="shared" si="3"/>
        <v>70560</v>
      </c>
      <c r="V9" s="70" t="s">
        <v>34</v>
      </c>
      <c r="W9" s="24"/>
    </row>
    <row r="10" s="39" customFormat="true" ht="42" customHeight="true" spans="1:23">
      <c r="A10" s="10">
        <v>4</v>
      </c>
      <c r="B10" s="57" t="s">
        <v>35</v>
      </c>
      <c r="C10" s="10" t="s">
        <v>29</v>
      </c>
      <c r="D10" s="10" t="s">
        <v>36</v>
      </c>
      <c r="E10" s="57">
        <v>28</v>
      </c>
      <c r="F10" s="57">
        <v>108.4</v>
      </c>
      <c r="G10" s="57">
        <v>867200</v>
      </c>
      <c r="H10" s="60">
        <v>156096</v>
      </c>
      <c r="I10" s="63">
        <v>0</v>
      </c>
      <c r="J10" s="24">
        <v>0</v>
      </c>
      <c r="K10" s="24">
        <v>0</v>
      </c>
      <c r="L10" s="63">
        <v>156096</v>
      </c>
      <c r="M10" s="24">
        <f t="shared" si="1"/>
        <v>156096</v>
      </c>
      <c r="N10" s="24">
        <v>0</v>
      </c>
      <c r="O10" s="24">
        <v>0</v>
      </c>
      <c r="P10" s="63">
        <v>0</v>
      </c>
      <c r="Q10" s="24">
        <f t="shared" si="0"/>
        <v>0</v>
      </c>
      <c r="R10" s="24">
        <v>0</v>
      </c>
      <c r="S10" s="24">
        <v>0</v>
      </c>
      <c r="T10" s="63">
        <f t="shared" si="2"/>
        <v>156096</v>
      </c>
      <c r="U10" s="24">
        <f t="shared" si="3"/>
        <v>156096</v>
      </c>
      <c r="V10" s="70" t="s">
        <v>27</v>
      </c>
      <c r="W10" s="24"/>
    </row>
    <row r="11" s="39" customFormat="true" ht="42" customHeight="true" spans="1:23">
      <c r="A11" s="10">
        <v>5</v>
      </c>
      <c r="B11" s="57" t="s">
        <v>37</v>
      </c>
      <c r="C11" s="10" t="s">
        <v>29</v>
      </c>
      <c r="D11" s="10" t="s">
        <v>38</v>
      </c>
      <c r="E11" s="57">
        <v>20</v>
      </c>
      <c r="F11" s="57">
        <v>263</v>
      </c>
      <c r="G11" s="57">
        <v>2104000</v>
      </c>
      <c r="H11" s="60">
        <v>378720</v>
      </c>
      <c r="I11" s="63">
        <v>0</v>
      </c>
      <c r="J11" s="24">
        <v>0</v>
      </c>
      <c r="K11" s="24">
        <v>0</v>
      </c>
      <c r="L11" s="63">
        <v>378720</v>
      </c>
      <c r="M11" s="24">
        <f t="shared" si="1"/>
        <v>378720</v>
      </c>
      <c r="N11" s="24">
        <v>0</v>
      </c>
      <c r="O11" s="24">
        <v>0</v>
      </c>
      <c r="P11" s="63">
        <v>0</v>
      </c>
      <c r="Q11" s="24">
        <f t="shared" si="0"/>
        <v>0</v>
      </c>
      <c r="R11" s="24">
        <v>0</v>
      </c>
      <c r="S11" s="24">
        <v>0</v>
      </c>
      <c r="T11" s="63">
        <f t="shared" si="2"/>
        <v>378720</v>
      </c>
      <c r="U11" s="24">
        <f t="shared" si="3"/>
        <v>378720</v>
      </c>
      <c r="V11" s="70" t="s">
        <v>39</v>
      </c>
      <c r="W11" s="24"/>
    </row>
    <row r="12" s="39" customFormat="true" ht="42" customHeight="true" spans="1:23">
      <c r="A12" s="10">
        <v>6</v>
      </c>
      <c r="B12" s="57" t="s">
        <v>40</v>
      </c>
      <c r="C12" s="10" t="s">
        <v>29</v>
      </c>
      <c r="D12" s="10" t="s">
        <v>41</v>
      </c>
      <c r="E12" s="57">
        <v>1</v>
      </c>
      <c r="F12" s="57">
        <v>100</v>
      </c>
      <c r="G12" s="57">
        <v>800000</v>
      </c>
      <c r="H12" s="60">
        <v>144000</v>
      </c>
      <c r="I12" s="63">
        <v>43200</v>
      </c>
      <c r="J12" s="24">
        <v>0</v>
      </c>
      <c r="K12" s="24">
        <v>0</v>
      </c>
      <c r="L12" s="63">
        <v>100800</v>
      </c>
      <c r="M12" s="24">
        <f t="shared" si="1"/>
        <v>100800</v>
      </c>
      <c r="N12" s="24">
        <v>0</v>
      </c>
      <c r="O12" s="24">
        <v>0</v>
      </c>
      <c r="P12" s="63">
        <v>0</v>
      </c>
      <c r="Q12" s="24">
        <f t="shared" si="0"/>
        <v>0</v>
      </c>
      <c r="R12" s="24">
        <v>0</v>
      </c>
      <c r="S12" s="24">
        <v>0</v>
      </c>
      <c r="T12" s="63">
        <f t="shared" si="2"/>
        <v>100800</v>
      </c>
      <c r="U12" s="24">
        <f t="shared" si="3"/>
        <v>100800</v>
      </c>
      <c r="V12" s="70" t="s">
        <v>42</v>
      </c>
      <c r="W12" s="24"/>
    </row>
    <row r="13" s="39" customFormat="true" ht="42" customHeight="true" spans="1:23">
      <c r="A13" s="10">
        <v>7</v>
      </c>
      <c r="B13" s="57" t="s">
        <v>43</v>
      </c>
      <c r="C13" s="10" t="s">
        <v>29</v>
      </c>
      <c r="D13" s="10" t="s">
        <v>44</v>
      </c>
      <c r="E13" s="57">
        <v>1</v>
      </c>
      <c r="F13" s="57">
        <v>11.3</v>
      </c>
      <c r="G13" s="57">
        <v>90400</v>
      </c>
      <c r="H13" s="60">
        <v>16272</v>
      </c>
      <c r="I13" s="63">
        <v>4881.6</v>
      </c>
      <c r="J13" s="24">
        <v>0</v>
      </c>
      <c r="K13" s="24">
        <v>0</v>
      </c>
      <c r="L13" s="63">
        <v>11390.4</v>
      </c>
      <c r="M13" s="24">
        <f t="shared" si="1"/>
        <v>11390.4</v>
      </c>
      <c r="N13" s="24">
        <v>0</v>
      </c>
      <c r="O13" s="24">
        <v>0</v>
      </c>
      <c r="P13" s="63">
        <v>0</v>
      </c>
      <c r="Q13" s="24">
        <f t="shared" si="0"/>
        <v>0</v>
      </c>
      <c r="R13" s="24">
        <v>0</v>
      </c>
      <c r="S13" s="24">
        <v>0</v>
      </c>
      <c r="T13" s="63">
        <f t="shared" si="2"/>
        <v>11390.4</v>
      </c>
      <c r="U13" s="24">
        <f t="shared" si="3"/>
        <v>11390.4</v>
      </c>
      <c r="V13" s="70" t="s">
        <v>34</v>
      </c>
      <c r="W13" s="24"/>
    </row>
    <row r="14" s="39" customFormat="true" ht="42" customHeight="true" spans="1:23">
      <c r="A14" s="10">
        <v>8</v>
      </c>
      <c r="B14" s="57" t="s">
        <v>45</v>
      </c>
      <c r="C14" s="10" t="s">
        <v>29</v>
      </c>
      <c r="D14" s="10" t="s">
        <v>46</v>
      </c>
      <c r="E14" s="57">
        <v>37</v>
      </c>
      <c r="F14" s="57">
        <v>133.8</v>
      </c>
      <c r="G14" s="57">
        <v>1070400</v>
      </c>
      <c r="H14" s="60">
        <v>192672</v>
      </c>
      <c r="I14" s="63">
        <v>0</v>
      </c>
      <c r="J14" s="24">
        <v>0</v>
      </c>
      <c r="K14" s="24">
        <v>0</v>
      </c>
      <c r="L14" s="63">
        <v>192672</v>
      </c>
      <c r="M14" s="24">
        <f t="shared" si="1"/>
        <v>192672</v>
      </c>
      <c r="N14" s="24">
        <v>0</v>
      </c>
      <c r="O14" s="24">
        <v>0</v>
      </c>
      <c r="P14" s="63">
        <v>0</v>
      </c>
      <c r="Q14" s="24">
        <f t="shared" si="0"/>
        <v>0</v>
      </c>
      <c r="R14" s="24">
        <v>0</v>
      </c>
      <c r="S14" s="24">
        <v>0</v>
      </c>
      <c r="T14" s="63">
        <f t="shared" si="2"/>
        <v>192672</v>
      </c>
      <c r="U14" s="24">
        <f t="shared" si="3"/>
        <v>192672</v>
      </c>
      <c r="V14" s="70" t="s">
        <v>47</v>
      </c>
      <c r="W14" s="24"/>
    </row>
    <row r="15" s="39" customFormat="true" ht="42" customHeight="true" spans="1:23">
      <c r="A15" s="10">
        <v>9</v>
      </c>
      <c r="B15" s="57" t="s">
        <v>48</v>
      </c>
      <c r="C15" s="10" t="s">
        <v>29</v>
      </c>
      <c r="D15" s="10" t="s">
        <v>49</v>
      </c>
      <c r="E15" s="57">
        <v>1</v>
      </c>
      <c r="F15" s="57">
        <v>75</v>
      </c>
      <c r="G15" s="57">
        <v>600000</v>
      </c>
      <c r="H15" s="60">
        <v>108000</v>
      </c>
      <c r="I15" s="63">
        <v>32400</v>
      </c>
      <c r="J15" s="24">
        <v>0</v>
      </c>
      <c r="K15" s="24">
        <v>0</v>
      </c>
      <c r="L15" s="63">
        <v>75600</v>
      </c>
      <c r="M15" s="24">
        <f t="shared" si="1"/>
        <v>75600</v>
      </c>
      <c r="N15" s="24">
        <v>0</v>
      </c>
      <c r="O15" s="24">
        <v>0</v>
      </c>
      <c r="P15" s="63">
        <v>0</v>
      </c>
      <c r="Q15" s="24">
        <f t="shared" si="0"/>
        <v>0</v>
      </c>
      <c r="R15" s="24">
        <v>0</v>
      </c>
      <c r="S15" s="24">
        <v>0</v>
      </c>
      <c r="T15" s="63">
        <f t="shared" si="2"/>
        <v>75600</v>
      </c>
      <c r="U15" s="24">
        <f t="shared" si="3"/>
        <v>75600</v>
      </c>
      <c r="V15" s="70" t="s">
        <v>50</v>
      </c>
      <c r="W15" s="24"/>
    </row>
    <row r="16" s="39" customFormat="true" ht="42" customHeight="true" spans="1:23">
      <c r="A16" s="10">
        <v>10</v>
      </c>
      <c r="B16" s="57" t="s">
        <v>51</v>
      </c>
      <c r="C16" s="10" t="s">
        <v>29</v>
      </c>
      <c r="D16" s="10" t="s">
        <v>52</v>
      </c>
      <c r="E16" s="57">
        <v>1</v>
      </c>
      <c r="F16" s="57">
        <v>47</v>
      </c>
      <c r="G16" s="57">
        <v>376000</v>
      </c>
      <c r="H16" s="60">
        <v>67680</v>
      </c>
      <c r="I16" s="63">
        <v>20304</v>
      </c>
      <c r="J16" s="24">
        <v>0</v>
      </c>
      <c r="K16" s="24">
        <v>0</v>
      </c>
      <c r="L16" s="63">
        <v>47376</v>
      </c>
      <c r="M16" s="24">
        <f t="shared" si="1"/>
        <v>47376</v>
      </c>
      <c r="N16" s="24">
        <v>0</v>
      </c>
      <c r="O16" s="24">
        <v>0</v>
      </c>
      <c r="P16" s="63">
        <v>0</v>
      </c>
      <c r="Q16" s="24">
        <f t="shared" si="0"/>
        <v>0</v>
      </c>
      <c r="R16" s="24">
        <v>0</v>
      </c>
      <c r="S16" s="24">
        <v>0</v>
      </c>
      <c r="T16" s="63">
        <f t="shared" si="2"/>
        <v>47376</v>
      </c>
      <c r="U16" s="24">
        <f t="shared" si="3"/>
        <v>47376</v>
      </c>
      <c r="V16" s="70" t="s">
        <v>53</v>
      </c>
      <c r="W16" s="24"/>
    </row>
    <row r="17" s="39" customFormat="true" ht="42" customHeight="true" spans="1:23">
      <c r="A17" s="10">
        <v>11</v>
      </c>
      <c r="B17" s="57" t="s">
        <v>54</v>
      </c>
      <c r="C17" s="10" t="s">
        <v>29</v>
      </c>
      <c r="D17" s="10" t="s">
        <v>49</v>
      </c>
      <c r="E17" s="57">
        <v>1</v>
      </c>
      <c r="F17" s="57">
        <v>65</v>
      </c>
      <c r="G17" s="57">
        <v>520000</v>
      </c>
      <c r="H17" s="60">
        <v>93600</v>
      </c>
      <c r="I17" s="63">
        <v>28080</v>
      </c>
      <c r="J17" s="24">
        <v>0</v>
      </c>
      <c r="K17" s="24">
        <v>0</v>
      </c>
      <c r="L17" s="63">
        <v>65520</v>
      </c>
      <c r="M17" s="24">
        <f t="shared" si="1"/>
        <v>65520</v>
      </c>
      <c r="N17" s="24">
        <v>0</v>
      </c>
      <c r="O17" s="24">
        <v>0</v>
      </c>
      <c r="P17" s="63">
        <v>0</v>
      </c>
      <c r="Q17" s="24">
        <f t="shared" si="0"/>
        <v>0</v>
      </c>
      <c r="R17" s="24">
        <v>0</v>
      </c>
      <c r="S17" s="24">
        <v>0</v>
      </c>
      <c r="T17" s="63">
        <f t="shared" si="2"/>
        <v>65520</v>
      </c>
      <c r="U17" s="24">
        <f t="shared" si="3"/>
        <v>65520</v>
      </c>
      <c r="V17" s="70" t="s">
        <v>50</v>
      </c>
      <c r="W17" s="24"/>
    </row>
    <row r="18" s="39" customFormat="true" ht="42" customHeight="true" spans="1:23">
      <c r="A18" s="10">
        <v>12</v>
      </c>
      <c r="B18" s="57" t="s">
        <v>55</v>
      </c>
      <c r="C18" s="10" t="s">
        <v>29</v>
      </c>
      <c r="D18" s="10" t="s">
        <v>56</v>
      </c>
      <c r="E18" s="57">
        <v>33</v>
      </c>
      <c r="F18" s="57">
        <v>154.08</v>
      </c>
      <c r="G18" s="57">
        <v>1232640</v>
      </c>
      <c r="H18" s="60">
        <v>221875.2</v>
      </c>
      <c r="I18" s="63">
        <v>0</v>
      </c>
      <c r="J18" s="24">
        <v>0</v>
      </c>
      <c r="K18" s="24">
        <v>0</v>
      </c>
      <c r="L18" s="63">
        <v>221875.2</v>
      </c>
      <c r="M18" s="24">
        <f t="shared" si="1"/>
        <v>221875.2</v>
      </c>
      <c r="N18" s="24">
        <v>0</v>
      </c>
      <c r="O18" s="24">
        <v>0</v>
      </c>
      <c r="P18" s="63">
        <v>0</v>
      </c>
      <c r="Q18" s="24">
        <f t="shared" si="0"/>
        <v>0</v>
      </c>
      <c r="R18" s="24">
        <v>0</v>
      </c>
      <c r="S18" s="24">
        <v>0</v>
      </c>
      <c r="T18" s="63">
        <f t="shared" si="2"/>
        <v>221875.2</v>
      </c>
      <c r="U18" s="24">
        <f t="shared" si="3"/>
        <v>221875.2</v>
      </c>
      <c r="V18" s="70" t="s">
        <v>57</v>
      </c>
      <c r="W18" s="24"/>
    </row>
    <row r="19" s="39" customFormat="true" ht="90" customHeight="true" spans="1:23">
      <c r="A19" s="10">
        <v>13</v>
      </c>
      <c r="B19" s="57" t="s">
        <v>58</v>
      </c>
      <c r="C19" s="10" t="s">
        <v>29</v>
      </c>
      <c r="D19" s="10" t="s">
        <v>59</v>
      </c>
      <c r="E19" s="57">
        <v>41</v>
      </c>
      <c r="F19" s="57">
        <v>195.7</v>
      </c>
      <c r="G19" s="57">
        <v>1565600</v>
      </c>
      <c r="H19" s="60">
        <v>281808</v>
      </c>
      <c r="I19" s="63">
        <v>0</v>
      </c>
      <c r="J19" s="24">
        <v>0</v>
      </c>
      <c r="K19" s="24">
        <v>0</v>
      </c>
      <c r="L19" s="63">
        <v>281808</v>
      </c>
      <c r="M19" s="24">
        <f t="shared" si="1"/>
        <v>281808</v>
      </c>
      <c r="N19" s="24">
        <v>0</v>
      </c>
      <c r="O19" s="24">
        <v>0</v>
      </c>
      <c r="P19" s="63">
        <v>9072</v>
      </c>
      <c r="Q19" s="24">
        <f>N19+O19+P19</f>
        <v>9072</v>
      </c>
      <c r="R19" s="24">
        <v>0</v>
      </c>
      <c r="S19" s="24">
        <v>0</v>
      </c>
      <c r="T19" s="63">
        <f>L19-P19</f>
        <v>272736</v>
      </c>
      <c r="U19" s="24">
        <f t="shared" si="3"/>
        <v>272736</v>
      </c>
      <c r="V19" s="70" t="s">
        <v>60</v>
      </c>
      <c r="W19" s="71" t="s">
        <v>61</v>
      </c>
    </row>
    <row r="20" s="39" customFormat="true" ht="42" customHeight="true" spans="1:23">
      <c r="A20" s="10">
        <v>14</v>
      </c>
      <c r="B20" s="57" t="s">
        <v>62</v>
      </c>
      <c r="C20" s="10" t="s">
        <v>29</v>
      </c>
      <c r="D20" s="10" t="s">
        <v>63</v>
      </c>
      <c r="E20" s="57">
        <v>1</v>
      </c>
      <c r="F20" s="57">
        <v>60</v>
      </c>
      <c r="G20" s="57">
        <v>480000</v>
      </c>
      <c r="H20" s="60">
        <v>86400</v>
      </c>
      <c r="I20" s="63">
        <v>25920</v>
      </c>
      <c r="J20" s="24">
        <v>0</v>
      </c>
      <c r="K20" s="24">
        <v>0</v>
      </c>
      <c r="L20" s="63">
        <v>60480</v>
      </c>
      <c r="M20" s="24">
        <f t="shared" si="1"/>
        <v>60480</v>
      </c>
      <c r="N20" s="24">
        <v>0</v>
      </c>
      <c r="O20" s="24">
        <v>0</v>
      </c>
      <c r="P20" s="63">
        <v>0</v>
      </c>
      <c r="Q20" s="24">
        <f t="shared" si="0"/>
        <v>0</v>
      </c>
      <c r="R20" s="24">
        <v>0</v>
      </c>
      <c r="S20" s="24">
        <v>0</v>
      </c>
      <c r="T20" s="63">
        <f t="shared" si="2"/>
        <v>60480</v>
      </c>
      <c r="U20" s="24">
        <f t="shared" si="3"/>
        <v>60480</v>
      </c>
      <c r="V20" s="70" t="s">
        <v>34</v>
      </c>
      <c r="W20" s="24"/>
    </row>
    <row r="21" s="39" customFormat="true" ht="42" customHeight="true" spans="1:23">
      <c r="A21" s="10">
        <v>15</v>
      </c>
      <c r="B21" s="57" t="s">
        <v>64</v>
      </c>
      <c r="C21" s="10" t="s">
        <v>29</v>
      </c>
      <c r="D21" s="10" t="s">
        <v>65</v>
      </c>
      <c r="E21" s="57">
        <v>1</v>
      </c>
      <c r="F21" s="57">
        <v>14</v>
      </c>
      <c r="G21" s="57">
        <v>112000</v>
      </c>
      <c r="H21" s="60">
        <v>20160</v>
      </c>
      <c r="I21" s="63">
        <v>6048</v>
      </c>
      <c r="J21" s="24">
        <v>0</v>
      </c>
      <c r="K21" s="24">
        <v>0</v>
      </c>
      <c r="L21" s="63">
        <v>14112</v>
      </c>
      <c r="M21" s="24">
        <f t="shared" si="1"/>
        <v>14112</v>
      </c>
      <c r="N21" s="24">
        <v>0</v>
      </c>
      <c r="O21" s="24">
        <v>0</v>
      </c>
      <c r="P21" s="63">
        <v>0</v>
      </c>
      <c r="Q21" s="24">
        <f t="shared" si="0"/>
        <v>0</v>
      </c>
      <c r="R21" s="24">
        <v>0</v>
      </c>
      <c r="S21" s="24">
        <v>0</v>
      </c>
      <c r="T21" s="63">
        <f t="shared" si="2"/>
        <v>14112</v>
      </c>
      <c r="U21" s="24">
        <f t="shared" si="3"/>
        <v>14112</v>
      </c>
      <c r="V21" s="70" t="s">
        <v>27</v>
      </c>
      <c r="W21" s="24"/>
    </row>
    <row r="22" s="39" customFormat="true" ht="42" customHeight="true" spans="1:23">
      <c r="A22" s="10">
        <v>16</v>
      </c>
      <c r="B22" s="57" t="s">
        <v>66</v>
      </c>
      <c r="C22" s="10" t="s">
        <v>29</v>
      </c>
      <c r="D22" s="10" t="s">
        <v>52</v>
      </c>
      <c r="E22" s="57">
        <v>1</v>
      </c>
      <c r="F22" s="57">
        <v>24</v>
      </c>
      <c r="G22" s="57">
        <v>192000</v>
      </c>
      <c r="H22" s="60">
        <v>34560</v>
      </c>
      <c r="I22" s="63">
        <v>10368</v>
      </c>
      <c r="J22" s="24">
        <v>0</v>
      </c>
      <c r="K22" s="24">
        <v>0</v>
      </c>
      <c r="L22" s="63">
        <v>24192</v>
      </c>
      <c r="M22" s="24">
        <f t="shared" si="1"/>
        <v>24192</v>
      </c>
      <c r="N22" s="24">
        <v>0</v>
      </c>
      <c r="O22" s="24">
        <v>0</v>
      </c>
      <c r="P22" s="63">
        <v>0</v>
      </c>
      <c r="Q22" s="24">
        <f t="shared" si="0"/>
        <v>0</v>
      </c>
      <c r="R22" s="24">
        <v>0</v>
      </c>
      <c r="S22" s="24">
        <v>0</v>
      </c>
      <c r="T22" s="63">
        <f t="shared" si="2"/>
        <v>24192</v>
      </c>
      <c r="U22" s="24">
        <f t="shared" si="3"/>
        <v>24192</v>
      </c>
      <c r="V22" s="70" t="s">
        <v>34</v>
      </c>
      <c r="W22" s="24"/>
    </row>
    <row r="23" s="39" customFormat="true" ht="42" customHeight="true" spans="1:23">
      <c r="A23" s="10">
        <v>17</v>
      </c>
      <c r="B23" s="57" t="s">
        <v>67</v>
      </c>
      <c r="C23" s="10" t="s">
        <v>29</v>
      </c>
      <c r="D23" s="10" t="s">
        <v>68</v>
      </c>
      <c r="E23" s="57">
        <v>1</v>
      </c>
      <c r="F23" s="57">
        <v>83</v>
      </c>
      <c r="G23" s="57">
        <v>664000</v>
      </c>
      <c r="H23" s="60">
        <v>119520</v>
      </c>
      <c r="I23" s="63">
        <v>35856</v>
      </c>
      <c r="J23" s="24">
        <v>0</v>
      </c>
      <c r="K23" s="24">
        <v>0</v>
      </c>
      <c r="L23" s="63">
        <v>83664</v>
      </c>
      <c r="M23" s="24">
        <f t="shared" si="1"/>
        <v>83664</v>
      </c>
      <c r="N23" s="24">
        <v>0</v>
      </c>
      <c r="O23" s="24">
        <v>0</v>
      </c>
      <c r="P23" s="63">
        <v>0</v>
      </c>
      <c r="Q23" s="24">
        <f t="shared" si="0"/>
        <v>0</v>
      </c>
      <c r="R23" s="24">
        <v>0</v>
      </c>
      <c r="S23" s="24">
        <v>0</v>
      </c>
      <c r="T23" s="63">
        <f t="shared" si="2"/>
        <v>83664</v>
      </c>
      <c r="U23" s="24">
        <f t="shared" si="3"/>
        <v>83664</v>
      </c>
      <c r="V23" s="70" t="s">
        <v>69</v>
      </c>
      <c r="W23" s="24"/>
    </row>
    <row r="24" s="39" customFormat="true" ht="42" customHeight="true" spans="1:23">
      <c r="A24" s="10">
        <v>18</v>
      </c>
      <c r="B24" s="57" t="s">
        <v>70</v>
      </c>
      <c r="C24" s="10" t="s">
        <v>29</v>
      </c>
      <c r="D24" s="10" t="s">
        <v>65</v>
      </c>
      <c r="E24" s="57">
        <v>1</v>
      </c>
      <c r="F24" s="57">
        <v>23</v>
      </c>
      <c r="G24" s="57">
        <v>184000</v>
      </c>
      <c r="H24" s="60">
        <v>33120</v>
      </c>
      <c r="I24" s="63">
        <v>9936</v>
      </c>
      <c r="J24" s="24">
        <v>0</v>
      </c>
      <c r="K24" s="24">
        <v>0</v>
      </c>
      <c r="L24" s="63">
        <v>23184</v>
      </c>
      <c r="M24" s="24">
        <f t="shared" si="1"/>
        <v>23184</v>
      </c>
      <c r="N24" s="24">
        <v>0</v>
      </c>
      <c r="O24" s="24">
        <v>0</v>
      </c>
      <c r="P24" s="63">
        <v>0</v>
      </c>
      <c r="Q24" s="24">
        <f t="shared" si="0"/>
        <v>0</v>
      </c>
      <c r="R24" s="24">
        <v>0</v>
      </c>
      <c r="S24" s="24">
        <v>0</v>
      </c>
      <c r="T24" s="63">
        <f t="shared" si="2"/>
        <v>23184</v>
      </c>
      <c r="U24" s="24">
        <f t="shared" si="3"/>
        <v>23184</v>
      </c>
      <c r="V24" s="70" t="s">
        <v>71</v>
      </c>
      <c r="W24" s="24"/>
    </row>
    <row r="25" s="39" customFormat="true" ht="42" customHeight="true" spans="1:23">
      <c r="A25" s="10">
        <v>19</v>
      </c>
      <c r="B25" s="57" t="s">
        <v>72</v>
      </c>
      <c r="C25" s="10" t="s">
        <v>29</v>
      </c>
      <c r="D25" s="10" t="s">
        <v>73</v>
      </c>
      <c r="E25" s="57">
        <v>1</v>
      </c>
      <c r="F25" s="57">
        <v>16</v>
      </c>
      <c r="G25" s="57">
        <v>128000</v>
      </c>
      <c r="H25" s="60">
        <v>23040</v>
      </c>
      <c r="I25" s="63">
        <v>6912</v>
      </c>
      <c r="J25" s="24">
        <v>0</v>
      </c>
      <c r="K25" s="24">
        <v>0</v>
      </c>
      <c r="L25" s="63">
        <v>16128</v>
      </c>
      <c r="M25" s="24">
        <f t="shared" si="1"/>
        <v>16128</v>
      </c>
      <c r="N25" s="24">
        <v>0</v>
      </c>
      <c r="O25" s="24">
        <v>0</v>
      </c>
      <c r="P25" s="63">
        <v>0</v>
      </c>
      <c r="Q25" s="24">
        <f t="shared" si="0"/>
        <v>0</v>
      </c>
      <c r="R25" s="24">
        <v>0</v>
      </c>
      <c r="S25" s="24">
        <v>0</v>
      </c>
      <c r="T25" s="63">
        <f t="shared" si="2"/>
        <v>16128</v>
      </c>
      <c r="U25" s="24">
        <f t="shared" si="3"/>
        <v>16128</v>
      </c>
      <c r="V25" s="70" t="s">
        <v>71</v>
      </c>
      <c r="W25" s="24"/>
    </row>
    <row r="26" s="39" customFormat="true" ht="42" customHeight="true" spans="1:23">
      <c r="A26" s="10">
        <v>20</v>
      </c>
      <c r="B26" s="57" t="s">
        <v>74</v>
      </c>
      <c r="C26" s="10" t="s">
        <v>29</v>
      </c>
      <c r="D26" s="10" t="s">
        <v>75</v>
      </c>
      <c r="E26" s="57">
        <v>1</v>
      </c>
      <c r="F26" s="57">
        <v>90</v>
      </c>
      <c r="G26" s="57">
        <v>720000</v>
      </c>
      <c r="H26" s="60">
        <v>129600</v>
      </c>
      <c r="I26" s="63">
        <v>38880</v>
      </c>
      <c r="J26" s="24">
        <v>0</v>
      </c>
      <c r="K26" s="24">
        <v>0</v>
      </c>
      <c r="L26" s="63">
        <v>90720</v>
      </c>
      <c r="M26" s="24">
        <f t="shared" si="1"/>
        <v>90720</v>
      </c>
      <c r="N26" s="24">
        <v>0</v>
      </c>
      <c r="O26" s="24">
        <v>0</v>
      </c>
      <c r="P26" s="63">
        <v>0</v>
      </c>
      <c r="Q26" s="24">
        <f t="shared" si="0"/>
        <v>0</v>
      </c>
      <c r="R26" s="24">
        <v>0</v>
      </c>
      <c r="S26" s="24">
        <v>0</v>
      </c>
      <c r="T26" s="63">
        <f t="shared" si="2"/>
        <v>90720</v>
      </c>
      <c r="U26" s="24">
        <f t="shared" si="3"/>
        <v>90720</v>
      </c>
      <c r="V26" s="70" t="s">
        <v>71</v>
      </c>
      <c r="W26" s="24"/>
    </row>
    <row r="27" ht="26" customHeight="true" spans="1:23">
      <c r="A27" s="58" t="s">
        <v>76</v>
      </c>
      <c r="B27" s="59"/>
      <c r="C27" s="10"/>
      <c r="D27" s="10"/>
      <c r="E27" s="10">
        <f>SUM(E7:E26)</f>
        <v>189</v>
      </c>
      <c r="F27" s="10">
        <f>SUM(F7:F26)</f>
        <v>1833.28</v>
      </c>
      <c r="G27" s="61">
        <f>SUM(G7:G26)</f>
        <v>14666240</v>
      </c>
      <c r="H27" s="24">
        <f>SUM(H7:H26)</f>
        <v>2639923.2</v>
      </c>
      <c r="I27" s="61">
        <f>SUM(I7:I26)</f>
        <v>323265.6</v>
      </c>
      <c r="J27" s="24">
        <v>0</v>
      </c>
      <c r="K27" s="24">
        <v>0</v>
      </c>
      <c r="L27" s="61">
        <f>SUM(L7:L26)</f>
        <v>2316657.6</v>
      </c>
      <c r="M27" s="61">
        <f t="shared" si="1"/>
        <v>2316657.6</v>
      </c>
      <c r="N27" s="24">
        <v>0</v>
      </c>
      <c r="O27" s="24">
        <v>0</v>
      </c>
      <c r="P27" s="61">
        <f>SUM(P7:P26)</f>
        <v>9072</v>
      </c>
      <c r="Q27" s="61">
        <f t="shared" si="0"/>
        <v>9072</v>
      </c>
      <c r="R27" s="24">
        <v>0</v>
      </c>
      <c r="S27" s="24">
        <v>0</v>
      </c>
      <c r="T27" s="61">
        <f>L27-P27</f>
        <v>2307585.6</v>
      </c>
      <c r="U27" s="61">
        <f t="shared" si="3"/>
        <v>2307585.6</v>
      </c>
      <c r="V27" s="72"/>
      <c r="W27" s="24"/>
    </row>
  </sheetData>
  <autoFilter ref="A5:M27">
    <sortState ref="A5:M27">
      <sortCondition ref="C4"/>
    </sortState>
    <extLst/>
  </autoFilter>
  <mergeCells count="19">
    <mergeCell ref="A1:W1"/>
    <mergeCell ref="A2:W2"/>
    <mergeCell ref="A3:M3"/>
    <mergeCell ref="L4:M4"/>
    <mergeCell ref="J5:M5"/>
    <mergeCell ref="N5:Q5"/>
    <mergeCell ref="R5:U5"/>
    <mergeCell ref="A27:B2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V5:V6"/>
    <mergeCell ref="W5:W6"/>
  </mergeCells>
  <pageMargins left="0.511805555555556" right="0.472222222222222" top="0.472222222222222" bottom="0.393055555555556" header="0.298611111111111" footer="0.298611111111111"/>
  <pageSetup paperSize="9" scale="49" fitToHeight="0" orientation="landscape" horizontalDpi="600"/>
  <headerFooter>
    <oddFooter>&amp;C第 &amp;P 页，共 &amp;N 页</oddFooter>
  </headerFooter>
  <ignoredErrors>
    <ignoredError sqref="M27" formula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9"/>
  <sheetViews>
    <sheetView workbookViewId="0">
      <selection activeCell="E12" sqref="E12"/>
    </sheetView>
  </sheetViews>
  <sheetFormatPr defaultColWidth="9" defaultRowHeight="13.5"/>
  <cols>
    <col min="1" max="1" width="5" customWidth="true"/>
    <col min="2" max="2" width="12.875" customWidth="true"/>
    <col min="3" max="3" width="10.55" customWidth="true"/>
    <col min="4" max="4" width="6.625" customWidth="true"/>
    <col min="5" max="5" width="9.875" customWidth="true"/>
    <col min="6" max="6" width="14.625" customWidth="true"/>
    <col min="7" max="7" width="7" customWidth="true"/>
    <col min="8" max="8" width="11.5"/>
    <col min="9" max="10" width="12.75" customWidth="true"/>
    <col min="11" max="11" width="13.1583333333333" customWidth="true"/>
    <col min="12" max="13" width="11" customWidth="true"/>
    <col min="14" max="14" width="12.5" customWidth="true"/>
    <col min="15" max="15" width="11" customWidth="true"/>
    <col min="16" max="16" width="7.125" customWidth="true"/>
    <col min="17" max="17" width="12.625" customWidth="true"/>
    <col min="18" max="18" width="6.875" customWidth="true"/>
  </cols>
  <sheetData>
    <row r="1" s="1" customFormat="true" ht="21" customHeight="true" spans="1:14">
      <c r="A1" s="1" t="s">
        <v>77</v>
      </c>
      <c r="E1" s="18"/>
      <c r="N1" s="18"/>
    </row>
    <row r="2" s="1" customFormat="true" ht="25" customHeight="true" spans="1:18">
      <c r="A2" s="3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true" ht="18" customHeight="true" spans="1:17">
      <c r="A3" s="4" t="s">
        <v>2</v>
      </c>
      <c r="B3" s="5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</row>
    <row r="4" s="1" customFormat="true" ht="24" customHeight="true" spans="1:15">
      <c r="A4" s="6" t="s">
        <v>79</v>
      </c>
      <c r="B4" s="6"/>
      <c r="C4" s="6"/>
      <c r="D4" s="6"/>
      <c r="E4" s="19"/>
      <c r="F4" s="20"/>
      <c r="G4" s="20"/>
      <c r="H4" s="21"/>
      <c r="I4" s="21"/>
      <c r="J4" s="29"/>
      <c r="K4" s="29"/>
      <c r="L4" s="29"/>
      <c r="M4" s="20" t="s">
        <v>3</v>
      </c>
      <c r="N4" s="19"/>
      <c r="O4" s="33"/>
    </row>
    <row r="6" s="1" customFormat="true" ht="21" customHeight="true" spans="1:18">
      <c r="A6" s="41" t="s">
        <v>4</v>
      </c>
      <c r="B6" s="42" t="s">
        <v>5</v>
      </c>
      <c r="C6" s="41" t="s">
        <v>7</v>
      </c>
      <c r="D6" s="41" t="s">
        <v>8</v>
      </c>
      <c r="E6" s="41" t="s">
        <v>9</v>
      </c>
      <c r="F6" s="42" t="s">
        <v>10</v>
      </c>
      <c r="G6" s="47" t="s">
        <v>80</v>
      </c>
      <c r="H6" s="42" t="s">
        <v>11</v>
      </c>
      <c r="I6" s="41" t="s">
        <v>81</v>
      </c>
      <c r="J6" s="41" t="s">
        <v>82</v>
      </c>
      <c r="K6" s="50" t="s">
        <v>83</v>
      </c>
      <c r="L6" s="42" t="s">
        <v>84</v>
      </c>
      <c r="M6" s="42"/>
      <c r="N6" s="42"/>
      <c r="O6" s="42"/>
      <c r="P6" s="51" t="s">
        <v>17</v>
      </c>
      <c r="Q6" s="52" t="s">
        <v>16</v>
      </c>
      <c r="R6" s="52" t="s">
        <v>85</v>
      </c>
    </row>
    <row r="7" s="1" customFormat="true" ht="34" customHeight="true" spans="1:18">
      <c r="A7" s="41"/>
      <c r="B7" s="42"/>
      <c r="C7" s="41"/>
      <c r="D7" s="41"/>
      <c r="E7" s="41"/>
      <c r="F7" s="42"/>
      <c r="G7" s="48"/>
      <c r="H7" s="42"/>
      <c r="I7" s="41"/>
      <c r="J7" s="41"/>
      <c r="K7" s="50"/>
      <c r="L7" s="42" t="s">
        <v>86</v>
      </c>
      <c r="M7" s="42" t="s">
        <v>87</v>
      </c>
      <c r="N7" s="42" t="s">
        <v>88</v>
      </c>
      <c r="O7" s="42" t="s">
        <v>21</v>
      </c>
      <c r="P7" s="51"/>
      <c r="Q7" s="52"/>
      <c r="R7" s="52"/>
    </row>
    <row r="8" s="39" customFormat="true" ht="57" customHeight="true" spans="1:18">
      <c r="A8" s="10"/>
      <c r="B8" s="10" t="s">
        <v>89</v>
      </c>
      <c r="C8" s="10" t="s">
        <v>90</v>
      </c>
      <c r="D8" s="10">
        <v>2</v>
      </c>
      <c r="E8" s="10">
        <v>11</v>
      </c>
      <c r="F8" s="24">
        <v>88000</v>
      </c>
      <c r="G8" s="25">
        <v>0.2</v>
      </c>
      <c r="H8" s="24">
        <v>17600</v>
      </c>
      <c r="I8" s="31">
        <v>45316</v>
      </c>
      <c r="J8" s="31">
        <v>45657</v>
      </c>
      <c r="K8" s="10">
        <v>0</v>
      </c>
      <c r="L8" s="24">
        <v>0</v>
      </c>
      <c r="M8" s="24">
        <v>0</v>
      </c>
      <c r="N8" s="24">
        <v>17600</v>
      </c>
      <c r="O8" s="24">
        <f>L8+M8+N8</f>
        <v>17600</v>
      </c>
      <c r="P8" s="10" t="s">
        <v>91</v>
      </c>
      <c r="Q8" s="10" t="s">
        <v>92</v>
      </c>
      <c r="R8" s="37" t="s">
        <v>93</v>
      </c>
    </row>
    <row r="9" s="40" customFormat="true" ht="31" customHeight="true" spans="1:18">
      <c r="A9" s="43" t="s">
        <v>76</v>
      </c>
      <c r="B9" s="44"/>
      <c r="C9" s="45"/>
      <c r="D9" s="46">
        <f>SUM(D8:D8)</f>
        <v>2</v>
      </c>
      <c r="E9" s="46">
        <f>SUM(E8:E8)</f>
        <v>11</v>
      </c>
      <c r="F9" s="49">
        <f>SUM(F8:F8)</f>
        <v>88000</v>
      </c>
      <c r="G9" s="49"/>
      <c r="H9" s="49">
        <f t="shared" ref="H9:O9" si="0">SUM(H8:H8)</f>
        <v>17600</v>
      </c>
      <c r="I9" s="49"/>
      <c r="J9" s="49"/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17600</v>
      </c>
      <c r="O9" s="49">
        <f t="shared" si="0"/>
        <v>17600</v>
      </c>
      <c r="P9" s="45"/>
      <c r="Q9" s="45"/>
      <c r="R9" s="45"/>
    </row>
  </sheetData>
  <mergeCells count="21">
    <mergeCell ref="A1:B1"/>
    <mergeCell ref="A2:R2"/>
    <mergeCell ref="A3:Q3"/>
    <mergeCell ref="A4:D4"/>
    <mergeCell ref="M4:N4"/>
    <mergeCell ref="L6:O6"/>
    <mergeCell ref="A9:B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P6:P7"/>
    <mergeCell ref="Q6:Q7"/>
    <mergeCell ref="R6:R7"/>
  </mergeCells>
  <pageMargins left="0.472222222222222" right="0.590277777777778" top="0.629861111111111" bottom="0.590277777777778" header="0.5" footer="0.5"/>
  <pageSetup paperSize="9" scale="76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2"/>
  <sheetViews>
    <sheetView workbookViewId="0">
      <selection activeCell="J17" sqref="J17"/>
    </sheetView>
  </sheetViews>
  <sheetFormatPr defaultColWidth="9" defaultRowHeight="13.5"/>
  <cols>
    <col min="1" max="1" width="5" customWidth="true"/>
    <col min="2" max="2" width="13.375" customWidth="true"/>
    <col min="3" max="3" width="13.75" customWidth="true"/>
    <col min="4" max="4" width="5.75" customWidth="true"/>
    <col min="5" max="5" width="9.875" customWidth="true"/>
    <col min="6" max="6" width="14.375" customWidth="true"/>
    <col min="7" max="7" width="9.125" customWidth="true"/>
    <col min="8" max="8" width="12.875"/>
    <col min="9" max="10" width="12.125" customWidth="true"/>
    <col min="11" max="11" width="13.1583333333333" customWidth="true"/>
    <col min="12" max="13" width="11" customWidth="true"/>
    <col min="14" max="14" width="12.5" customWidth="true"/>
    <col min="15" max="15" width="13.625" customWidth="true"/>
    <col min="16" max="16" width="6" customWidth="true"/>
    <col min="17" max="17" width="14" customWidth="true"/>
    <col min="18" max="18" width="6.875" customWidth="true"/>
  </cols>
  <sheetData>
    <row r="1" s="1" customFormat="true" ht="21" customHeight="true" spans="1:14">
      <c r="A1" s="1" t="s">
        <v>94</v>
      </c>
      <c r="E1" s="18"/>
      <c r="N1" s="18"/>
    </row>
    <row r="2" s="1" customFormat="true" ht="25" customHeight="true" spans="1:18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true" ht="18" customHeight="true" spans="1:17">
      <c r="A3" s="4" t="s">
        <v>2</v>
      </c>
      <c r="B3" s="5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</row>
    <row r="4" s="1" customFormat="true" ht="24" customHeight="true" spans="1:15">
      <c r="A4" s="6" t="s">
        <v>96</v>
      </c>
      <c r="B4" s="6"/>
      <c r="C4" s="6"/>
      <c r="D4" s="6"/>
      <c r="E4" s="19"/>
      <c r="F4" s="20"/>
      <c r="G4" s="20"/>
      <c r="H4" s="21"/>
      <c r="I4" s="21"/>
      <c r="J4" s="29"/>
      <c r="K4" s="29"/>
      <c r="L4" s="29"/>
      <c r="M4" s="20" t="s">
        <v>3</v>
      </c>
      <c r="N4" s="19"/>
      <c r="O4" s="33"/>
    </row>
    <row r="5" s="1" customFormat="true" ht="18" customHeight="true" spans="1:18">
      <c r="A5" s="7" t="s">
        <v>4</v>
      </c>
      <c r="B5" s="8" t="s">
        <v>5</v>
      </c>
      <c r="C5" s="7" t="s">
        <v>7</v>
      </c>
      <c r="D5" s="7" t="s">
        <v>8</v>
      </c>
      <c r="E5" s="7" t="s">
        <v>9</v>
      </c>
      <c r="F5" s="8" t="s">
        <v>10</v>
      </c>
      <c r="G5" s="22" t="s">
        <v>80</v>
      </c>
      <c r="H5" s="8" t="s">
        <v>11</v>
      </c>
      <c r="I5" s="7" t="s">
        <v>81</v>
      </c>
      <c r="J5" s="7" t="s">
        <v>82</v>
      </c>
      <c r="K5" s="30" t="s">
        <v>97</v>
      </c>
      <c r="L5" s="8" t="s">
        <v>84</v>
      </c>
      <c r="M5" s="8"/>
      <c r="N5" s="8"/>
      <c r="O5" s="8"/>
      <c r="P5" s="34" t="s">
        <v>17</v>
      </c>
      <c r="Q5" s="36" t="s">
        <v>16</v>
      </c>
      <c r="R5" s="36" t="s">
        <v>85</v>
      </c>
    </row>
    <row r="6" s="1" customFormat="true" ht="27" customHeight="true" spans="1:18">
      <c r="A6" s="7"/>
      <c r="B6" s="8"/>
      <c r="C6" s="7"/>
      <c r="D6" s="7"/>
      <c r="E6" s="7"/>
      <c r="F6" s="8"/>
      <c r="G6" s="23"/>
      <c r="H6" s="8"/>
      <c r="I6" s="7"/>
      <c r="J6" s="7"/>
      <c r="K6" s="30"/>
      <c r="L6" s="8" t="s">
        <v>86</v>
      </c>
      <c r="M6" s="8" t="s">
        <v>87</v>
      </c>
      <c r="N6" s="8" t="s">
        <v>98</v>
      </c>
      <c r="O6" s="8" t="s">
        <v>21</v>
      </c>
      <c r="P6" s="34"/>
      <c r="Q6" s="36"/>
      <c r="R6" s="36"/>
    </row>
    <row r="7" s="1" customFormat="true" ht="36" customHeight="true" spans="1:18">
      <c r="A7" s="9">
        <v>1</v>
      </c>
      <c r="B7" s="10" t="s">
        <v>99</v>
      </c>
      <c r="C7" s="10" t="s">
        <v>100</v>
      </c>
      <c r="D7" s="10">
        <v>1</v>
      </c>
      <c r="E7" s="10">
        <v>350</v>
      </c>
      <c r="F7" s="24">
        <v>7000000</v>
      </c>
      <c r="G7" s="25">
        <v>0.012</v>
      </c>
      <c r="H7" s="24">
        <v>84000</v>
      </c>
      <c r="I7" s="31">
        <v>45493</v>
      </c>
      <c r="J7" s="31">
        <v>45857</v>
      </c>
      <c r="K7" s="10">
        <v>33600</v>
      </c>
      <c r="L7" s="24">
        <v>0</v>
      </c>
      <c r="M7" s="24">
        <v>0</v>
      </c>
      <c r="N7" s="24">
        <v>50400</v>
      </c>
      <c r="O7" s="24">
        <f t="shared" ref="O7:O11" si="0">L7+M7+N7</f>
        <v>50400</v>
      </c>
      <c r="P7" s="10"/>
      <c r="Q7" s="10" t="s">
        <v>101</v>
      </c>
      <c r="R7" s="37" t="s">
        <v>102</v>
      </c>
    </row>
    <row r="8" s="1" customFormat="true" ht="36" customHeight="true" spans="1:18">
      <c r="A8" s="9">
        <v>2</v>
      </c>
      <c r="B8" s="10" t="s">
        <v>103</v>
      </c>
      <c r="C8" s="10" t="s">
        <v>100</v>
      </c>
      <c r="D8" s="10">
        <v>1</v>
      </c>
      <c r="E8" s="10">
        <v>57</v>
      </c>
      <c r="F8" s="24">
        <v>1140000</v>
      </c>
      <c r="G8" s="25">
        <v>0.012</v>
      </c>
      <c r="H8" s="24">
        <v>13680</v>
      </c>
      <c r="I8" s="31">
        <v>45493</v>
      </c>
      <c r="J8" s="31">
        <v>45857</v>
      </c>
      <c r="K8" s="10">
        <v>5472</v>
      </c>
      <c r="L8" s="24">
        <v>0</v>
      </c>
      <c r="M8" s="24">
        <v>0</v>
      </c>
      <c r="N8" s="24">
        <v>8208</v>
      </c>
      <c r="O8" s="24">
        <f t="shared" si="0"/>
        <v>8208</v>
      </c>
      <c r="P8" s="10"/>
      <c r="Q8" s="10" t="s">
        <v>104</v>
      </c>
      <c r="R8" s="37" t="s">
        <v>102</v>
      </c>
    </row>
    <row r="9" s="1" customFormat="true" ht="36" customHeight="true" spans="1:18">
      <c r="A9" s="9">
        <v>3</v>
      </c>
      <c r="B9" s="10" t="s">
        <v>105</v>
      </c>
      <c r="C9" s="10" t="s">
        <v>106</v>
      </c>
      <c r="D9" s="11">
        <v>1</v>
      </c>
      <c r="E9" s="11">
        <v>1127.43</v>
      </c>
      <c r="F9" s="11">
        <v>22548600</v>
      </c>
      <c r="G9" s="25">
        <v>0.012</v>
      </c>
      <c r="H9" s="26">
        <v>270583.2</v>
      </c>
      <c r="I9" s="31">
        <v>45498</v>
      </c>
      <c r="J9" s="31">
        <v>45862</v>
      </c>
      <c r="K9" s="11">
        <v>108233.28</v>
      </c>
      <c r="L9" s="11">
        <v>0</v>
      </c>
      <c r="M9" s="11">
        <v>0</v>
      </c>
      <c r="N9" s="11">
        <v>162349.92</v>
      </c>
      <c r="O9" s="24">
        <f t="shared" si="0"/>
        <v>162349.92</v>
      </c>
      <c r="P9" s="10"/>
      <c r="Q9" s="11" t="s">
        <v>107</v>
      </c>
      <c r="R9" s="37" t="s">
        <v>102</v>
      </c>
    </row>
    <row r="10" s="1" customFormat="true" ht="36" customHeight="true" spans="1:18">
      <c r="A10" s="9">
        <v>4</v>
      </c>
      <c r="B10" s="10" t="s">
        <v>108</v>
      </c>
      <c r="C10" s="10" t="s">
        <v>106</v>
      </c>
      <c r="D10" s="10">
        <v>1</v>
      </c>
      <c r="E10" s="10">
        <v>486.92</v>
      </c>
      <c r="F10" s="24">
        <v>9738400</v>
      </c>
      <c r="G10" s="25">
        <v>0.012</v>
      </c>
      <c r="H10" s="24">
        <v>116860.8</v>
      </c>
      <c r="I10" s="31">
        <v>45498</v>
      </c>
      <c r="J10" s="31">
        <v>45862</v>
      </c>
      <c r="K10" s="10">
        <v>46744.32</v>
      </c>
      <c r="L10" s="24">
        <v>0</v>
      </c>
      <c r="M10" s="24">
        <v>0</v>
      </c>
      <c r="N10" s="24">
        <v>70116.48</v>
      </c>
      <c r="O10" s="24">
        <f t="shared" si="0"/>
        <v>70116.48</v>
      </c>
      <c r="P10" s="10"/>
      <c r="Q10" s="10" t="s">
        <v>109</v>
      </c>
      <c r="R10" s="37" t="s">
        <v>102</v>
      </c>
    </row>
    <row r="11" s="1" customFormat="true" ht="36" customHeight="true" spans="1:18">
      <c r="A11" s="9">
        <v>5</v>
      </c>
      <c r="B11" s="12" t="s">
        <v>110</v>
      </c>
      <c r="C11" s="12" t="s">
        <v>111</v>
      </c>
      <c r="D11" s="13">
        <v>1</v>
      </c>
      <c r="E11" s="13">
        <v>300</v>
      </c>
      <c r="F11" s="13">
        <v>6000000</v>
      </c>
      <c r="G11" s="25">
        <v>0.012</v>
      </c>
      <c r="H11" s="27">
        <v>72000</v>
      </c>
      <c r="I11" s="32">
        <v>45500</v>
      </c>
      <c r="J11" s="32">
        <v>45864</v>
      </c>
      <c r="K11" s="13">
        <v>28800</v>
      </c>
      <c r="L11" s="13">
        <v>0</v>
      </c>
      <c r="M11" s="13">
        <v>0</v>
      </c>
      <c r="N11" s="13">
        <v>43200</v>
      </c>
      <c r="O11" s="35">
        <f t="shared" si="0"/>
        <v>43200</v>
      </c>
      <c r="P11" s="12"/>
      <c r="Q11" s="12" t="s">
        <v>112</v>
      </c>
      <c r="R11" s="38" t="s">
        <v>102</v>
      </c>
    </row>
    <row r="12" s="2" customFormat="true" ht="24" customHeight="true" spans="1:18">
      <c r="A12" s="14" t="s">
        <v>76</v>
      </c>
      <c r="B12" s="15"/>
      <c r="C12" s="16"/>
      <c r="D12" s="17">
        <f>SUM(D7:D11)</f>
        <v>5</v>
      </c>
      <c r="E12" s="28">
        <f>SUM(E7:E11)</f>
        <v>2321.35</v>
      </c>
      <c r="F12" s="28">
        <f>SUM(F7:F11)</f>
        <v>46427000</v>
      </c>
      <c r="G12" s="28"/>
      <c r="H12" s="28">
        <f t="shared" ref="H12:O12" si="1">SUM(H7:H11)</f>
        <v>557124</v>
      </c>
      <c r="I12" s="28"/>
      <c r="J12" s="28"/>
      <c r="K12" s="28">
        <f t="shared" si="1"/>
        <v>222849.6</v>
      </c>
      <c r="L12" s="28">
        <f t="shared" si="1"/>
        <v>0</v>
      </c>
      <c r="M12" s="28">
        <f t="shared" si="1"/>
        <v>0</v>
      </c>
      <c r="N12" s="28">
        <f t="shared" si="1"/>
        <v>334274.4</v>
      </c>
      <c r="O12" s="28">
        <f t="shared" si="1"/>
        <v>334274.4</v>
      </c>
      <c r="P12" s="16"/>
      <c r="Q12" s="16"/>
      <c r="R12" s="16"/>
    </row>
  </sheetData>
  <mergeCells count="21">
    <mergeCell ref="A1:B1"/>
    <mergeCell ref="A2:R2"/>
    <mergeCell ref="A3:Q3"/>
    <mergeCell ref="A4:D4"/>
    <mergeCell ref="M4:N4"/>
    <mergeCell ref="L5:O5"/>
    <mergeCell ref="A12:B1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</mergeCells>
  <pageMargins left="0.550694444444444" right="0.590277777777778" top="0.590277777777778" bottom="0.550694444444444" header="0.5" footer="0.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槟榔1</vt:lpstr>
      <vt:lpstr>榴莲5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2006-09-19T08:00:00Z</dcterms:created>
  <dcterms:modified xsi:type="dcterms:W3CDTF">2025-04-22T16:50:33Z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A105077D5C9F44C3931DDB7A6DD96B68</vt:lpwstr>
  </property>
</Properties>
</file>