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 tabRatio="708" firstSheet="2" activeTab="2"/>
  </bookViews>
  <sheets>
    <sheet name="贴息审核要素" sheetId="1" state="hidden" r:id="rId1"/>
    <sheet name="贴息计算" sheetId="2" state="hidden" r:id="rId2"/>
    <sheet name="2024年下半年农业龙头企业贷款财政贴息扶持资金（第二批)" sheetId="3" r:id="rId3"/>
    <sheet name="Sheet1" sheetId="7" state="hidden" r:id="rId4"/>
    <sheet name="Sheet1 (2)" sheetId="8" state="hidden" r:id="rId5"/>
  </sheets>
  <definedNames>
    <definedName name="_xlnm._FilterDatabase" localSheetId="2" hidden="1">'2024年下半年农业龙头企业贷款财政贴息扶持资金（第二批)'!$A$3:$V$23</definedName>
    <definedName name="aa" hidden="1">{#N/A,#N/A,FALSE,"负债表"}</definedName>
    <definedName name="_xlnm.Print_Area" localSheetId="2">'2024年下半年农业龙头企业贷款财政贴息扶持资金（第二批)'!$A$1:$S$22</definedName>
    <definedName name="_xlnm.Print_Titles" localSheetId="2">'2024年下半年农业龙头企业贷款财政贴息扶持资金（第二批)'!$1:$3</definedName>
  </definedNames>
  <calcPr calcId="144525"/>
</workbook>
</file>

<file path=xl/comments1.xml><?xml version="1.0" encoding="utf-8"?>
<comments xmlns="http://schemas.openxmlformats.org/spreadsheetml/2006/main">
  <authors>
    <author>LiuQiuHong</author>
  </authors>
  <commentList>
    <comment ref="G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查询贷款发放当日LPR利率（对应一年期和五年期，以贷款合同期限确定是否用一年期或五年期）</t>
        </r>
      </text>
    </comment>
    <comment ref="H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依据政策文件，符合贴息补贴的贷款用途支付金额</t>
        </r>
      </text>
    </comment>
    <comment ref="J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计算得出，LPR是年利率，一年按360天计算，实际利率低于LPR的，按实际利率的50%计算，实际利率高于LPR的，按LPR的50%计算</t>
        </r>
      </text>
    </comment>
    <comment ref="K5" authorId="0">
      <text>
        <r>
          <rPr>
            <b/>
            <sz val="9"/>
            <rFont val="宋体"/>
            <charset val="134"/>
          </rPr>
          <t>LiuQiuHong:该笔贷款是否已享受国家、省级贴息补贴？如有，应扣减。即</t>
        </r>
      </text>
    </comment>
    <comment ref="L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三亚市按国家或省级标准同等奖励，但奖励总金额不得超过企业实际支付符合条件的贷款额度内的利息</t>
        </r>
      </text>
    </comment>
  </commentList>
</comments>
</file>

<file path=xl/sharedStrings.xml><?xml version="1.0" encoding="utf-8"?>
<sst xmlns="http://schemas.openxmlformats.org/spreadsheetml/2006/main" count="119" uniqueCount="87">
  <si>
    <t>龙头企业贷款贴息审计底稿</t>
  </si>
  <si>
    <t>单位名称：</t>
  </si>
  <si>
    <t>序号</t>
  </si>
  <si>
    <t>项目</t>
  </si>
  <si>
    <t>审核要素</t>
  </si>
  <si>
    <t>文件要求</t>
  </si>
  <si>
    <t>企业申报情况</t>
  </si>
  <si>
    <t>审核确认</t>
  </si>
  <si>
    <t>页码</t>
  </si>
  <si>
    <t>一</t>
  </si>
  <si>
    <t>主体资格情况</t>
  </si>
  <si>
    <t>企业营业执照</t>
  </si>
  <si>
    <t>是否是三亚区域内注册或在三亚设有分支机构，查询该企业是否异常？</t>
  </si>
  <si>
    <t>三亚区域内注册</t>
  </si>
  <si>
    <t>三亚市吉阳区临春河路199号祥和酒店202房</t>
  </si>
  <si>
    <t>符合条件</t>
  </si>
  <si>
    <t>企业开户许可证</t>
  </si>
  <si>
    <t>检查开户行信息</t>
  </si>
  <si>
    <t>三亚市内开户</t>
  </si>
  <si>
    <t>中国农业银行三亚市分行账号21751001040035650</t>
  </si>
  <si>
    <t>龙头企业认定文书</t>
  </si>
  <si>
    <t>检查属于哪一等级认定，以有效期内的证书确认，并在相关网站查询或查看公示记录</t>
  </si>
  <si>
    <t>省级龙头企业、认定文件</t>
  </si>
  <si>
    <t>2022年1月认定为省级龙头企业，</t>
  </si>
  <si>
    <t>信用证明</t>
  </si>
  <si>
    <t>信用中国查询信用情况，并附资料证明</t>
  </si>
  <si>
    <t>二</t>
  </si>
  <si>
    <t>贴息申请表及申请文书</t>
  </si>
  <si>
    <t>三</t>
  </si>
  <si>
    <t>贷款利息资料</t>
  </si>
  <si>
    <t>贷款合同情况</t>
  </si>
  <si>
    <t>1.贷款银行；2、贷款期限；3、是否已结清；4、是否有逾期</t>
  </si>
  <si>
    <t>贷款用途证明材料</t>
  </si>
  <si>
    <t>1、符合文件要求的贷款使用金额;2、查贷款支付凭证、合同、发票、银行流水、入库单、记账凭证、贷款使用当月的序时账、银行对账单</t>
  </si>
  <si>
    <t>支付利息情况</t>
  </si>
  <si>
    <t>1、贷款发放日LPR利率；2、贷款使用金额；3、贷款使用时长；4、支付利息金额；5、符合政策文件的贴息金额；6、是否同一笔贷款有国家级或省级贴息；7、贴息年限不超过2年；8、申请的贷款本息已全部还清；9、符合条件的贷款是2022年1月1日起发放或存续的；10、国家级龙头企业贷款本金不超过1亿（含）、省级不超过6000万（含）、市级不超过3000万（含），超过部分不予贴息；11、龙头企业评级有变化的，按较高者 ；12、企业提供的贷款合同和利息凭证需带银行印章</t>
  </si>
  <si>
    <t>四</t>
  </si>
  <si>
    <t>合规性资料</t>
  </si>
  <si>
    <t>正常纳税凭证</t>
  </si>
  <si>
    <t>1、完税凭证；2、纳税信用等级；3、无欠税证明。以上凭证需企业提供带税务印章的，并提供网页截图</t>
  </si>
  <si>
    <t>承诺书</t>
  </si>
  <si>
    <t>固定格式</t>
  </si>
  <si>
    <t>贴息计算方法</t>
  </si>
  <si>
    <t>单位：</t>
  </si>
  <si>
    <t>单位：元</t>
  </si>
  <si>
    <t>企业申请情况</t>
  </si>
  <si>
    <t>审核情况</t>
  </si>
  <si>
    <t>贷款金额</t>
  </si>
  <si>
    <t>贷款发放日期</t>
  </si>
  <si>
    <t>贷款归还日期</t>
  </si>
  <si>
    <t>账面支付利息</t>
  </si>
  <si>
    <t>申请贴息金额</t>
  </si>
  <si>
    <t>贷款发放日LPR利率</t>
  </si>
  <si>
    <t>贷款使用金额</t>
  </si>
  <si>
    <t>贷款使用期限（天）</t>
  </si>
  <si>
    <t>符合条件贴息金额</t>
  </si>
  <si>
    <t>已贴息金额</t>
  </si>
  <si>
    <t>应贴息金额</t>
  </si>
  <si>
    <t>2024年下半年农业龙头企业贷款财政贴息扶持资金（第二批）发放汇总表</t>
  </si>
  <si>
    <t xml:space="preserve">                                                         金额单位：人民币.元</t>
  </si>
  <si>
    <t>借款人名称</t>
  </si>
  <si>
    <t>贷款银行</t>
  </si>
  <si>
    <t>合同贷款金额</t>
  </si>
  <si>
    <t>贷款发放金额</t>
  </si>
  <si>
    <t>申报贴息贷款金额</t>
  </si>
  <si>
    <t>核定贴息贷款金额</t>
  </si>
  <si>
    <t>成为龙头企业时间</t>
  </si>
  <si>
    <t>贷款到期日</t>
  </si>
  <si>
    <t>贷款结清日期</t>
  </si>
  <si>
    <t>贷款合同年利率</t>
  </si>
  <si>
    <t>市场报价利率(LPR)</t>
  </si>
  <si>
    <t>贷款贴息比例</t>
  </si>
  <si>
    <t>申报计息天数(天)</t>
  </si>
  <si>
    <t>核定计息天数(天)</t>
  </si>
  <si>
    <t>申报贴息金额</t>
  </si>
  <si>
    <t>核定贴息金额</t>
  </si>
  <si>
    <t>备注</t>
  </si>
  <si>
    <t>三亚农投海洋产业有限公司</t>
  </si>
  <si>
    <t>三亚农村商业银行股份有限公司</t>
  </si>
  <si>
    <t>中信银行股份有限公司</t>
  </si>
  <si>
    <t>海南鼎立农业开发有限公司</t>
  </si>
  <si>
    <t>交通银行三亚分行</t>
  </si>
  <si>
    <t>小计</t>
  </si>
  <si>
    <t>合计</t>
  </si>
  <si>
    <t>提供贷款资金使用金额</t>
  </si>
  <si>
    <t>2022/10/25</t>
  </si>
  <si>
    <t>2023/04/25</t>
  </si>
</sst>
</file>

<file path=xl/styles.xml><?xml version="1.0" encoding="utf-8"?>
<styleSheet xmlns="http://schemas.openxmlformats.org/spreadsheetml/2006/main">
  <numFmts count="6">
    <numFmt numFmtId="176" formatCode="0.000%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 "/>
    <numFmt numFmtId="42" formatCode="_ &quot;￥&quot;* #,##0_ ;_ &quot;￥&quot;* \-#,##0_ ;_ &quot;￥&quot;* &quot;-&quot;_ ;_ @_ "/>
  </numFmts>
  <fonts count="35">
    <font>
      <sz val="11"/>
      <color theme="1"/>
      <name val="等线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4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6" fillId="20" borderId="1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3" borderId="0" applyNumberFormat="false" applyBorder="false" applyAlignment="false" applyProtection="false">
      <alignment vertical="center"/>
    </xf>
    <xf numFmtId="0" fontId="27" fillId="27" borderId="14" applyNumberFormat="false" applyAlignment="false" applyProtection="false">
      <alignment vertical="center"/>
    </xf>
    <xf numFmtId="0" fontId="24" fillId="20" borderId="13" applyNumberFormat="false" applyAlignment="false" applyProtection="false">
      <alignment vertical="center"/>
    </xf>
    <xf numFmtId="0" fontId="32" fillId="34" borderId="15" applyNumberFormat="false" applyAlignment="false" applyProtection="false">
      <alignment vertical="center"/>
    </xf>
    <xf numFmtId="0" fontId="0" fillId="0" borderId="0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43" fontId="1" fillId="0" borderId="1" xfId="13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2" fillId="0" borderId="1" xfId="31" applyNumberFormat="true" applyFont="true" applyFill="true" applyBorder="true" applyAlignment="true">
      <alignment horizontal="right" vertical="center" wrapText="true"/>
    </xf>
    <xf numFmtId="177" fontId="2" fillId="0" borderId="1" xfId="0" applyNumberFormat="true" applyFont="true" applyFill="true" applyBorder="true" applyAlignment="true">
      <alignment vertical="center" wrapText="true"/>
    </xf>
    <xf numFmtId="14" fontId="3" fillId="0" borderId="1" xfId="31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right" vertical="center" wrapText="true"/>
    </xf>
    <xf numFmtId="177" fontId="2" fillId="0" borderId="1" xfId="31" applyNumberFormat="true" applyFont="true" applyFill="true" applyBorder="true" applyAlignment="true">
      <alignment vertical="center" wrapText="true"/>
    </xf>
    <xf numFmtId="177" fontId="3" fillId="0" borderId="1" xfId="31" applyNumberFormat="true" applyFont="true" applyFill="true" applyBorder="true" applyAlignment="true">
      <alignment vertical="center"/>
    </xf>
    <xf numFmtId="43" fontId="2" fillId="0" borderId="1" xfId="1" applyFont="true" applyFill="true" applyBorder="true" applyAlignment="true">
      <alignment vertical="center"/>
    </xf>
    <xf numFmtId="14" fontId="2" fillId="0" borderId="1" xfId="31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right" vertical="center"/>
    </xf>
    <xf numFmtId="14" fontId="4" fillId="2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13" applyNumberFormat="true" applyFont="true" applyFill="true" applyBorder="true" applyAlignment="true">
      <alignment horizontal="center" vertical="center" wrapText="true"/>
    </xf>
    <xf numFmtId="10" fontId="2" fillId="0" borderId="1" xfId="15" applyNumberFormat="true" applyFont="true" applyBorder="true" applyAlignment="true">
      <alignment horizontal="center" vertical="center"/>
    </xf>
    <xf numFmtId="0" fontId="2" fillId="0" borderId="2" xfId="31" applyFont="true" applyFill="true" applyBorder="true" applyAlignment="true">
      <alignment horizontal="center" vertical="center" wrapText="true"/>
    </xf>
    <xf numFmtId="177" fontId="3" fillId="0" borderId="2" xfId="31" applyNumberFormat="true" applyFont="true" applyFill="true" applyBorder="true" applyAlignment="true">
      <alignment horizontal="center" vertical="center" wrapText="true"/>
    </xf>
    <xf numFmtId="10" fontId="2" fillId="0" borderId="1" xfId="15" applyNumberFormat="true" applyFont="true" applyBorder="true" applyAlignment="true">
      <alignment horizontal="center" vertical="center" wrapText="true"/>
    </xf>
    <xf numFmtId="1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2" fillId="0" borderId="3" xfId="0" applyNumberFormat="true" applyFont="true" applyFill="true" applyBorder="true" applyAlignment="true">
      <alignment horizontal="right" vertical="center" wrapText="true"/>
    </xf>
    <xf numFmtId="177" fontId="3" fillId="0" borderId="3" xfId="31" applyNumberFormat="true" applyFont="true" applyFill="true" applyBorder="true" applyAlignment="true">
      <alignment horizontal="right" vertical="center"/>
    </xf>
    <xf numFmtId="177" fontId="3" fillId="0" borderId="1" xfId="31" applyNumberFormat="true" applyFont="true" applyFill="true" applyBorder="true" applyAlignment="true">
      <alignment horizontal="right" vertical="center"/>
    </xf>
    <xf numFmtId="10" fontId="2" fillId="0" borderId="1" xfId="0" applyNumberFormat="true" applyFont="true" applyFill="true" applyBorder="true" applyAlignment="true">
      <alignment horizontal="center" vertical="center"/>
    </xf>
    <xf numFmtId="0" fontId="2" fillId="0" borderId="1" xfId="31" applyFont="true" applyFill="true" applyBorder="true" applyAlignment="true">
      <alignment horizontal="center" vertical="center" wrapText="true"/>
    </xf>
    <xf numFmtId="10" fontId="1" fillId="2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7" fillId="0" borderId="0" xfId="0" applyFont="true" applyFill="true" applyAlignment="true">
      <alignment horizontal="center" vertical="center" wrapText="true"/>
    </xf>
    <xf numFmtId="43" fontId="7" fillId="0" borderId="0" xfId="13" applyFont="true" applyFill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  <xf numFmtId="177" fontId="7" fillId="0" borderId="0" xfId="13" applyNumberFormat="true" applyFont="true" applyFill="true" applyAlignment="true">
      <alignment horizontal="center" vertical="center" wrapText="true"/>
    </xf>
    <xf numFmtId="177" fontId="7" fillId="0" borderId="0" xfId="13" applyNumberFormat="true" applyFont="true" applyFill="true" applyAlignment="true">
      <alignment horizontal="right" vertical="center" wrapText="true"/>
    </xf>
    <xf numFmtId="0" fontId="7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Alignment="true">
      <alignment horizontal="right" vertical="center"/>
    </xf>
    <xf numFmtId="0" fontId="9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177" fontId="6" fillId="0" borderId="5" xfId="0" applyNumberFormat="true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11" fillId="3" borderId="3" xfId="0" applyFont="true" applyFill="true" applyBorder="true" applyAlignment="true">
      <alignment horizontal="center" vertical="center" wrapText="true"/>
    </xf>
    <xf numFmtId="177" fontId="5" fillId="3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3" borderId="6" xfId="0" applyFont="true" applyFill="true" applyBorder="true" applyAlignment="true">
      <alignment horizontal="center" vertical="center" wrapText="true"/>
    </xf>
    <xf numFmtId="0" fontId="11" fillId="3" borderId="7" xfId="0" applyFont="true" applyFill="true" applyBorder="true" applyAlignment="true">
      <alignment horizontal="center" vertical="center" wrapText="true"/>
    </xf>
    <xf numFmtId="0" fontId="5" fillId="3" borderId="6" xfId="0" applyFont="true" applyFill="true" applyBorder="true" applyAlignment="true">
      <alignment horizontal="center" vertical="center" wrapText="true"/>
    </xf>
    <xf numFmtId="0" fontId="5" fillId="3" borderId="7" xfId="0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43" fontId="5" fillId="0" borderId="1" xfId="13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13" applyNumberFormat="true" applyFont="true" applyFill="true" applyBorder="true" applyAlignment="true">
      <alignment vertical="center" shrinkToFit="true"/>
    </xf>
    <xf numFmtId="14" fontId="10" fillId="0" borderId="1" xfId="0" applyNumberFormat="true" applyFont="true" applyFill="true" applyBorder="true" applyAlignment="true">
      <alignment horizontal="center" vertical="center" wrapText="true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0" fontId="10" fillId="0" borderId="1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right" vertical="center" wrapText="true"/>
    </xf>
    <xf numFmtId="177" fontId="5" fillId="0" borderId="1" xfId="13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shrinkToFit="true"/>
    </xf>
    <xf numFmtId="177" fontId="10" fillId="0" borderId="6" xfId="0" applyNumberFormat="true" applyFont="true" applyFill="true" applyBorder="true" applyAlignment="true">
      <alignment horizontal="center" vertical="center" shrinkToFit="true"/>
    </xf>
    <xf numFmtId="43" fontId="6" fillId="0" borderId="0" xfId="13" applyFont="true" applyFill="true" applyAlignment="true">
      <alignment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43" fontId="5" fillId="0" borderId="0" xfId="13" applyFont="true" applyFill="true" applyAlignment="true">
      <alignment vertical="center" wrapText="true"/>
    </xf>
    <xf numFmtId="177" fontId="10" fillId="0" borderId="3" xfId="13" applyNumberFormat="true" applyFont="true" applyFill="true" applyBorder="true" applyAlignment="true">
      <alignment horizontal="center" vertical="center" shrinkToFit="true"/>
    </xf>
    <xf numFmtId="177" fontId="10" fillId="0" borderId="7" xfId="0" applyNumberFormat="true" applyFont="true" applyFill="true" applyBorder="true" applyAlignment="true">
      <alignment horizontal="center" vertical="center" shrinkToFit="true"/>
    </xf>
    <xf numFmtId="177" fontId="10" fillId="0" borderId="4" xfId="13" applyNumberFormat="true" applyFont="true" applyFill="true" applyBorder="true" applyAlignment="true">
      <alignment horizontal="center" vertical="center" shrinkToFit="true"/>
    </xf>
    <xf numFmtId="43" fontId="5" fillId="0" borderId="0" xfId="13" applyFon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2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>
      <alignment vertical="center"/>
    </xf>
    <xf numFmtId="0" fontId="0" fillId="0" borderId="0" xfId="0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56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百分比 2 2" xfId="15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百分比 11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2"/>
  <sheetViews>
    <sheetView workbookViewId="0">
      <selection activeCell="S39" sqref="S39:S44"/>
    </sheetView>
  </sheetViews>
  <sheetFormatPr defaultColWidth="9" defaultRowHeight="15" outlineLevelCol="6"/>
  <cols>
    <col min="1" max="1" width="7.75" style="89" customWidth="true"/>
    <col min="2" max="2" width="20.875" customWidth="true"/>
    <col min="3" max="4" width="29.25" customWidth="true"/>
    <col min="5" max="5" width="28.75" style="82" customWidth="true"/>
    <col min="6" max="6" width="27.125" customWidth="true"/>
    <col min="7" max="7" width="10.375" customWidth="true"/>
  </cols>
  <sheetData>
    <row r="1" ht="28.15" customHeight="true" spans="1:7">
      <c r="A1" s="90" t="s">
        <v>0</v>
      </c>
      <c r="B1" s="90"/>
      <c r="C1" s="90"/>
      <c r="D1" s="90"/>
      <c r="E1" s="90"/>
      <c r="F1" s="90"/>
      <c r="G1" s="90"/>
    </row>
    <row r="2" ht="28.15" customHeight="true" spans="1:2">
      <c r="A2" s="84" t="s">
        <v>1</v>
      </c>
      <c r="B2" s="84"/>
    </row>
    <row r="3" s="89" customFormat="true" ht="40.15" customHeight="true" spans="1:7">
      <c r="A3" s="86" t="s">
        <v>2</v>
      </c>
      <c r="B3" s="86" t="s">
        <v>3</v>
      </c>
      <c r="C3" s="86" t="s">
        <v>4</v>
      </c>
      <c r="D3" s="86" t="s">
        <v>5</v>
      </c>
      <c r="E3" s="91" t="s">
        <v>6</v>
      </c>
      <c r="F3" s="86" t="s">
        <v>7</v>
      </c>
      <c r="G3" s="86" t="s">
        <v>8</v>
      </c>
    </row>
    <row r="4" ht="40.15" customHeight="true" spans="1:7">
      <c r="A4" s="86" t="s">
        <v>9</v>
      </c>
      <c r="B4" s="88" t="s">
        <v>10</v>
      </c>
      <c r="C4" s="88"/>
      <c r="D4" s="88"/>
      <c r="E4" s="87"/>
      <c r="F4" s="88"/>
      <c r="G4" s="88"/>
    </row>
    <row r="5" ht="47.65" customHeight="true" spans="1:7">
      <c r="A5" s="86">
        <v>1</v>
      </c>
      <c r="B5" s="88" t="s">
        <v>11</v>
      </c>
      <c r="C5" s="87" t="s">
        <v>12</v>
      </c>
      <c r="D5" s="87" t="s">
        <v>13</v>
      </c>
      <c r="E5" s="87" t="s">
        <v>14</v>
      </c>
      <c r="F5" s="87" t="s">
        <v>15</v>
      </c>
      <c r="G5" s="88"/>
    </row>
    <row r="6" ht="40.15" customHeight="true" spans="1:7">
      <c r="A6" s="86">
        <v>2</v>
      </c>
      <c r="B6" s="88" t="s">
        <v>16</v>
      </c>
      <c r="C6" s="88" t="s">
        <v>17</v>
      </c>
      <c r="D6" s="88" t="s">
        <v>18</v>
      </c>
      <c r="E6" s="87" t="s">
        <v>19</v>
      </c>
      <c r="F6" s="88" t="s">
        <v>15</v>
      </c>
      <c r="G6" s="88"/>
    </row>
    <row r="7" ht="45.75" customHeight="true" spans="1:7">
      <c r="A7" s="86">
        <v>3</v>
      </c>
      <c r="B7" s="88" t="s">
        <v>20</v>
      </c>
      <c r="C7" s="87" t="s">
        <v>21</v>
      </c>
      <c r="D7" s="87" t="s">
        <v>22</v>
      </c>
      <c r="E7" s="87" t="s">
        <v>23</v>
      </c>
      <c r="F7" s="87" t="s">
        <v>15</v>
      </c>
      <c r="G7" s="88"/>
    </row>
    <row r="8" ht="40.15" customHeight="true" spans="1:7">
      <c r="A8" s="86">
        <v>4</v>
      </c>
      <c r="B8" s="88" t="s">
        <v>24</v>
      </c>
      <c r="C8" s="87" t="s">
        <v>25</v>
      </c>
      <c r="D8" s="88"/>
      <c r="E8" s="87"/>
      <c r="F8" s="88"/>
      <c r="G8" s="88"/>
    </row>
    <row r="9" ht="40.15" customHeight="true" spans="1:7">
      <c r="A9" s="86" t="s">
        <v>26</v>
      </c>
      <c r="B9" s="88" t="s">
        <v>27</v>
      </c>
      <c r="C9" s="88"/>
      <c r="D9" s="88"/>
      <c r="E9" s="87"/>
      <c r="F9" s="88"/>
      <c r="G9" s="88"/>
    </row>
    <row r="10" ht="40.15" customHeight="true" spans="1:7">
      <c r="A10" s="86" t="s">
        <v>28</v>
      </c>
      <c r="B10" s="88" t="s">
        <v>29</v>
      </c>
      <c r="C10" s="88"/>
      <c r="D10" s="88"/>
      <c r="E10" s="87"/>
      <c r="F10" s="88"/>
      <c r="G10" s="88"/>
    </row>
    <row r="11" ht="47.65" customHeight="true" spans="1:7">
      <c r="A11" s="86">
        <v>1</v>
      </c>
      <c r="B11" s="88" t="s">
        <v>30</v>
      </c>
      <c r="C11" s="87" t="s">
        <v>31</v>
      </c>
      <c r="D11" s="87"/>
      <c r="E11" s="87"/>
      <c r="F11" s="87"/>
      <c r="G11" s="88"/>
    </row>
    <row r="12" ht="66.75" customHeight="true" spans="1:7">
      <c r="A12" s="86">
        <v>2</v>
      </c>
      <c r="B12" s="88" t="s">
        <v>32</v>
      </c>
      <c r="C12" s="87" t="s">
        <v>33</v>
      </c>
      <c r="D12" s="87"/>
      <c r="E12" s="87"/>
      <c r="F12" s="87"/>
      <c r="G12" s="88"/>
    </row>
    <row r="13" ht="232.15" customHeight="true" spans="1:7">
      <c r="A13" s="86">
        <v>3</v>
      </c>
      <c r="B13" s="88" t="s">
        <v>34</v>
      </c>
      <c r="C13" s="87" t="s">
        <v>35</v>
      </c>
      <c r="D13" s="87"/>
      <c r="E13" s="87"/>
      <c r="F13" s="87"/>
      <c r="G13" s="88"/>
    </row>
    <row r="14" ht="40.15" customHeight="true" spans="1:7">
      <c r="A14" s="86" t="s">
        <v>36</v>
      </c>
      <c r="B14" s="88" t="s">
        <v>37</v>
      </c>
      <c r="C14" s="88"/>
      <c r="D14" s="88"/>
      <c r="E14" s="87"/>
      <c r="F14" s="88"/>
      <c r="G14" s="88"/>
    </row>
    <row r="15" ht="58.9" customHeight="true" spans="1:7">
      <c r="A15" s="86">
        <v>1</v>
      </c>
      <c r="B15" s="88" t="s">
        <v>38</v>
      </c>
      <c r="C15" s="87" t="s">
        <v>39</v>
      </c>
      <c r="D15" s="87"/>
      <c r="E15" s="87"/>
      <c r="F15" s="87"/>
      <c r="G15" s="88"/>
    </row>
    <row r="16" ht="53.25" customHeight="true" spans="1:7">
      <c r="A16" s="86">
        <v>2</v>
      </c>
      <c r="B16" s="88" t="s">
        <v>40</v>
      </c>
      <c r="C16" s="88" t="s">
        <v>41</v>
      </c>
      <c r="D16" s="88"/>
      <c r="E16" s="87"/>
      <c r="F16" s="88"/>
      <c r="G16" s="88"/>
    </row>
    <row r="17" ht="28.15" customHeight="true"/>
    <row r="18" ht="28.15" customHeight="true"/>
    <row r="19" ht="28.15" customHeight="true"/>
    <row r="20" ht="28.15" customHeight="true"/>
    <row r="21" ht="28.15" customHeight="true"/>
    <row r="22" ht="28.15" customHeight="true"/>
    <row r="23" ht="28.15" customHeight="true"/>
    <row r="24" ht="28.15" customHeight="true"/>
    <row r="25" ht="28.15" customHeight="true"/>
    <row r="26" ht="28.15" customHeight="true"/>
    <row r="27" ht="28.15" customHeight="true"/>
    <row r="28" ht="28.15" customHeight="true"/>
    <row r="29" ht="28.15" customHeight="true"/>
    <row r="30" ht="28.15" customHeight="true"/>
    <row r="31" ht="28.15" customHeight="true"/>
    <row r="32" ht="28.15" customHeight="true"/>
  </sheetData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S39" sqref="S39:S44"/>
    </sheetView>
  </sheetViews>
  <sheetFormatPr defaultColWidth="9" defaultRowHeight="15"/>
  <cols>
    <col min="2" max="2" width="14.5" customWidth="true"/>
    <col min="3" max="3" width="8.625" customWidth="true"/>
    <col min="4" max="4" width="9.125" customWidth="true"/>
    <col min="5" max="5" width="12.875" customWidth="true"/>
    <col min="6" max="6" width="10.75" customWidth="true"/>
    <col min="7" max="7" width="11.125" customWidth="true"/>
    <col min="8" max="8" width="14" customWidth="true"/>
    <col min="9" max="9" width="11.875" customWidth="true"/>
    <col min="10" max="10" width="12.5" customWidth="true"/>
    <col min="11" max="11" width="15" customWidth="true"/>
    <col min="12" max="12" width="12.75" customWidth="true"/>
  </cols>
  <sheetData>
    <row r="1" ht="28.15" customHeight="true" spans="1:12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ht="28.15" customHeight="true" spans="1:12">
      <c r="A2" s="84" t="s">
        <v>43</v>
      </c>
      <c r="B2" s="84"/>
      <c r="C2" s="84"/>
      <c r="D2" s="84"/>
      <c r="E2" s="84"/>
      <c r="L2" t="s">
        <v>44</v>
      </c>
    </row>
    <row r="3" ht="28.15" customHeight="true" spans="1:12">
      <c r="A3" s="85" t="s">
        <v>2</v>
      </c>
      <c r="B3" s="86" t="s">
        <v>45</v>
      </c>
      <c r="C3" s="86"/>
      <c r="D3" s="86"/>
      <c r="E3" s="86"/>
      <c r="F3" s="86"/>
      <c r="G3" s="86" t="s">
        <v>46</v>
      </c>
      <c r="H3" s="86"/>
      <c r="I3" s="86"/>
      <c r="J3" s="86"/>
      <c r="K3" s="86"/>
      <c r="L3" s="86"/>
    </row>
    <row r="4" s="82" customFormat="true" ht="35.1" customHeight="true" spans="1:12">
      <c r="A4" s="87"/>
      <c r="B4" s="87" t="s">
        <v>47</v>
      </c>
      <c r="C4" s="87" t="s">
        <v>48</v>
      </c>
      <c r="D4" s="87" t="s">
        <v>49</v>
      </c>
      <c r="E4" s="87" t="s">
        <v>50</v>
      </c>
      <c r="F4" s="87" t="s">
        <v>51</v>
      </c>
      <c r="G4" s="87" t="s">
        <v>52</v>
      </c>
      <c r="H4" s="87" t="s">
        <v>53</v>
      </c>
      <c r="I4" s="87" t="s">
        <v>54</v>
      </c>
      <c r="J4" s="87" t="s">
        <v>55</v>
      </c>
      <c r="K4" s="87" t="s">
        <v>56</v>
      </c>
      <c r="L4" s="87" t="s">
        <v>57</v>
      </c>
    </row>
    <row r="5" ht="35.1" customHeight="true" spans="1:1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ht="35.1" customHeight="true" spans="1:1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ht="35.1" customHeight="true" spans="1:1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ht="35.1" customHeight="true" spans="1:12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ht="35.1" customHeight="true" spans="1:1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ht="35.1" customHeight="true" spans="1:1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ht="35.1" customHeight="true" spans="1:12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ht="35.1" customHeight="true" spans="1:1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ht="35.1" customHeight="true" spans="1:12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ht="35.1" customHeight="true" spans="1:12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ht="35.1" customHeight="true" spans="1:1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ht="28.15" customHeight="true"/>
    <row r="17" ht="28.15" customHeight="true"/>
    <row r="18" ht="28.15" customHeight="true"/>
    <row r="19" ht="28.15" customHeight="true"/>
    <row r="20" ht="28.15" customHeight="true"/>
    <row r="21" ht="28.15" customHeight="true"/>
    <row r="22" ht="28.15" customHeight="true"/>
    <row r="23" ht="28.15" customHeight="true"/>
    <row r="24" ht="28.15" customHeight="true"/>
    <row r="25" ht="28.15" customHeight="true"/>
    <row r="26" ht="28.15" customHeight="true"/>
    <row r="27" ht="28.15" customHeight="true"/>
    <row r="28" ht="28.15" customHeight="true"/>
    <row r="29" ht="28.15" customHeight="true"/>
    <row r="30" ht="28.15" customHeight="true"/>
    <row r="31" ht="28.15" customHeight="true"/>
  </sheetData>
  <mergeCells count="4">
    <mergeCell ref="A1:L1"/>
    <mergeCell ref="A2:E2"/>
    <mergeCell ref="B3:F3"/>
    <mergeCell ref="G3:L3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3"/>
  <sheetViews>
    <sheetView tabSelected="1" zoomScale="80" zoomScaleNormal="80" workbookViewId="0">
      <pane ySplit="3" topLeftCell="A4" activePane="bottomLeft" state="frozen"/>
      <selection/>
      <selection pane="bottomLeft" activeCell="H25" sqref="H25"/>
    </sheetView>
  </sheetViews>
  <sheetFormatPr defaultColWidth="9" defaultRowHeight="23.1" customHeight="true"/>
  <cols>
    <col min="1" max="1" width="5.125" style="32" customWidth="true"/>
    <col min="2" max="2" width="11.125" style="32" customWidth="true"/>
    <col min="3" max="3" width="14.125" style="32" customWidth="true"/>
    <col min="4" max="4" width="17.25" style="32" customWidth="true"/>
    <col min="5" max="5" width="18.75" style="33" customWidth="true"/>
    <col min="6" max="6" width="20.625" style="33" customWidth="true"/>
    <col min="7" max="8" width="17.25" style="33" customWidth="true"/>
    <col min="9" max="9" width="14.625" style="32" customWidth="true"/>
    <col min="10" max="10" width="13.125" style="32" customWidth="true"/>
    <col min="11" max="11" width="13.625" style="32" customWidth="true"/>
    <col min="12" max="12" width="16.5" style="32" customWidth="true"/>
    <col min="13" max="13" width="9.75" style="32" customWidth="true"/>
    <col min="14" max="14" width="8.375" style="34" customWidth="true"/>
    <col min="15" max="16" width="7.625" style="32" customWidth="true"/>
    <col min="17" max="17" width="15.75" style="35" customWidth="true"/>
    <col min="18" max="18" width="15.25" style="36" customWidth="true"/>
    <col min="19" max="19" width="10.125" style="32" customWidth="true"/>
    <col min="20" max="20" width="14.125" style="37"/>
    <col min="21" max="21" width="14.625" style="37" customWidth="true"/>
    <col min="22" max="22" width="11.125" style="37" customWidth="true"/>
    <col min="23" max="16384" width="9" style="37"/>
  </cols>
  <sheetData>
    <row r="1" ht="30" customHeight="true" spans="1:19">
      <c r="A1" s="38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71"/>
      <c r="S1" s="38"/>
    </row>
    <row r="2" ht="16.5" customHeight="true" spans="1:19">
      <c r="A2" s="39" t="s">
        <v>59</v>
      </c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39"/>
      <c r="S2" s="39"/>
    </row>
    <row r="3" s="29" customFormat="true" ht="27" customHeight="true" spans="1:19">
      <c r="A3" s="41" t="s">
        <v>2</v>
      </c>
      <c r="B3" s="41" t="s">
        <v>60</v>
      </c>
      <c r="C3" s="41" t="s">
        <v>61</v>
      </c>
      <c r="D3" s="41" t="s">
        <v>62</v>
      </c>
      <c r="E3" s="41" t="s">
        <v>63</v>
      </c>
      <c r="F3" s="60" t="s">
        <v>64</v>
      </c>
      <c r="G3" s="60" t="s">
        <v>65</v>
      </c>
      <c r="H3" s="60" t="s">
        <v>66</v>
      </c>
      <c r="I3" s="41" t="s">
        <v>48</v>
      </c>
      <c r="J3" s="41" t="s">
        <v>67</v>
      </c>
      <c r="K3" s="41" t="s">
        <v>68</v>
      </c>
      <c r="L3" s="41" t="s">
        <v>69</v>
      </c>
      <c r="M3" s="68" t="s">
        <v>70</v>
      </c>
      <c r="N3" s="41" t="s">
        <v>71</v>
      </c>
      <c r="O3" s="41" t="s">
        <v>72</v>
      </c>
      <c r="P3" s="41" t="s">
        <v>73</v>
      </c>
      <c r="Q3" s="72" t="s">
        <v>74</v>
      </c>
      <c r="R3" s="72" t="s">
        <v>75</v>
      </c>
      <c r="S3" s="41" t="s">
        <v>76</v>
      </c>
    </row>
    <row r="4" s="30" customFormat="true" ht="15" customHeight="true" spans="1:20">
      <c r="A4" s="42">
        <v>1</v>
      </c>
      <c r="B4" s="43" t="s">
        <v>77</v>
      </c>
      <c r="C4" s="44" t="s">
        <v>78</v>
      </c>
      <c r="D4" s="45">
        <v>20000000</v>
      </c>
      <c r="E4" s="61">
        <v>846877.45</v>
      </c>
      <c r="F4" s="62">
        <v>846877.45</v>
      </c>
      <c r="G4" s="63">
        <v>845105.5</v>
      </c>
      <c r="H4" s="64">
        <v>45327</v>
      </c>
      <c r="I4" s="66">
        <v>45082</v>
      </c>
      <c r="J4" s="64">
        <v>45448</v>
      </c>
      <c r="K4" s="66">
        <v>45448</v>
      </c>
      <c r="L4" s="67">
        <v>0.0465</v>
      </c>
      <c r="M4" s="69">
        <v>0.0365</v>
      </c>
      <c r="N4" s="67">
        <v>0.5</v>
      </c>
      <c r="O4" s="53">
        <f>J4-H4</f>
        <v>121</v>
      </c>
      <c r="P4" s="70">
        <f>K4-H4</f>
        <v>121</v>
      </c>
      <c r="Q4" s="73">
        <v>6618</v>
      </c>
      <c r="R4" s="74">
        <f>G4*M4*N4*P4/360</f>
        <v>5183.90061215278</v>
      </c>
      <c r="S4" s="53"/>
      <c r="T4" s="75"/>
    </row>
    <row r="5" s="30" customFormat="true" ht="15" customHeight="true" spans="1:20">
      <c r="A5" s="46"/>
      <c r="B5" s="43"/>
      <c r="C5" s="44"/>
      <c r="D5" s="47"/>
      <c r="E5" s="61">
        <v>2181200</v>
      </c>
      <c r="F5" s="62">
        <v>2181200</v>
      </c>
      <c r="G5" s="63">
        <v>2181200</v>
      </c>
      <c r="H5" s="64">
        <v>45327</v>
      </c>
      <c r="I5" s="66">
        <v>45069</v>
      </c>
      <c r="J5" s="64">
        <v>45435</v>
      </c>
      <c r="K5" s="66">
        <v>45435</v>
      </c>
      <c r="L5" s="67">
        <v>0.0465</v>
      </c>
      <c r="M5" s="69">
        <v>0.0365</v>
      </c>
      <c r="N5" s="67">
        <v>0.5</v>
      </c>
      <c r="O5" s="53">
        <f t="shared" ref="O5:O13" si="0">J5-H5</f>
        <v>108</v>
      </c>
      <c r="P5" s="70">
        <f t="shared" ref="P5:P14" si="1">K5-H5</f>
        <v>108</v>
      </c>
      <c r="Q5" s="73">
        <v>15213.87</v>
      </c>
      <c r="R5" s="74">
        <f t="shared" ref="R5:R13" si="2">G5*M5*N5*P5/360</f>
        <v>11942.07</v>
      </c>
      <c r="S5" s="53"/>
      <c r="T5" s="75"/>
    </row>
    <row r="6" s="30" customFormat="true" ht="15" customHeight="true" spans="1:20">
      <c r="A6" s="46"/>
      <c r="B6" s="43"/>
      <c r="C6" s="44"/>
      <c r="D6" s="47"/>
      <c r="E6" s="61">
        <v>1852560</v>
      </c>
      <c r="F6" s="62">
        <v>1852560</v>
      </c>
      <c r="G6" s="63">
        <v>1852560</v>
      </c>
      <c r="H6" s="64">
        <v>45327</v>
      </c>
      <c r="I6" s="66">
        <v>45091</v>
      </c>
      <c r="J6" s="64">
        <v>45457</v>
      </c>
      <c r="K6" s="66">
        <v>45457</v>
      </c>
      <c r="L6" s="67">
        <v>0.0465</v>
      </c>
      <c r="M6" s="69">
        <v>0.0365</v>
      </c>
      <c r="N6" s="67">
        <v>0.5</v>
      </c>
      <c r="O6" s="53">
        <f t="shared" si="0"/>
        <v>130</v>
      </c>
      <c r="P6" s="70">
        <f t="shared" si="1"/>
        <v>130</v>
      </c>
      <c r="Q6" s="73">
        <v>15553.79</v>
      </c>
      <c r="R6" s="74">
        <f t="shared" si="2"/>
        <v>12208.885</v>
      </c>
      <c r="S6" s="53"/>
      <c r="T6" s="75"/>
    </row>
    <row r="7" s="30" customFormat="true" ht="15" customHeight="true" spans="1:20">
      <c r="A7" s="46"/>
      <c r="B7" s="43"/>
      <c r="C7" s="44"/>
      <c r="D7" s="47"/>
      <c r="E7" s="61">
        <v>2811315.55</v>
      </c>
      <c r="F7" s="62">
        <v>2811315.55</v>
      </c>
      <c r="G7" s="63">
        <v>2811315.55</v>
      </c>
      <c r="H7" s="64">
        <v>45327</v>
      </c>
      <c r="I7" s="66">
        <v>45121</v>
      </c>
      <c r="J7" s="64">
        <v>45487</v>
      </c>
      <c r="K7" s="66">
        <v>45487</v>
      </c>
      <c r="L7" s="67">
        <v>0.0465</v>
      </c>
      <c r="M7" s="69">
        <v>0.0355</v>
      </c>
      <c r="N7" s="67">
        <v>0.5</v>
      </c>
      <c r="O7" s="53">
        <f t="shared" si="0"/>
        <v>160</v>
      </c>
      <c r="P7" s="70">
        <f t="shared" si="1"/>
        <v>160</v>
      </c>
      <c r="Q7" s="73">
        <v>29050.26</v>
      </c>
      <c r="R7" s="74">
        <f t="shared" si="2"/>
        <v>22178.1560055556</v>
      </c>
      <c r="S7" s="53"/>
      <c r="T7" s="75"/>
    </row>
    <row r="8" s="30" customFormat="true" ht="15" customHeight="true" spans="1:20">
      <c r="A8" s="46"/>
      <c r="B8" s="43"/>
      <c r="C8" s="44"/>
      <c r="D8" s="47"/>
      <c r="E8" s="61">
        <v>2300000</v>
      </c>
      <c r="F8" s="62">
        <v>2300000</v>
      </c>
      <c r="G8" s="63">
        <v>2300000</v>
      </c>
      <c r="H8" s="64">
        <v>45327</v>
      </c>
      <c r="I8" s="66">
        <v>45154</v>
      </c>
      <c r="J8" s="64">
        <v>45520</v>
      </c>
      <c r="K8" s="66">
        <v>45520</v>
      </c>
      <c r="L8" s="67">
        <v>0.0465</v>
      </c>
      <c r="M8" s="69">
        <v>0.0355</v>
      </c>
      <c r="N8" s="67">
        <v>0.5</v>
      </c>
      <c r="O8" s="53">
        <f t="shared" si="0"/>
        <v>193</v>
      </c>
      <c r="P8" s="70">
        <f t="shared" si="1"/>
        <v>193</v>
      </c>
      <c r="Q8" s="73">
        <v>28668.54</v>
      </c>
      <c r="R8" s="74">
        <f t="shared" si="2"/>
        <v>21886.7361111111</v>
      </c>
      <c r="S8" s="53"/>
      <c r="T8" s="75"/>
    </row>
    <row r="9" s="30" customFormat="true" ht="15" customHeight="true" spans="1:20">
      <c r="A9" s="46"/>
      <c r="B9" s="43"/>
      <c r="C9" s="44"/>
      <c r="D9" s="47"/>
      <c r="E9" s="61">
        <v>525865.69</v>
      </c>
      <c r="F9" s="62">
        <v>525865.69</v>
      </c>
      <c r="G9" s="63">
        <v>237724.69</v>
      </c>
      <c r="H9" s="64">
        <v>45327</v>
      </c>
      <c r="I9" s="66">
        <v>45156</v>
      </c>
      <c r="J9" s="64">
        <v>45522</v>
      </c>
      <c r="K9" s="66">
        <v>45522</v>
      </c>
      <c r="L9" s="67">
        <v>0.0465</v>
      </c>
      <c r="M9" s="69">
        <v>0.0355</v>
      </c>
      <c r="N9" s="67">
        <v>0.5</v>
      </c>
      <c r="O9" s="53">
        <f t="shared" si="0"/>
        <v>195</v>
      </c>
      <c r="P9" s="70">
        <f t="shared" si="1"/>
        <v>195</v>
      </c>
      <c r="Q9" s="73">
        <v>6622.62</v>
      </c>
      <c r="R9" s="74">
        <f t="shared" si="2"/>
        <v>2285.62384239583</v>
      </c>
      <c r="S9" s="53"/>
      <c r="T9" s="75"/>
    </row>
    <row r="10" s="30" customFormat="true" ht="15" customHeight="true" spans="1:20">
      <c r="A10" s="46"/>
      <c r="B10" s="43"/>
      <c r="C10" s="44"/>
      <c r="D10" s="47"/>
      <c r="E10" s="61">
        <v>3000000</v>
      </c>
      <c r="F10" s="62">
        <v>3000000</v>
      </c>
      <c r="G10" s="63">
        <v>3000000</v>
      </c>
      <c r="H10" s="64">
        <v>45327</v>
      </c>
      <c r="I10" s="66">
        <v>45181</v>
      </c>
      <c r="J10" s="64">
        <v>45547</v>
      </c>
      <c r="K10" s="66">
        <v>45547</v>
      </c>
      <c r="L10" s="67">
        <v>0.0465</v>
      </c>
      <c r="M10" s="69">
        <v>0.0345</v>
      </c>
      <c r="N10" s="67">
        <v>0.5</v>
      </c>
      <c r="O10" s="53">
        <f t="shared" si="0"/>
        <v>220</v>
      </c>
      <c r="P10" s="70">
        <f t="shared" si="1"/>
        <v>220</v>
      </c>
      <c r="Q10" s="73">
        <v>42625</v>
      </c>
      <c r="R10" s="74">
        <f t="shared" si="2"/>
        <v>31625</v>
      </c>
      <c r="S10" s="53"/>
      <c r="T10" s="75"/>
    </row>
    <row r="11" s="30" customFormat="true" ht="15" customHeight="true" spans="1:20">
      <c r="A11" s="46"/>
      <c r="B11" s="43"/>
      <c r="C11" s="44"/>
      <c r="D11" s="47"/>
      <c r="E11" s="61">
        <v>3866427.78</v>
      </c>
      <c r="F11" s="62">
        <v>3866427.78</v>
      </c>
      <c r="G11" s="63">
        <v>3845592.78</v>
      </c>
      <c r="H11" s="64">
        <v>45327</v>
      </c>
      <c r="I11" s="66">
        <v>45188</v>
      </c>
      <c r="J11" s="64">
        <v>45554</v>
      </c>
      <c r="K11" s="66">
        <v>45554</v>
      </c>
      <c r="L11" s="67">
        <v>0.0465</v>
      </c>
      <c r="M11" s="69">
        <v>0.0345</v>
      </c>
      <c r="N11" s="67">
        <v>0.5</v>
      </c>
      <c r="O11" s="53">
        <f t="shared" si="0"/>
        <v>227</v>
      </c>
      <c r="P11" s="70">
        <f t="shared" si="1"/>
        <v>227</v>
      </c>
      <c r="Q11" s="73">
        <v>56683.44</v>
      </c>
      <c r="R11" s="74">
        <f t="shared" si="2"/>
        <v>41828.833134125</v>
      </c>
      <c r="S11" s="53"/>
      <c r="T11" s="75"/>
    </row>
    <row r="12" s="30" customFormat="true" ht="15" customHeight="true" spans="1:20">
      <c r="A12" s="46"/>
      <c r="B12" s="43"/>
      <c r="C12" s="44"/>
      <c r="D12" s="47"/>
      <c r="E12" s="61">
        <v>1732000</v>
      </c>
      <c r="F12" s="62">
        <v>1732000</v>
      </c>
      <c r="G12" s="63">
        <v>1732000</v>
      </c>
      <c r="H12" s="64">
        <v>45327</v>
      </c>
      <c r="I12" s="66">
        <v>45195</v>
      </c>
      <c r="J12" s="64">
        <v>45561</v>
      </c>
      <c r="K12" s="66">
        <v>45561</v>
      </c>
      <c r="L12" s="67">
        <v>0.0465</v>
      </c>
      <c r="M12" s="69">
        <v>0.0345</v>
      </c>
      <c r="N12" s="67">
        <v>0.5</v>
      </c>
      <c r="O12" s="53">
        <f t="shared" si="0"/>
        <v>234</v>
      </c>
      <c r="P12" s="70">
        <f t="shared" si="1"/>
        <v>234</v>
      </c>
      <c r="Q12" s="73">
        <v>26174.85</v>
      </c>
      <c r="R12" s="74">
        <f t="shared" si="2"/>
        <v>19420.05</v>
      </c>
      <c r="S12" s="53"/>
      <c r="T12" s="75"/>
    </row>
    <row r="13" s="30" customFormat="true" ht="15" customHeight="true" spans="1:20">
      <c r="A13" s="46"/>
      <c r="B13" s="43"/>
      <c r="C13" s="44"/>
      <c r="D13" s="48"/>
      <c r="E13" s="61">
        <v>559851.9</v>
      </c>
      <c r="F13" s="62">
        <v>559851.9</v>
      </c>
      <c r="G13" s="63">
        <v>559851.9</v>
      </c>
      <c r="H13" s="64">
        <v>45327</v>
      </c>
      <c r="I13" s="66">
        <v>45218</v>
      </c>
      <c r="J13" s="64">
        <v>45584</v>
      </c>
      <c r="K13" s="66">
        <v>45580</v>
      </c>
      <c r="L13" s="67">
        <v>0.0465</v>
      </c>
      <c r="M13" s="69">
        <v>0.0345</v>
      </c>
      <c r="N13" s="67">
        <v>0.5</v>
      </c>
      <c r="O13" s="53">
        <f t="shared" si="0"/>
        <v>257</v>
      </c>
      <c r="P13" s="70">
        <f t="shared" si="1"/>
        <v>253</v>
      </c>
      <c r="Q13" s="73">
        <v>9147.75</v>
      </c>
      <c r="R13" s="74">
        <f t="shared" si="2"/>
        <v>6787.037929375</v>
      </c>
      <c r="S13" s="53"/>
      <c r="T13" s="75"/>
    </row>
    <row r="14" s="30" customFormat="true" ht="18.75" customHeight="true" spans="1:20">
      <c r="A14" s="46"/>
      <c r="B14" s="43"/>
      <c r="C14" s="44" t="s">
        <v>79</v>
      </c>
      <c r="D14" s="45">
        <v>10000000</v>
      </c>
      <c r="E14" s="45">
        <v>5000000</v>
      </c>
      <c r="F14" s="45">
        <v>5000000</v>
      </c>
      <c r="G14" s="45">
        <v>5000000</v>
      </c>
      <c r="H14" s="64">
        <v>45327</v>
      </c>
      <c r="I14" s="66">
        <v>45217</v>
      </c>
      <c r="J14" s="64">
        <v>45503</v>
      </c>
      <c r="K14" s="66">
        <v>45503</v>
      </c>
      <c r="L14" s="67">
        <v>0.031</v>
      </c>
      <c r="M14" s="69">
        <v>0.0345</v>
      </c>
      <c r="N14" s="67">
        <v>0.5</v>
      </c>
      <c r="O14" s="53">
        <v>176</v>
      </c>
      <c r="P14" s="70">
        <f t="shared" si="1"/>
        <v>176</v>
      </c>
      <c r="Q14" s="73">
        <v>37888.8888888889</v>
      </c>
      <c r="R14" s="74">
        <f>G14*L14*N14*P14/360</f>
        <v>37888.8888888889</v>
      </c>
      <c r="S14" s="53"/>
      <c r="T14" s="75"/>
    </row>
    <row r="15" s="30" customFormat="true" ht="18.75" customHeight="true" spans="1:20">
      <c r="A15" s="46"/>
      <c r="B15" s="43"/>
      <c r="C15" s="44"/>
      <c r="D15" s="47"/>
      <c r="E15" s="48"/>
      <c r="F15" s="48"/>
      <c r="G15" s="48"/>
      <c r="H15" s="64">
        <v>45327</v>
      </c>
      <c r="I15" s="66">
        <v>45503</v>
      </c>
      <c r="J15" s="64">
        <v>45582</v>
      </c>
      <c r="K15" s="66">
        <v>45582</v>
      </c>
      <c r="L15" s="67">
        <v>0.03</v>
      </c>
      <c r="M15" s="69">
        <v>0.0335</v>
      </c>
      <c r="N15" s="67">
        <v>0.5</v>
      </c>
      <c r="O15" s="53">
        <v>79</v>
      </c>
      <c r="P15" s="70">
        <f>K15-K14</f>
        <v>79</v>
      </c>
      <c r="Q15" s="73">
        <v>16458.34</v>
      </c>
      <c r="R15" s="74">
        <f>G14*L15*N15*P15/360</f>
        <v>16458.3333333333</v>
      </c>
      <c r="S15" s="53"/>
      <c r="T15" s="75"/>
    </row>
    <row r="16" s="30" customFormat="true" ht="18.75" customHeight="true" spans="1:20">
      <c r="A16" s="46"/>
      <c r="B16" s="43"/>
      <c r="C16" s="44"/>
      <c r="D16" s="47"/>
      <c r="E16" s="45">
        <v>5000000</v>
      </c>
      <c r="F16" s="45">
        <v>5000000</v>
      </c>
      <c r="G16" s="45">
        <v>5000000</v>
      </c>
      <c r="H16" s="64">
        <v>45327</v>
      </c>
      <c r="I16" s="66">
        <v>45229</v>
      </c>
      <c r="J16" s="64">
        <v>45522</v>
      </c>
      <c r="K16" s="66">
        <v>45522</v>
      </c>
      <c r="L16" s="67">
        <v>0.031</v>
      </c>
      <c r="M16" s="69">
        <v>0.0345</v>
      </c>
      <c r="N16" s="67">
        <v>0.5</v>
      </c>
      <c r="O16" s="53">
        <v>195</v>
      </c>
      <c r="P16" s="70">
        <f t="shared" ref="P16" si="3">K16-H16</f>
        <v>195</v>
      </c>
      <c r="Q16" s="73">
        <v>41979.1666666667</v>
      </c>
      <c r="R16" s="74">
        <f>G16*L16*N16*P16/360</f>
        <v>41979.1666666667</v>
      </c>
      <c r="S16" s="53"/>
      <c r="T16" s="75"/>
    </row>
    <row r="17" s="30" customFormat="true" ht="15.75" customHeight="true" spans="1:20">
      <c r="A17" s="46"/>
      <c r="B17" s="49"/>
      <c r="C17" s="44"/>
      <c r="D17" s="48"/>
      <c r="E17" s="48"/>
      <c r="F17" s="48"/>
      <c r="G17" s="48"/>
      <c r="H17" s="64">
        <v>45327</v>
      </c>
      <c r="I17" s="66">
        <v>45522</v>
      </c>
      <c r="J17" s="64">
        <v>45582</v>
      </c>
      <c r="K17" s="66">
        <v>45582</v>
      </c>
      <c r="L17" s="67">
        <v>0.03</v>
      </c>
      <c r="M17" s="69">
        <v>0.0335</v>
      </c>
      <c r="N17" s="67">
        <v>0.5</v>
      </c>
      <c r="O17" s="53">
        <v>60</v>
      </c>
      <c r="P17" s="70">
        <f>K17-K16</f>
        <v>60</v>
      </c>
      <c r="Q17" s="73">
        <v>12500</v>
      </c>
      <c r="R17" s="74">
        <f>G16*L17*N17*P17/360</f>
        <v>12500</v>
      </c>
      <c r="S17" s="53"/>
      <c r="T17" s="75"/>
    </row>
    <row r="18" s="31" customFormat="true" ht="21" customHeight="true" spans="1:20">
      <c r="A18" s="50"/>
      <c r="B18" s="51"/>
      <c r="C18" s="51"/>
      <c r="D18" s="52">
        <f>SUM(D4:D17)</f>
        <v>30000000</v>
      </c>
      <c r="E18" s="52">
        <f>SUM(E4:E17)</f>
        <v>29676098.37</v>
      </c>
      <c r="F18" s="52">
        <f>SUM(F4:F17)</f>
        <v>29676098.37</v>
      </c>
      <c r="G18" s="52">
        <f>SUM(G4:G17)</f>
        <v>29365350.42</v>
      </c>
      <c r="H18" s="52"/>
      <c r="I18" s="52"/>
      <c r="J18" s="52"/>
      <c r="K18" s="52"/>
      <c r="L18" s="52"/>
      <c r="M18" s="52"/>
      <c r="N18" s="52"/>
      <c r="O18" s="52"/>
      <c r="P18" s="52"/>
      <c r="Q18" s="52">
        <f>SUM(Q4:Q17)</f>
        <v>345184.515555556</v>
      </c>
      <c r="R18" s="52">
        <f>SUM(R4:R17)</f>
        <v>284172.681523604</v>
      </c>
      <c r="S18" s="76"/>
      <c r="T18" s="77"/>
    </row>
    <row r="19" s="30" customFormat="true" ht="21.75" customHeight="true" spans="1:19">
      <c r="A19" s="53">
        <v>2</v>
      </c>
      <c r="B19" s="44" t="s">
        <v>80</v>
      </c>
      <c r="C19" s="54" t="s">
        <v>81</v>
      </c>
      <c r="D19" s="45">
        <v>8000000</v>
      </c>
      <c r="E19" s="45">
        <v>8000000</v>
      </c>
      <c r="F19" s="45">
        <v>8000000</v>
      </c>
      <c r="G19" s="65">
        <v>5307446.95</v>
      </c>
      <c r="H19" s="64">
        <v>44924</v>
      </c>
      <c r="I19" s="66">
        <v>45105</v>
      </c>
      <c r="J19" s="64">
        <v>45403</v>
      </c>
      <c r="K19" s="66">
        <v>45403</v>
      </c>
      <c r="L19" s="67">
        <v>0.0365</v>
      </c>
      <c r="M19" s="69">
        <v>0.0355</v>
      </c>
      <c r="N19" s="67">
        <v>0.5</v>
      </c>
      <c r="O19" s="53">
        <f>K19-I19</f>
        <v>298</v>
      </c>
      <c r="P19" s="53">
        <f>K19-I19</f>
        <v>298</v>
      </c>
      <c r="Q19" s="78">
        <v>82696.17</v>
      </c>
      <c r="R19" s="79">
        <f>G19*M19*N19*P19/360</f>
        <v>77982.6128945139</v>
      </c>
      <c r="S19" s="53"/>
    </row>
    <row r="20" s="30" customFormat="true" ht="21.75" customHeight="true" spans="1:19">
      <c r="A20" s="53"/>
      <c r="B20" s="44"/>
      <c r="C20" s="43"/>
      <c r="D20" s="47"/>
      <c r="E20" s="47"/>
      <c r="F20" s="47"/>
      <c r="G20" s="65">
        <v>2807446.95</v>
      </c>
      <c r="H20" s="64">
        <v>44924</v>
      </c>
      <c r="I20" s="66">
        <v>45403</v>
      </c>
      <c r="J20" s="64">
        <v>45433</v>
      </c>
      <c r="K20" s="66">
        <v>45433</v>
      </c>
      <c r="L20" s="67">
        <v>0.0365</v>
      </c>
      <c r="M20" s="69">
        <v>0.0355</v>
      </c>
      <c r="N20" s="67">
        <v>0.5</v>
      </c>
      <c r="O20" s="53">
        <f>K20-I20</f>
        <v>30</v>
      </c>
      <c r="P20" s="53">
        <f>K20-I20</f>
        <v>30</v>
      </c>
      <c r="Q20" s="80"/>
      <c r="R20" s="79">
        <f t="shared" ref="R20:R21" si="4">G20*M20*N20*P20/360</f>
        <v>4152.681946875</v>
      </c>
      <c r="S20" s="53"/>
    </row>
    <row r="21" s="30" customFormat="true" ht="21.75" customHeight="true" spans="1:19">
      <c r="A21" s="53"/>
      <c r="B21" s="44"/>
      <c r="C21" s="43"/>
      <c r="D21" s="47"/>
      <c r="E21" s="47"/>
      <c r="F21" s="47"/>
      <c r="G21" s="65">
        <v>307446.949999999</v>
      </c>
      <c r="H21" s="64">
        <v>44924</v>
      </c>
      <c r="I21" s="66">
        <v>45433</v>
      </c>
      <c r="J21" s="64">
        <v>45470</v>
      </c>
      <c r="K21" s="66">
        <v>45470</v>
      </c>
      <c r="L21" s="67">
        <v>0.0365</v>
      </c>
      <c r="M21" s="69">
        <v>0.0355</v>
      </c>
      <c r="N21" s="67">
        <v>0.5</v>
      </c>
      <c r="O21" s="53">
        <f>K21-I21</f>
        <v>37</v>
      </c>
      <c r="P21" s="53">
        <f>K21-I21</f>
        <v>37</v>
      </c>
      <c r="Q21" s="80"/>
      <c r="R21" s="79">
        <f t="shared" si="4"/>
        <v>560.877178923609</v>
      </c>
      <c r="S21" s="53"/>
    </row>
    <row r="22" s="29" customFormat="true" ht="18.75" customHeight="true" spans="1:20">
      <c r="A22" s="53"/>
      <c r="B22" s="55" t="s">
        <v>82</v>
      </c>
      <c r="C22" s="56"/>
      <c r="D22" s="52">
        <f>SUM(D19:D21)</f>
        <v>8000000</v>
      </c>
      <c r="E22" s="52">
        <f>SUM(E19:E21)</f>
        <v>8000000</v>
      </c>
      <c r="F22" s="52">
        <f>SUM(F19:F21)</f>
        <v>8000000</v>
      </c>
      <c r="G22" s="52">
        <f>SUM(G19:G21)</f>
        <v>8422340.85</v>
      </c>
      <c r="H22" s="52"/>
      <c r="I22" s="52"/>
      <c r="J22" s="52"/>
      <c r="K22" s="52"/>
      <c r="L22" s="52"/>
      <c r="M22" s="52"/>
      <c r="N22" s="52"/>
      <c r="O22" s="52"/>
      <c r="P22" s="52"/>
      <c r="Q22" s="52">
        <f>SUM(Q19:Q21)</f>
        <v>82696.17</v>
      </c>
      <c r="R22" s="52">
        <f>SUM(R19:R21)</f>
        <v>82696.1720203125</v>
      </c>
      <c r="S22" s="76"/>
      <c r="T22" s="81"/>
    </row>
    <row r="23" s="29" customFormat="true" ht="18.75" customHeight="true" spans="1:19">
      <c r="A23" s="57" t="s">
        <v>83</v>
      </c>
      <c r="B23" s="58"/>
      <c r="C23" s="59"/>
      <c r="D23" s="52">
        <f>D18+D22</f>
        <v>38000000</v>
      </c>
      <c r="E23" s="52">
        <f>E18+E22</f>
        <v>37676098.37</v>
      </c>
      <c r="F23" s="52">
        <f>F18+F22</f>
        <v>37676098.37</v>
      </c>
      <c r="G23" s="52">
        <f>G18+G22</f>
        <v>37787691.27</v>
      </c>
      <c r="H23" s="52"/>
      <c r="I23" s="52"/>
      <c r="J23" s="52"/>
      <c r="K23" s="52"/>
      <c r="L23" s="52"/>
      <c r="M23" s="52"/>
      <c r="N23" s="52"/>
      <c r="O23" s="52"/>
      <c r="P23" s="52"/>
      <c r="Q23" s="52">
        <f>Q18+Q22</f>
        <v>427880.685555556</v>
      </c>
      <c r="R23" s="52">
        <f>R18+R22</f>
        <v>366868.853543917</v>
      </c>
      <c r="S23" s="76"/>
    </row>
  </sheetData>
  <mergeCells count="23">
    <mergeCell ref="A1:S1"/>
    <mergeCell ref="A2:S2"/>
    <mergeCell ref="B22:C22"/>
    <mergeCell ref="A23:C23"/>
    <mergeCell ref="A4:A18"/>
    <mergeCell ref="A19:A22"/>
    <mergeCell ref="B4:B17"/>
    <mergeCell ref="B19:B21"/>
    <mergeCell ref="C4:C13"/>
    <mergeCell ref="C14:C17"/>
    <mergeCell ref="C19:C21"/>
    <mergeCell ref="D4:D13"/>
    <mergeCell ref="D14:D17"/>
    <mergeCell ref="D19:D21"/>
    <mergeCell ref="E14:E15"/>
    <mergeCell ref="E16:E17"/>
    <mergeCell ref="E19:E21"/>
    <mergeCell ref="F14:F15"/>
    <mergeCell ref="F16:F17"/>
    <mergeCell ref="F19:F21"/>
    <mergeCell ref="G14:G15"/>
    <mergeCell ref="G16:G17"/>
    <mergeCell ref="Q19:Q21"/>
  </mergeCells>
  <pageMargins left="0.708333333333333" right="0.432638888888889" top="0.432638888888889" bottom="0.590277777777778" header="0.314583333333333" footer="0.314583333333333"/>
  <pageSetup paperSize="8" scale="80" fitToHeight="0" orientation="landscape" useFirstPageNumber="true"/>
  <headerFooter>
    <oddFooter>&amp;C第 &amp;P 页，共 &amp;N 页</oddFooter>
  </headerFooter>
  <ignoredErrors>
    <ignoredError sqref="R15 P15:P16" formula="true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F12" sqref="F12"/>
    </sheetView>
  </sheetViews>
  <sheetFormatPr defaultColWidth="8.625" defaultRowHeight="15"/>
  <cols>
    <col min="1" max="1" width="4.875" customWidth="true"/>
    <col min="2" max="2" width="14.875"/>
    <col min="3" max="3" width="13.625" customWidth="true"/>
    <col min="4" max="5" width="9.75"/>
    <col min="7" max="7" width="8.625" hidden="true" customWidth="true"/>
    <col min="9" max="9" width="12.25" customWidth="true"/>
  </cols>
  <sheetData>
    <row r="1" ht="25.5" spans="1:9">
      <c r="A1" s="1" t="s">
        <v>2</v>
      </c>
      <c r="B1" s="2" t="s">
        <v>84</v>
      </c>
      <c r="C1" s="2" t="s">
        <v>65</v>
      </c>
      <c r="D1" s="1" t="s">
        <v>48</v>
      </c>
      <c r="E1" s="1" t="s">
        <v>68</v>
      </c>
      <c r="F1" s="15" t="s">
        <v>70</v>
      </c>
      <c r="G1" s="1" t="s">
        <v>71</v>
      </c>
      <c r="H1" s="1" t="s">
        <v>72</v>
      </c>
      <c r="I1" s="16" t="s">
        <v>74</v>
      </c>
    </row>
    <row r="2" spans="1:9">
      <c r="A2" s="3">
        <v>1</v>
      </c>
      <c r="B2" s="4">
        <v>1000000</v>
      </c>
      <c r="C2" s="5">
        <v>216424.03</v>
      </c>
      <c r="D2" s="6">
        <v>44799</v>
      </c>
      <c r="E2" s="11" t="s">
        <v>85</v>
      </c>
      <c r="F2" s="17">
        <v>0.0365</v>
      </c>
      <c r="G2" s="26">
        <v>0.5</v>
      </c>
      <c r="H2" s="27">
        <v>60</v>
      </c>
      <c r="I2" s="19">
        <v>5535.83333333333</v>
      </c>
    </row>
    <row r="3" spans="1:9">
      <c r="A3" s="3">
        <v>2</v>
      </c>
      <c r="B3" s="4">
        <v>820000</v>
      </c>
      <c r="C3" s="5">
        <v>820000</v>
      </c>
      <c r="D3" s="6" t="s">
        <v>85</v>
      </c>
      <c r="E3" s="11">
        <v>45041</v>
      </c>
      <c r="F3" s="17">
        <v>0.0365</v>
      </c>
      <c r="G3" s="26">
        <v>0.5</v>
      </c>
      <c r="H3" s="27">
        <v>182</v>
      </c>
      <c r="I3" s="19">
        <v>7565.63888888889</v>
      </c>
    </row>
    <row r="4" spans="1:9">
      <c r="A4" s="3">
        <v>3</v>
      </c>
      <c r="B4" s="4">
        <v>670000</v>
      </c>
      <c r="C4" s="7">
        <v>325422</v>
      </c>
      <c r="D4" s="6">
        <v>44819</v>
      </c>
      <c r="E4" s="11" t="s">
        <v>86</v>
      </c>
      <c r="F4" s="17">
        <v>0.0365</v>
      </c>
      <c r="G4" s="26">
        <v>0.5</v>
      </c>
      <c r="H4" s="27">
        <v>222</v>
      </c>
      <c r="I4" s="19">
        <v>7540.29166666667</v>
      </c>
    </row>
    <row r="5" spans="1:9">
      <c r="A5" s="3">
        <v>4</v>
      </c>
      <c r="B5" s="8">
        <v>378000</v>
      </c>
      <c r="C5" s="7">
        <v>1000</v>
      </c>
      <c r="D5" s="6">
        <v>44833</v>
      </c>
      <c r="E5" s="11">
        <v>45041</v>
      </c>
      <c r="F5" s="17">
        <v>0.0365</v>
      </c>
      <c r="G5" s="26">
        <v>0.5</v>
      </c>
      <c r="H5" s="27">
        <v>208</v>
      </c>
      <c r="I5" s="19">
        <v>3985.8</v>
      </c>
    </row>
    <row r="6" spans="1:9">
      <c r="A6" s="3">
        <v>5</v>
      </c>
      <c r="B6" s="8">
        <v>132000</v>
      </c>
      <c r="C6" s="9">
        <v>0</v>
      </c>
      <c r="D6" s="6">
        <v>44844</v>
      </c>
      <c r="E6" s="11" t="s">
        <v>86</v>
      </c>
      <c r="F6" s="17">
        <v>0.0365</v>
      </c>
      <c r="G6" s="26">
        <v>0.5</v>
      </c>
      <c r="H6" s="27">
        <v>197</v>
      </c>
      <c r="I6" s="19">
        <v>12396.6217361111</v>
      </c>
    </row>
    <row r="7" spans="1:9">
      <c r="A7" s="3">
        <v>6</v>
      </c>
      <c r="B7" s="8">
        <v>1109300</v>
      </c>
      <c r="C7" s="9">
        <v>306726.89</v>
      </c>
      <c r="D7" s="6" t="s">
        <v>86</v>
      </c>
      <c r="E7" s="11">
        <v>45224</v>
      </c>
      <c r="F7" s="17">
        <v>0.0365</v>
      </c>
      <c r="G7" s="26">
        <v>0.5</v>
      </c>
      <c r="H7" s="27">
        <v>183</v>
      </c>
      <c r="I7" s="19">
        <v>10291.0685416667</v>
      </c>
    </row>
    <row r="8" spans="1:9">
      <c r="A8" s="3">
        <v>7</v>
      </c>
      <c r="B8" s="8">
        <v>1040000</v>
      </c>
      <c r="C8" s="7">
        <v>879769.15</v>
      </c>
      <c r="D8" s="6">
        <v>44848</v>
      </c>
      <c r="E8" s="11">
        <v>45224</v>
      </c>
      <c r="F8" s="17">
        <v>0.0365</v>
      </c>
      <c r="G8" s="26">
        <v>0.5</v>
      </c>
      <c r="H8" s="27">
        <v>376</v>
      </c>
      <c r="I8" s="19">
        <v>19823.5555555556</v>
      </c>
    </row>
    <row r="9" spans="1:9">
      <c r="A9" s="3">
        <v>8</v>
      </c>
      <c r="B9" s="8">
        <v>471100</v>
      </c>
      <c r="C9" s="7">
        <v>26483.6</v>
      </c>
      <c r="D9" s="6">
        <v>44853</v>
      </c>
      <c r="E9" s="11">
        <v>45224</v>
      </c>
      <c r="F9" s="17">
        <v>0.0365</v>
      </c>
      <c r="G9" s="26">
        <v>0.5</v>
      </c>
      <c r="H9" s="27">
        <v>371</v>
      </c>
      <c r="I9" s="19">
        <v>8860.27868055556</v>
      </c>
    </row>
    <row r="10" spans="1:9">
      <c r="A10" s="3">
        <v>9</v>
      </c>
      <c r="B10" s="8">
        <v>585000</v>
      </c>
      <c r="C10" s="7">
        <v>168765.6</v>
      </c>
      <c r="D10" s="6">
        <v>44862</v>
      </c>
      <c r="E10" s="11">
        <v>45224</v>
      </c>
      <c r="F10" s="17">
        <v>0.0365</v>
      </c>
      <c r="G10" s="26">
        <v>0.5</v>
      </c>
      <c r="H10" s="27">
        <v>362</v>
      </c>
      <c r="I10" s="19">
        <v>10735.5625</v>
      </c>
    </row>
    <row r="11" spans="1:9">
      <c r="A11" s="3">
        <v>10</v>
      </c>
      <c r="B11" s="8">
        <v>1316800</v>
      </c>
      <c r="C11" s="7">
        <v>181079.64</v>
      </c>
      <c r="D11" s="6">
        <v>44875</v>
      </c>
      <c r="E11" s="11">
        <v>45224</v>
      </c>
      <c r="F11" s="17">
        <v>0.0365</v>
      </c>
      <c r="G11" s="26">
        <v>0.5</v>
      </c>
      <c r="H11" s="27">
        <v>349</v>
      </c>
      <c r="I11" s="19">
        <v>23297.3011111111</v>
      </c>
    </row>
    <row r="12" spans="1:9">
      <c r="A12" s="3">
        <v>11</v>
      </c>
      <c r="B12" s="8">
        <v>334300</v>
      </c>
      <c r="C12" s="7">
        <v>237839.78</v>
      </c>
      <c r="D12" s="6">
        <v>44882</v>
      </c>
      <c r="E12" s="11">
        <v>45224</v>
      </c>
      <c r="F12" s="17">
        <v>0.0365</v>
      </c>
      <c r="G12" s="26">
        <v>0.5</v>
      </c>
      <c r="H12" s="27">
        <v>342</v>
      </c>
      <c r="I12" s="19">
        <v>5795.92625</v>
      </c>
    </row>
    <row r="13" spans="1:9">
      <c r="A13" s="3">
        <v>12</v>
      </c>
      <c r="B13" s="8">
        <v>143500</v>
      </c>
      <c r="C13" s="9">
        <v>0</v>
      </c>
      <c r="D13" s="6">
        <v>44901</v>
      </c>
      <c r="E13" s="11">
        <v>45224</v>
      </c>
      <c r="F13" s="17">
        <v>0.0365</v>
      </c>
      <c r="G13" s="26">
        <v>0.5</v>
      </c>
      <c r="H13" s="27">
        <v>323</v>
      </c>
      <c r="I13" s="19">
        <v>20287.7645833333</v>
      </c>
    </row>
    <row r="14" spans="1:9">
      <c r="A14" s="3">
        <v>13</v>
      </c>
      <c r="B14" s="8">
        <v>1095500</v>
      </c>
      <c r="C14" s="9">
        <v>547848.1</v>
      </c>
      <c r="D14" s="6">
        <v>45224</v>
      </c>
      <c r="E14" s="11">
        <v>45394</v>
      </c>
      <c r="F14" s="17">
        <v>0.0355</v>
      </c>
      <c r="G14" s="26">
        <v>0.5</v>
      </c>
      <c r="H14" s="27">
        <v>170</v>
      </c>
      <c r="I14" s="19">
        <v>9182.42013888889</v>
      </c>
    </row>
    <row r="15" spans="1:9">
      <c r="A15" s="3">
        <v>14</v>
      </c>
      <c r="B15" s="8">
        <v>446800</v>
      </c>
      <c r="C15" s="7">
        <v>361266.4</v>
      </c>
      <c r="D15" s="6">
        <v>44909</v>
      </c>
      <c r="E15" s="11">
        <v>45394</v>
      </c>
      <c r="F15" s="17">
        <v>0.0365</v>
      </c>
      <c r="G15" s="26">
        <v>0.5</v>
      </c>
      <c r="H15" s="27">
        <v>485</v>
      </c>
      <c r="I15" s="19">
        <v>10985.3847222222</v>
      </c>
    </row>
    <row r="16" spans="1:9">
      <c r="A16" s="3">
        <v>15</v>
      </c>
      <c r="B16" s="8">
        <v>1250000</v>
      </c>
      <c r="C16" s="7">
        <v>311112.24</v>
      </c>
      <c r="D16" s="6">
        <v>44931</v>
      </c>
      <c r="E16" s="11">
        <v>45394</v>
      </c>
      <c r="F16" s="17">
        <v>0.0365</v>
      </c>
      <c r="G16" s="26">
        <v>0.5</v>
      </c>
      <c r="H16" s="27">
        <v>463</v>
      </c>
      <c r="I16" s="19">
        <v>29339.4097222222</v>
      </c>
    </row>
    <row r="17" spans="1:9">
      <c r="A17" s="3">
        <v>16</v>
      </c>
      <c r="B17" s="8">
        <v>1503000</v>
      </c>
      <c r="C17" s="7">
        <v>1181853.34</v>
      </c>
      <c r="D17" s="6">
        <v>44936</v>
      </c>
      <c r="E17" s="11">
        <v>45394</v>
      </c>
      <c r="F17" s="17">
        <v>0.0365</v>
      </c>
      <c r="G17" s="26">
        <v>0.5</v>
      </c>
      <c r="H17" s="27">
        <v>458</v>
      </c>
      <c r="I17" s="19">
        <v>34896.7375</v>
      </c>
    </row>
    <row r="18" spans="1:9">
      <c r="A18" s="3">
        <v>17</v>
      </c>
      <c r="B18" s="8">
        <v>239000</v>
      </c>
      <c r="C18" s="7">
        <v>26455.93</v>
      </c>
      <c r="D18" s="6">
        <v>44943</v>
      </c>
      <c r="E18" s="11">
        <v>45394</v>
      </c>
      <c r="F18" s="17">
        <v>0.0365</v>
      </c>
      <c r="G18" s="26">
        <v>0.5</v>
      </c>
      <c r="H18" s="27">
        <v>451</v>
      </c>
      <c r="I18" s="19">
        <v>5464.30347222222</v>
      </c>
    </row>
    <row r="19" spans="1:9">
      <c r="A19" s="3">
        <v>18</v>
      </c>
      <c r="B19" s="8">
        <v>2120500</v>
      </c>
      <c r="C19" s="7">
        <v>670506.59</v>
      </c>
      <c r="D19" s="6">
        <v>44978</v>
      </c>
      <c r="E19" s="11">
        <v>45394</v>
      </c>
      <c r="F19" s="17">
        <v>0.0365</v>
      </c>
      <c r="G19" s="26">
        <v>0.5</v>
      </c>
      <c r="H19" s="27">
        <v>416</v>
      </c>
      <c r="I19" s="19">
        <v>44718.9888888889</v>
      </c>
    </row>
    <row r="20" spans="1:9">
      <c r="A20" s="3">
        <v>19</v>
      </c>
      <c r="B20" s="8">
        <v>444300</v>
      </c>
      <c r="C20" s="7">
        <v>150994.68</v>
      </c>
      <c r="D20" s="6">
        <v>44995</v>
      </c>
      <c r="E20" s="11">
        <v>45394</v>
      </c>
      <c r="F20" s="17">
        <v>0.0365</v>
      </c>
      <c r="G20" s="26">
        <v>0.5</v>
      </c>
      <c r="H20" s="27">
        <v>399</v>
      </c>
      <c r="I20" s="19">
        <v>8986.893125</v>
      </c>
    </row>
    <row r="21" spans="1:9">
      <c r="A21" s="3">
        <v>20</v>
      </c>
      <c r="B21" s="8">
        <v>423760</v>
      </c>
      <c r="C21" s="7">
        <v>265619.9</v>
      </c>
      <c r="D21" s="6">
        <v>45002</v>
      </c>
      <c r="E21" s="11">
        <v>45394</v>
      </c>
      <c r="F21" s="17">
        <v>0.0365</v>
      </c>
      <c r="G21" s="26">
        <v>0.5</v>
      </c>
      <c r="H21" s="27">
        <v>392</v>
      </c>
      <c r="I21" s="19">
        <v>8421.05288888889</v>
      </c>
    </row>
    <row r="22" spans="1:9">
      <c r="A22" s="3">
        <v>21</v>
      </c>
      <c r="B22" s="8">
        <v>2235600</v>
      </c>
      <c r="C22" s="7">
        <v>1627283.91</v>
      </c>
      <c r="D22" s="6">
        <v>45040</v>
      </c>
      <c r="E22" s="11">
        <v>45394</v>
      </c>
      <c r="F22" s="17">
        <v>0.0365</v>
      </c>
      <c r="G22" s="26">
        <v>0.5</v>
      </c>
      <c r="H22" s="27">
        <v>354</v>
      </c>
      <c r="I22" s="19">
        <v>40119.705</v>
      </c>
    </row>
    <row r="23" spans="1:9">
      <c r="A23" s="3">
        <v>22</v>
      </c>
      <c r="B23" s="8">
        <v>435800</v>
      </c>
      <c r="C23" s="7">
        <v>372431.34</v>
      </c>
      <c r="D23" s="6">
        <v>45052</v>
      </c>
      <c r="E23" s="11">
        <v>45394</v>
      </c>
      <c r="F23" s="17">
        <v>0.0365</v>
      </c>
      <c r="G23" s="26">
        <v>0.5</v>
      </c>
      <c r="H23" s="27">
        <v>342</v>
      </c>
      <c r="I23" s="19">
        <v>7555.6825</v>
      </c>
    </row>
    <row r="24" spans="1:9">
      <c r="A24" s="3">
        <v>23</v>
      </c>
      <c r="B24" s="10">
        <v>649800</v>
      </c>
      <c r="C24" s="7">
        <v>285247.8</v>
      </c>
      <c r="D24" s="11">
        <v>45063</v>
      </c>
      <c r="E24" s="11">
        <v>45394</v>
      </c>
      <c r="F24" s="17">
        <v>0.0365</v>
      </c>
      <c r="G24" s="26">
        <v>0.5</v>
      </c>
      <c r="H24" s="27">
        <v>331</v>
      </c>
      <c r="I24" s="19">
        <v>10903.55375</v>
      </c>
    </row>
    <row r="25" spans="1:9">
      <c r="A25" s="3">
        <v>24</v>
      </c>
      <c r="B25" s="10">
        <v>222000</v>
      </c>
      <c r="C25" s="7">
        <v>28917.02</v>
      </c>
      <c r="D25" s="11">
        <v>45071</v>
      </c>
      <c r="E25" s="11">
        <v>45394</v>
      </c>
      <c r="F25" s="17">
        <v>0.0365</v>
      </c>
      <c r="G25" s="26">
        <v>0.5</v>
      </c>
      <c r="H25" s="27">
        <v>323</v>
      </c>
      <c r="I25" s="19">
        <v>3635.09583333333</v>
      </c>
    </row>
    <row r="26" spans="1:9">
      <c r="A26" s="3">
        <v>25</v>
      </c>
      <c r="B26" s="10">
        <v>1249400</v>
      </c>
      <c r="C26" s="7">
        <v>744796.69</v>
      </c>
      <c r="D26" s="11">
        <v>45093</v>
      </c>
      <c r="E26" s="11">
        <v>45394</v>
      </c>
      <c r="F26" s="17">
        <v>0.0365</v>
      </c>
      <c r="G26" s="26">
        <v>0.5</v>
      </c>
      <c r="H26" s="27">
        <v>301</v>
      </c>
      <c r="I26" s="19">
        <v>19064.6293055556</v>
      </c>
    </row>
    <row r="27" spans="1:9">
      <c r="A27" s="3">
        <v>26</v>
      </c>
      <c r="B27" s="10">
        <v>102000</v>
      </c>
      <c r="C27" s="7">
        <v>0</v>
      </c>
      <c r="D27" s="11">
        <v>45110</v>
      </c>
      <c r="E27" s="11">
        <v>45394</v>
      </c>
      <c r="F27" s="20">
        <v>0.0355</v>
      </c>
      <c r="G27" s="26">
        <v>0.5</v>
      </c>
      <c r="H27" s="27">
        <v>284</v>
      </c>
      <c r="I27" s="19">
        <v>1428.28333333333</v>
      </c>
    </row>
    <row r="28" spans="1:9">
      <c r="A28" s="3">
        <v>27</v>
      </c>
      <c r="B28" s="10">
        <v>1188492</v>
      </c>
      <c r="C28" s="7">
        <v>737304.45</v>
      </c>
      <c r="D28" s="11">
        <v>45126</v>
      </c>
      <c r="E28" s="11">
        <v>45394</v>
      </c>
      <c r="F28" s="20">
        <v>0.0355</v>
      </c>
      <c r="G28" s="26">
        <v>0.5</v>
      </c>
      <c r="H28" s="27">
        <v>268</v>
      </c>
      <c r="I28" s="19">
        <v>15704.6012333333</v>
      </c>
    </row>
    <row r="29" spans="1:9">
      <c r="A29" s="3">
        <v>28</v>
      </c>
      <c r="B29" s="10">
        <v>400000</v>
      </c>
      <c r="C29" s="7">
        <v>400000</v>
      </c>
      <c r="D29" s="11">
        <v>45127</v>
      </c>
      <c r="E29" s="11">
        <v>45394</v>
      </c>
      <c r="F29" s="20">
        <v>0.0355</v>
      </c>
      <c r="G29" s="26">
        <v>0.5</v>
      </c>
      <c r="H29" s="27">
        <v>267</v>
      </c>
      <c r="I29" s="19">
        <v>5265.83333333333</v>
      </c>
    </row>
    <row r="30" spans="1:9">
      <c r="A30" s="12" t="s">
        <v>82</v>
      </c>
      <c r="B30" s="13">
        <f>SUM(B2:B29)</f>
        <v>22005952</v>
      </c>
      <c r="C30" s="13">
        <f>SUM(C2:C29)</f>
        <v>10875149.08</v>
      </c>
      <c r="D30" s="14"/>
      <c r="E30" s="14"/>
      <c r="F30" s="21"/>
      <c r="G30" s="28"/>
      <c r="H30" s="22"/>
      <c r="I30" s="13">
        <f>SUM(I2:I29)</f>
        <v>391788.217594444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8" workbookViewId="0">
      <selection activeCell="A1" sqref="A1:I30"/>
    </sheetView>
  </sheetViews>
  <sheetFormatPr defaultColWidth="8.625" defaultRowHeight="15"/>
  <cols>
    <col min="1" max="1" width="4.875" customWidth="true"/>
    <col min="2" max="2" width="14.875"/>
    <col min="3" max="3" width="13.625" customWidth="true"/>
    <col min="4" max="4" width="10.125" customWidth="true"/>
    <col min="5" max="5" width="9.75"/>
    <col min="7" max="7" width="8.625" customWidth="true"/>
    <col min="8" max="8" width="12.25" customWidth="true"/>
    <col min="9" max="9" width="12.375" customWidth="true"/>
  </cols>
  <sheetData>
    <row r="1" ht="25.5" spans="1:9">
      <c r="A1" s="1" t="s">
        <v>2</v>
      </c>
      <c r="B1" s="2" t="s">
        <v>84</v>
      </c>
      <c r="C1" s="2" t="s">
        <v>65</v>
      </c>
      <c r="D1" s="1" t="s">
        <v>48</v>
      </c>
      <c r="E1" s="1" t="s">
        <v>68</v>
      </c>
      <c r="F1" s="15" t="s">
        <v>70</v>
      </c>
      <c r="G1" s="1" t="s">
        <v>73</v>
      </c>
      <c r="H1" s="16" t="s">
        <v>74</v>
      </c>
      <c r="I1" s="16" t="s">
        <v>75</v>
      </c>
    </row>
    <row r="2" spans="1:9">
      <c r="A2" s="3">
        <v>1</v>
      </c>
      <c r="B2" s="4">
        <v>1000000</v>
      </c>
      <c r="C2" s="5">
        <v>216424.03</v>
      </c>
      <c r="D2" s="6">
        <v>44799</v>
      </c>
      <c r="E2" s="11" t="s">
        <v>85</v>
      </c>
      <c r="F2" s="17">
        <v>0.0365</v>
      </c>
      <c r="G2" s="18">
        <v>60</v>
      </c>
      <c r="H2" s="19">
        <v>5535.83333333333</v>
      </c>
      <c r="I2" s="23">
        <v>658.289757916667</v>
      </c>
    </row>
    <row r="3" spans="1:9">
      <c r="A3" s="3">
        <v>2</v>
      </c>
      <c r="B3" s="4">
        <v>820000</v>
      </c>
      <c r="C3" s="5">
        <v>820000</v>
      </c>
      <c r="D3" s="6" t="s">
        <v>85</v>
      </c>
      <c r="E3" s="11">
        <v>45041</v>
      </c>
      <c r="F3" s="17">
        <v>0.0365</v>
      </c>
      <c r="G3" s="18">
        <v>182</v>
      </c>
      <c r="H3" s="19">
        <v>7565.63888888889</v>
      </c>
      <c r="I3" s="23">
        <v>7565.63888888889</v>
      </c>
    </row>
    <row r="4" spans="1:9">
      <c r="A4" s="3">
        <v>3</v>
      </c>
      <c r="B4" s="4">
        <v>670000</v>
      </c>
      <c r="C4" s="7">
        <v>325422</v>
      </c>
      <c r="D4" s="6">
        <v>44819</v>
      </c>
      <c r="E4" s="11" t="s">
        <v>86</v>
      </c>
      <c r="F4" s="17">
        <v>0.0365</v>
      </c>
      <c r="G4" s="18">
        <v>222</v>
      </c>
      <c r="H4" s="19">
        <v>7540.29166666667</v>
      </c>
      <c r="I4" s="7">
        <v>3662.353425</v>
      </c>
    </row>
    <row r="5" spans="1:9">
      <c r="A5" s="3">
        <v>4</v>
      </c>
      <c r="B5" s="8">
        <v>378000</v>
      </c>
      <c r="C5" s="7">
        <v>1000</v>
      </c>
      <c r="D5" s="6">
        <v>44833</v>
      </c>
      <c r="E5" s="11">
        <v>45041</v>
      </c>
      <c r="F5" s="17">
        <v>0.0365</v>
      </c>
      <c r="G5" s="18">
        <v>208</v>
      </c>
      <c r="H5" s="19">
        <v>3985.8</v>
      </c>
      <c r="I5" s="7">
        <v>10.5444444444444</v>
      </c>
    </row>
    <row r="6" spans="1:9">
      <c r="A6" s="3">
        <v>5</v>
      </c>
      <c r="B6" s="8">
        <v>132000</v>
      </c>
      <c r="C6" s="9">
        <v>0</v>
      </c>
      <c r="D6" s="6">
        <v>44844</v>
      </c>
      <c r="E6" s="11" t="s">
        <v>86</v>
      </c>
      <c r="F6" s="17">
        <v>0.0365</v>
      </c>
      <c r="G6" s="18">
        <v>197</v>
      </c>
      <c r="H6" s="19">
        <v>12396.6217361111</v>
      </c>
      <c r="I6" s="24">
        <v>0</v>
      </c>
    </row>
    <row r="7" spans="1:9">
      <c r="A7" s="3">
        <v>6</v>
      </c>
      <c r="B7" s="8">
        <v>1109300</v>
      </c>
      <c r="C7" s="9">
        <v>306726.89</v>
      </c>
      <c r="D7" s="6" t="s">
        <v>86</v>
      </c>
      <c r="E7" s="11">
        <v>45224</v>
      </c>
      <c r="F7" s="17">
        <v>0.0365</v>
      </c>
      <c r="G7" s="18">
        <v>183</v>
      </c>
      <c r="H7" s="19">
        <v>10291.0685416667</v>
      </c>
      <c r="I7" s="24">
        <v>2845.53091910417</v>
      </c>
    </row>
    <row r="8" spans="1:9">
      <c r="A8" s="3">
        <v>7</v>
      </c>
      <c r="B8" s="8">
        <v>1040000</v>
      </c>
      <c r="C8" s="7">
        <v>879769.15</v>
      </c>
      <c r="D8" s="6">
        <v>44848</v>
      </c>
      <c r="E8" s="11">
        <v>45224</v>
      </c>
      <c r="F8" s="17">
        <v>0.0365</v>
      </c>
      <c r="G8" s="18">
        <v>376</v>
      </c>
      <c r="H8" s="19">
        <v>19823.5555555556</v>
      </c>
      <c r="I8" s="7">
        <v>16769.3775202778</v>
      </c>
    </row>
    <row r="9" spans="1:9">
      <c r="A9" s="3">
        <v>8</v>
      </c>
      <c r="B9" s="8">
        <v>471100</v>
      </c>
      <c r="C9" s="7">
        <v>26483.6</v>
      </c>
      <c r="D9" s="6">
        <v>44853</v>
      </c>
      <c r="E9" s="11">
        <v>45224</v>
      </c>
      <c r="F9" s="17">
        <v>0.0365</v>
      </c>
      <c r="G9" s="18">
        <v>371</v>
      </c>
      <c r="H9" s="19">
        <v>8860.27868055556</v>
      </c>
      <c r="I9" s="7">
        <v>498.093985277777</v>
      </c>
    </row>
    <row r="10" spans="1:9">
      <c r="A10" s="3">
        <v>9</v>
      </c>
      <c r="B10" s="8">
        <v>585000</v>
      </c>
      <c r="C10" s="7">
        <v>168765.6</v>
      </c>
      <c r="D10" s="6">
        <v>44862</v>
      </c>
      <c r="E10" s="11">
        <v>45224</v>
      </c>
      <c r="F10" s="17">
        <v>0.0365</v>
      </c>
      <c r="G10" s="18">
        <v>362</v>
      </c>
      <c r="H10" s="19">
        <v>10735.5625</v>
      </c>
      <c r="I10" s="7">
        <v>3097.08315666667</v>
      </c>
    </row>
    <row r="11" spans="1:9">
      <c r="A11" s="3">
        <v>10</v>
      </c>
      <c r="B11" s="8">
        <v>1316800</v>
      </c>
      <c r="C11" s="7">
        <v>181079.64</v>
      </c>
      <c r="D11" s="6">
        <v>44875</v>
      </c>
      <c r="E11" s="11">
        <v>45224</v>
      </c>
      <c r="F11" s="17">
        <v>0.0365</v>
      </c>
      <c r="G11" s="18">
        <v>349</v>
      </c>
      <c r="H11" s="19">
        <v>23297.3011111111</v>
      </c>
      <c r="I11" s="7">
        <v>3203.72638075</v>
      </c>
    </row>
    <row r="12" spans="1:9">
      <c r="A12" s="3">
        <v>11</v>
      </c>
      <c r="B12" s="8">
        <v>334300</v>
      </c>
      <c r="C12" s="7">
        <v>237839.78</v>
      </c>
      <c r="D12" s="6">
        <v>44882</v>
      </c>
      <c r="E12" s="11">
        <v>45224</v>
      </c>
      <c r="F12" s="17">
        <v>0.0365</v>
      </c>
      <c r="G12" s="18">
        <v>342</v>
      </c>
      <c r="H12" s="19">
        <v>5795.92625</v>
      </c>
      <c r="I12" s="7">
        <v>4123.54718575</v>
      </c>
    </row>
    <row r="13" spans="1:9">
      <c r="A13" s="3">
        <v>12</v>
      </c>
      <c r="B13" s="8">
        <v>143500</v>
      </c>
      <c r="C13" s="9">
        <v>0</v>
      </c>
      <c r="D13" s="6">
        <v>44901</v>
      </c>
      <c r="E13" s="11">
        <v>45224</v>
      </c>
      <c r="F13" s="17">
        <v>0.0365</v>
      </c>
      <c r="G13" s="18">
        <v>323</v>
      </c>
      <c r="H13" s="19">
        <v>20287.7645833333</v>
      </c>
      <c r="I13" s="25">
        <v>0</v>
      </c>
    </row>
    <row r="14" spans="1:9">
      <c r="A14" s="3">
        <v>13</v>
      </c>
      <c r="B14" s="8">
        <v>1095500</v>
      </c>
      <c r="C14" s="9">
        <v>547848.1</v>
      </c>
      <c r="D14" s="6">
        <v>45224</v>
      </c>
      <c r="E14" s="11">
        <v>45394</v>
      </c>
      <c r="F14" s="17">
        <v>0.0355</v>
      </c>
      <c r="G14" s="18">
        <v>170</v>
      </c>
      <c r="H14" s="19">
        <v>9182.42013888889</v>
      </c>
      <c r="I14" s="25">
        <v>4592.03233819444</v>
      </c>
    </row>
    <row r="15" spans="1:9">
      <c r="A15" s="3">
        <v>14</v>
      </c>
      <c r="B15" s="8">
        <v>446800</v>
      </c>
      <c r="C15" s="7">
        <v>361266.4</v>
      </c>
      <c r="D15" s="6">
        <v>44909</v>
      </c>
      <c r="E15" s="11">
        <v>45394</v>
      </c>
      <c r="F15" s="17">
        <v>0.0365</v>
      </c>
      <c r="G15" s="18">
        <v>485</v>
      </c>
      <c r="H15" s="19">
        <v>10985.3847222222</v>
      </c>
      <c r="I15" s="7">
        <v>8882.38673055555</v>
      </c>
    </row>
    <row r="16" spans="1:9">
      <c r="A16" s="3">
        <v>15</v>
      </c>
      <c r="B16" s="8">
        <v>1250000</v>
      </c>
      <c r="C16" s="7">
        <v>311112.24</v>
      </c>
      <c r="D16" s="6">
        <v>44931</v>
      </c>
      <c r="E16" s="11">
        <v>45394</v>
      </c>
      <c r="F16" s="17">
        <v>0.0365</v>
      </c>
      <c r="G16" s="18">
        <v>463</v>
      </c>
      <c r="H16" s="19">
        <v>29339.4097222222</v>
      </c>
      <c r="I16" s="7">
        <v>7302.27958316667</v>
      </c>
    </row>
    <row r="17" spans="1:9">
      <c r="A17" s="3">
        <v>16</v>
      </c>
      <c r="B17" s="8">
        <v>1503000</v>
      </c>
      <c r="C17" s="7">
        <v>1181853.34</v>
      </c>
      <c r="D17" s="6">
        <v>44936</v>
      </c>
      <c r="E17" s="11">
        <v>45394</v>
      </c>
      <c r="F17" s="17">
        <v>0.0365</v>
      </c>
      <c r="G17" s="18">
        <v>458</v>
      </c>
      <c r="H17" s="19">
        <v>34896.7375</v>
      </c>
      <c r="I17" s="7">
        <v>27440.3365066389</v>
      </c>
    </row>
    <row r="18" spans="1:9">
      <c r="A18" s="3">
        <v>17</v>
      </c>
      <c r="B18" s="8">
        <v>239000</v>
      </c>
      <c r="C18" s="7">
        <v>26455.93</v>
      </c>
      <c r="D18" s="6">
        <v>44943</v>
      </c>
      <c r="E18" s="11">
        <v>45394</v>
      </c>
      <c r="F18" s="17">
        <v>0.0365</v>
      </c>
      <c r="G18" s="18">
        <v>451</v>
      </c>
      <c r="H18" s="19">
        <v>5464.30347222222</v>
      </c>
      <c r="I18" s="7">
        <v>604.867071798611</v>
      </c>
    </row>
    <row r="19" spans="1:9">
      <c r="A19" s="3">
        <v>18</v>
      </c>
      <c r="B19" s="8">
        <v>2120500</v>
      </c>
      <c r="C19" s="7">
        <v>670506.59</v>
      </c>
      <c r="D19" s="6">
        <v>44978</v>
      </c>
      <c r="E19" s="11">
        <v>45394</v>
      </c>
      <c r="F19" s="17">
        <v>0.0365</v>
      </c>
      <c r="G19" s="18">
        <v>416</v>
      </c>
      <c r="H19" s="19">
        <v>44718.9888888889</v>
      </c>
      <c r="I19" s="7">
        <v>14140.2389757778</v>
      </c>
    </row>
    <row r="20" spans="1:9">
      <c r="A20" s="3">
        <v>19</v>
      </c>
      <c r="B20" s="8">
        <v>444300</v>
      </c>
      <c r="C20" s="7">
        <v>150994.68</v>
      </c>
      <c r="D20" s="6">
        <v>44995</v>
      </c>
      <c r="E20" s="11">
        <v>45394</v>
      </c>
      <c r="F20" s="17">
        <v>0.0365</v>
      </c>
      <c r="G20" s="18">
        <v>399</v>
      </c>
      <c r="H20" s="19">
        <v>8986.893125</v>
      </c>
      <c r="I20" s="7">
        <v>3054.18197525</v>
      </c>
    </row>
    <row r="21" spans="1:9">
      <c r="A21" s="3">
        <v>20</v>
      </c>
      <c r="B21" s="8">
        <v>423760</v>
      </c>
      <c r="C21" s="7">
        <v>265619.9</v>
      </c>
      <c r="D21" s="6">
        <v>45002</v>
      </c>
      <c r="E21" s="11">
        <v>45394</v>
      </c>
      <c r="F21" s="17">
        <v>0.0365</v>
      </c>
      <c r="G21" s="18">
        <v>392</v>
      </c>
      <c r="H21" s="19">
        <v>8421.05288888889</v>
      </c>
      <c r="I21" s="7">
        <v>5278.45767944444</v>
      </c>
    </row>
    <row r="22" spans="1:9">
      <c r="A22" s="3">
        <v>21</v>
      </c>
      <c r="B22" s="8">
        <v>2235600</v>
      </c>
      <c r="C22" s="7">
        <v>1627283.91</v>
      </c>
      <c r="D22" s="6">
        <v>45040</v>
      </c>
      <c r="E22" s="11">
        <v>45394</v>
      </c>
      <c r="F22" s="17">
        <v>0.0365</v>
      </c>
      <c r="G22" s="18">
        <v>354</v>
      </c>
      <c r="H22" s="19">
        <v>40119.705</v>
      </c>
      <c r="I22" s="7">
        <v>29202.965834875</v>
      </c>
    </row>
    <row r="23" spans="1:9">
      <c r="A23" s="3">
        <v>22</v>
      </c>
      <c r="B23" s="8">
        <v>435800</v>
      </c>
      <c r="C23" s="7">
        <v>372431.34</v>
      </c>
      <c r="D23" s="6">
        <v>45052</v>
      </c>
      <c r="E23" s="11">
        <v>45394</v>
      </c>
      <c r="F23" s="17">
        <v>0.0365</v>
      </c>
      <c r="G23" s="18">
        <v>342</v>
      </c>
      <c r="H23" s="19">
        <v>7555.6825</v>
      </c>
      <c r="I23" s="7">
        <v>6457.02835725</v>
      </c>
    </row>
    <row r="24" spans="1:9">
      <c r="A24" s="3">
        <v>23</v>
      </c>
      <c r="B24" s="10">
        <v>649800</v>
      </c>
      <c r="C24" s="7">
        <v>285247.8</v>
      </c>
      <c r="D24" s="11">
        <v>45063</v>
      </c>
      <c r="E24" s="11">
        <v>45394</v>
      </c>
      <c r="F24" s="17">
        <v>0.0365</v>
      </c>
      <c r="G24" s="18">
        <v>331</v>
      </c>
      <c r="H24" s="19">
        <v>10903.55375</v>
      </c>
      <c r="I24" s="7">
        <v>4786.41846625</v>
      </c>
    </row>
    <row r="25" spans="1:9">
      <c r="A25" s="3">
        <v>24</v>
      </c>
      <c r="B25" s="10">
        <v>222000</v>
      </c>
      <c r="C25" s="7">
        <v>28917.02</v>
      </c>
      <c r="D25" s="11">
        <v>45071</v>
      </c>
      <c r="E25" s="11">
        <v>45394</v>
      </c>
      <c r="F25" s="17">
        <v>0.0365</v>
      </c>
      <c r="G25" s="18">
        <v>323</v>
      </c>
      <c r="H25" s="19">
        <v>3635.09583333333</v>
      </c>
      <c r="I25" s="7">
        <v>473.496121236111</v>
      </c>
    </row>
    <row r="26" spans="1:9">
      <c r="A26" s="3">
        <v>25</v>
      </c>
      <c r="B26" s="10">
        <v>1249400</v>
      </c>
      <c r="C26" s="7">
        <v>744796.69</v>
      </c>
      <c r="D26" s="11">
        <v>45093</v>
      </c>
      <c r="E26" s="11">
        <v>45394</v>
      </c>
      <c r="F26" s="17">
        <v>0.0365</v>
      </c>
      <c r="G26" s="18">
        <v>301</v>
      </c>
      <c r="H26" s="19">
        <v>19064.6293055556</v>
      </c>
      <c r="I26" s="7">
        <v>11364.8733815069</v>
      </c>
    </row>
    <row r="27" spans="1:9">
      <c r="A27" s="3">
        <v>26</v>
      </c>
      <c r="B27" s="10">
        <v>102000</v>
      </c>
      <c r="C27" s="7">
        <v>0</v>
      </c>
      <c r="D27" s="11">
        <v>45110</v>
      </c>
      <c r="E27" s="11">
        <v>45394</v>
      </c>
      <c r="F27" s="20">
        <v>0.0355</v>
      </c>
      <c r="G27" s="18">
        <v>284</v>
      </c>
      <c r="H27" s="19">
        <v>1428.28333333333</v>
      </c>
      <c r="I27" s="7">
        <v>0</v>
      </c>
    </row>
    <row r="28" spans="1:9">
      <c r="A28" s="3">
        <v>27</v>
      </c>
      <c r="B28" s="10">
        <v>1188492</v>
      </c>
      <c r="C28" s="7">
        <v>737304.45</v>
      </c>
      <c r="D28" s="11">
        <v>45126</v>
      </c>
      <c r="E28" s="11">
        <v>45394</v>
      </c>
      <c r="F28" s="20">
        <v>0.0355</v>
      </c>
      <c r="G28" s="18">
        <v>268</v>
      </c>
      <c r="H28" s="19">
        <v>15704.6012333333</v>
      </c>
      <c r="I28" s="7">
        <v>9742.65907958333</v>
      </c>
    </row>
    <row r="29" spans="1:9">
      <c r="A29" s="3">
        <v>28</v>
      </c>
      <c r="B29" s="10">
        <v>400000</v>
      </c>
      <c r="C29" s="7">
        <v>400000</v>
      </c>
      <c r="D29" s="11">
        <v>45127</v>
      </c>
      <c r="E29" s="11">
        <v>45394</v>
      </c>
      <c r="F29" s="20">
        <v>0.0355</v>
      </c>
      <c r="G29" s="18">
        <v>267</v>
      </c>
      <c r="H29" s="19">
        <v>5265.83333333333</v>
      </c>
      <c r="I29" s="7">
        <v>5265.83333333333</v>
      </c>
    </row>
    <row r="30" spans="1:9">
      <c r="A30" s="12" t="s">
        <v>82</v>
      </c>
      <c r="B30" s="13">
        <f>SUM(B2:B29)</f>
        <v>22005952</v>
      </c>
      <c r="C30" s="13">
        <f>SUM(C2:C29)</f>
        <v>10875149.08</v>
      </c>
      <c r="D30" s="14"/>
      <c r="E30" s="14"/>
      <c r="F30" s="21"/>
      <c r="G30" s="22"/>
      <c r="H30" s="13">
        <f>SUM(H2:H29)</f>
        <v>391788.217594444</v>
      </c>
      <c r="I30" s="13">
        <f>SUM(I2:I29)</f>
        <v>181022.241098938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贴息审核要素</vt:lpstr>
      <vt:lpstr>贴息计算</vt:lpstr>
      <vt:lpstr>2024年下半年农业龙头企业贷款财政贴息扶持资金（第二批)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LiuQiuHong</dc:creator>
  <cp:lastModifiedBy>uos</cp:lastModifiedBy>
  <dcterms:created xsi:type="dcterms:W3CDTF">2022-08-29T20:43:00Z</dcterms:created>
  <cp:lastPrinted>2022-11-03T18:23:00Z</cp:lastPrinted>
  <dcterms:modified xsi:type="dcterms:W3CDTF">2025-03-27T09:35:05Z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ACD531E657FE4C01A3001DAE5B7A6BF3_13</vt:lpwstr>
  </property>
  <property fmtid="{D5CDD505-2E9C-101B-9397-08002B2CF9AE}" pid="3" name="KSOProductBuildVer">
    <vt:lpwstr>2052-11.8.2.10386</vt:lpwstr>
  </property>
</Properties>
</file>