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Sheet1!$A$2:$K$31</definedName>
  </definedNames>
  <calcPr calcId="144525"/>
</workbook>
</file>

<file path=xl/sharedStrings.xml><?xml version="1.0" encoding="utf-8"?>
<sst xmlns="http://schemas.openxmlformats.org/spreadsheetml/2006/main" count="95" uniqueCount="64">
  <si>
    <t>2023年三亚市常年蔬菜骨干基地考核评价得分表</t>
  </si>
  <si>
    <t>序号</t>
  </si>
  <si>
    <t>主管单位</t>
  </si>
  <si>
    <t>基地名称</t>
  </si>
  <si>
    <t>面积/亩</t>
  </si>
  <si>
    <t>等级</t>
  </si>
  <si>
    <t>基地奖励标准（元/亩）</t>
  </si>
  <si>
    <t>基地奖励金额（万元）</t>
  </si>
  <si>
    <t>生产组织者奖励标准（元/亩）</t>
  </si>
  <si>
    <t>生产组织者奖励（万元）</t>
  </si>
  <si>
    <t>奖励合计</t>
  </si>
  <si>
    <t>备注</t>
  </si>
  <si>
    <t>天涯区农业农村局</t>
  </si>
  <si>
    <t>文门基地</t>
  </si>
  <si>
    <t>优秀</t>
  </si>
  <si>
    <t>调整面积，由365亩更改为287亩</t>
  </si>
  <si>
    <t>扎业基地</t>
  </si>
  <si>
    <t>合格</t>
  </si>
  <si>
    <t>明旺基地</t>
  </si>
  <si>
    <r>
      <rPr>
        <sz val="8"/>
        <rFont val="宋体"/>
        <charset val="134"/>
      </rPr>
      <t>调整面积，由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亩更改为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亩</t>
    </r>
  </si>
  <si>
    <t>三力源基地</t>
  </si>
  <si>
    <r>
      <rPr>
        <sz val="11"/>
        <rFont val="宋体"/>
        <charset val="134"/>
      </rPr>
      <t>南果基地</t>
    </r>
    <r>
      <rPr>
        <sz val="11"/>
        <rFont val="Times New Roman"/>
        <charset val="134"/>
      </rPr>
      <t>2</t>
    </r>
  </si>
  <si>
    <t>抱密基地</t>
  </si>
  <si>
    <r>
      <rPr>
        <sz val="8"/>
        <rFont val="宋体"/>
        <charset val="134"/>
      </rPr>
      <t>调整面积，由</t>
    </r>
    <r>
      <rPr>
        <sz val="8"/>
        <rFont val="Times New Roman"/>
        <charset val="134"/>
      </rPr>
      <t>53.46</t>
    </r>
    <r>
      <rPr>
        <sz val="8"/>
        <rFont val="宋体"/>
        <charset val="134"/>
      </rPr>
      <t>亩更改为</t>
    </r>
    <r>
      <rPr>
        <sz val="8"/>
        <rFont val="Times New Roman"/>
        <charset val="134"/>
      </rPr>
      <t>114.43</t>
    </r>
    <r>
      <rPr>
        <sz val="8"/>
        <rFont val="宋体"/>
        <charset val="134"/>
      </rPr>
      <t>亩</t>
    </r>
  </si>
  <si>
    <t>三川木棉扎业基地</t>
  </si>
  <si>
    <t>三川高坡基地</t>
  </si>
  <si>
    <t>三川木棉新基地</t>
  </si>
  <si>
    <t>不合格</t>
  </si>
  <si>
    <t>梅村剪哈地瓜叶基地</t>
  </si>
  <si>
    <t>南果基地</t>
  </si>
  <si>
    <t>良好</t>
  </si>
  <si>
    <t>抱龙基地</t>
  </si>
  <si>
    <r>
      <rPr>
        <sz val="8"/>
        <rFont val="Times New Roman"/>
        <charset val="134"/>
      </rPr>
      <t>2023</t>
    </r>
    <r>
      <rPr>
        <sz val="8"/>
        <rFont val="宋体"/>
        <charset val="134"/>
      </rPr>
      <t>年认定（第一批），奖励资金减半核算</t>
    </r>
  </si>
  <si>
    <t>吉阳区农业农村局</t>
  </si>
  <si>
    <t>安罗基地</t>
  </si>
  <si>
    <t>中廖基地</t>
  </si>
  <si>
    <t>嘉成基地</t>
  </si>
  <si>
    <t>上下廖基地</t>
  </si>
  <si>
    <t>中和基地</t>
  </si>
  <si>
    <r>
      <rPr>
        <sz val="8"/>
        <rFont val="宋体"/>
        <charset val="134"/>
      </rPr>
      <t>调整面积，由150亩更改为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亩</t>
    </r>
  </si>
  <si>
    <t>大茅里一蔬菜基地</t>
  </si>
  <si>
    <t>大茅下新村常年蔬菜基地</t>
  </si>
  <si>
    <r>
      <rPr>
        <sz val="11"/>
        <rFont val="宋体"/>
        <charset val="134"/>
      </rPr>
      <t>南丁基地</t>
    </r>
    <r>
      <rPr>
        <sz val="11"/>
        <rFont val="Times New Roman"/>
        <charset val="134"/>
      </rPr>
      <t>1</t>
    </r>
  </si>
  <si>
    <r>
      <rPr>
        <sz val="8"/>
        <rFont val="Times New Roman"/>
        <charset val="134"/>
      </rPr>
      <t>2023</t>
    </r>
    <r>
      <rPr>
        <sz val="8"/>
        <rFont val="宋体"/>
        <charset val="134"/>
      </rPr>
      <t>年认定（第二批），奖励资金减半核算</t>
    </r>
  </si>
  <si>
    <t>中村基地</t>
  </si>
  <si>
    <t>崖州区农业农村局</t>
  </si>
  <si>
    <t>崖城基地</t>
  </si>
  <si>
    <t>仕泓公司基地（坡田洋）</t>
  </si>
  <si>
    <r>
      <rPr>
        <sz val="8"/>
        <rFont val="宋体"/>
        <charset val="134"/>
      </rPr>
      <t>整个基地</t>
    </r>
    <r>
      <rPr>
        <sz val="8"/>
        <rFont val="Times New Roman"/>
        <charset val="134"/>
      </rPr>
      <t>7-10</t>
    </r>
    <r>
      <rPr>
        <sz val="8"/>
        <rFont val="宋体"/>
        <charset val="134"/>
      </rPr>
      <t>月未种植</t>
    </r>
  </si>
  <si>
    <t>仕泓公司基地（雅安）</t>
  </si>
  <si>
    <t>基地下半年已经不属于该公司管理</t>
  </si>
  <si>
    <t>海棠区农业农村局</t>
  </si>
  <si>
    <t>湾坡基地</t>
  </si>
  <si>
    <t>水稻公园基地</t>
  </si>
  <si>
    <t>北山基地</t>
  </si>
  <si>
    <r>
      <rPr>
        <sz val="8"/>
        <rFont val="Times New Roman"/>
        <charset val="134"/>
      </rPr>
      <t>2023</t>
    </r>
    <r>
      <rPr>
        <sz val="8"/>
        <rFont val="宋体"/>
        <charset val="134"/>
      </rPr>
      <t>年认定（第二，奖励资金减半核算减半核算</t>
    </r>
  </si>
  <si>
    <t>育才生态区农业农村局</t>
  </si>
  <si>
    <t>雅林基地</t>
  </si>
  <si>
    <t>总计</t>
  </si>
  <si>
    <t>海棠</t>
  </si>
  <si>
    <t>吉阳</t>
  </si>
  <si>
    <t>天涯</t>
  </si>
  <si>
    <t>育才</t>
  </si>
  <si>
    <t>崖州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</si>
</sst>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8"/>
      <name val="宋体"/>
      <charset val="134"/>
    </font>
    <font>
      <sz val="20"/>
      <color rgb="FF000000"/>
      <name val="方正大标宋_GBK"/>
      <charset val="134"/>
    </font>
    <font>
      <sz val="11"/>
      <color rgb="FF000000"/>
      <name val="方正黑体_GBK"/>
      <charset val="134"/>
    </font>
    <font>
      <sz val="11"/>
      <name val="方正黑体_GBK"/>
      <charset val="134"/>
    </font>
    <font>
      <sz val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2" fillId="26" borderId="1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28" borderId="12" applyNumberFormat="false" applyAlignment="false" applyProtection="false">
      <alignment vertical="center"/>
    </xf>
    <xf numFmtId="0" fontId="26" fillId="26" borderId="13" applyNumberFormat="false" applyAlignment="false" applyProtection="false">
      <alignment vertical="center"/>
    </xf>
    <xf numFmtId="0" fontId="27" fillId="30" borderId="14" applyNumberFormat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4" fillId="24" borderId="10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/>
    <xf numFmtId="0" fontId="7" fillId="2" borderId="1" xfId="0" applyFont="true" applyFill="true" applyBorder="true" applyAlignment="true"/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1"/>
  <sheetViews>
    <sheetView tabSelected="1" workbookViewId="0">
      <selection activeCell="O3" sqref="O3"/>
    </sheetView>
  </sheetViews>
  <sheetFormatPr defaultColWidth="9" defaultRowHeight="50" customHeight="true"/>
  <cols>
    <col min="1" max="1" width="5.275" style="3" customWidth="true"/>
    <col min="2" max="2" width="8.81666666666667" style="3" customWidth="true"/>
    <col min="3" max="3" width="10.9083333333333" style="3" customWidth="true"/>
    <col min="4" max="4" width="10.8166666666667" style="3" customWidth="true"/>
    <col min="5" max="5" width="8.36666666666667" style="3" customWidth="true"/>
    <col min="6" max="6" width="12" style="3" customWidth="true"/>
    <col min="7" max="7" width="13.275" style="3" customWidth="true"/>
    <col min="8" max="8" width="13.725" style="3" customWidth="true"/>
    <col min="9" max="9" width="11.725" style="3" customWidth="true"/>
    <col min="10" max="10" width="11.5416666666667" style="3" customWidth="true"/>
    <col min="11" max="11" width="13.4583333333333" style="4" customWidth="true"/>
    <col min="12" max="16378" width="8.71666666666667" style="3"/>
    <col min="16379" max="16384" width="9" style="3"/>
  </cols>
  <sheetData>
    <row r="1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3" customFormat="true" ht="58" customHeight="true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6" t="s">
        <v>11</v>
      </c>
    </row>
    <row r="3" customHeight="true" spans="1:11">
      <c r="A3" s="2">
        <v>1</v>
      </c>
      <c r="B3" s="8" t="s">
        <v>12</v>
      </c>
      <c r="C3" s="8" t="s">
        <v>13</v>
      </c>
      <c r="D3" s="2">
        <v>287</v>
      </c>
      <c r="E3" s="8" t="s">
        <v>14</v>
      </c>
      <c r="F3" s="2">
        <v>5000</v>
      </c>
      <c r="G3" s="2">
        <f>D3*F3*0.0001</f>
        <v>143.5</v>
      </c>
      <c r="H3" s="2">
        <v>120</v>
      </c>
      <c r="I3" s="2">
        <f t="shared" ref="I3:I10" si="0">H3*D3/10000</f>
        <v>3.444</v>
      </c>
      <c r="J3" s="2">
        <f t="shared" ref="J3:J10" si="1">I3+G3</f>
        <v>146.944</v>
      </c>
      <c r="K3" s="17" t="s">
        <v>15</v>
      </c>
    </row>
    <row r="4" customHeight="true" spans="1:11">
      <c r="A4" s="2">
        <v>2</v>
      </c>
      <c r="B4" s="8"/>
      <c r="C4" s="8" t="s">
        <v>16</v>
      </c>
      <c r="D4" s="2">
        <v>240</v>
      </c>
      <c r="E4" s="8" t="s">
        <v>17</v>
      </c>
      <c r="F4" s="2">
        <v>3000</v>
      </c>
      <c r="G4" s="2">
        <f>D4*F4*0.0001</f>
        <v>72</v>
      </c>
      <c r="H4" s="2">
        <v>60</v>
      </c>
      <c r="I4" s="2">
        <f t="shared" si="0"/>
        <v>1.44</v>
      </c>
      <c r="J4" s="2">
        <f t="shared" si="1"/>
        <v>73.44</v>
      </c>
      <c r="K4" s="18"/>
    </row>
    <row r="5" customHeight="true" spans="1:11">
      <c r="A5" s="2">
        <v>3</v>
      </c>
      <c r="B5" s="8"/>
      <c r="C5" s="9" t="s">
        <v>18</v>
      </c>
      <c r="D5" s="1">
        <v>50</v>
      </c>
      <c r="E5" s="9" t="s">
        <v>17</v>
      </c>
      <c r="F5" s="1">
        <v>3000</v>
      </c>
      <c r="G5" s="2">
        <f t="shared" ref="G5:G14" si="2">D5*F5*0.0001</f>
        <v>15</v>
      </c>
      <c r="H5" s="2">
        <v>60</v>
      </c>
      <c r="I5" s="2">
        <f t="shared" si="0"/>
        <v>0.3</v>
      </c>
      <c r="J5" s="2">
        <f t="shared" si="1"/>
        <v>15.3</v>
      </c>
      <c r="K5" s="17" t="s">
        <v>19</v>
      </c>
    </row>
    <row r="6" customHeight="true" spans="1:11">
      <c r="A6" s="2">
        <v>4</v>
      </c>
      <c r="B6" s="8"/>
      <c r="C6" s="9" t="s">
        <v>20</v>
      </c>
      <c r="D6" s="1">
        <v>100</v>
      </c>
      <c r="E6" s="9" t="s">
        <v>14</v>
      </c>
      <c r="F6" s="1">
        <v>5000</v>
      </c>
      <c r="G6" s="2">
        <f t="shared" si="2"/>
        <v>50</v>
      </c>
      <c r="H6" s="2">
        <v>120</v>
      </c>
      <c r="I6" s="2">
        <f t="shared" si="0"/>
        <v>1.2</v>
      </c>
      <c r="J6" s="2">
        <f t="shared" si="1"/>
        <v>51.2</v>
      </c>
      <c r="K6" s="19"/>
    </row>
    <row r="7" customHeight="true" spans="1:11">
      <c r="A7" s="2">
        <v>5</v>
      </c>
      <c r="B7" s="8"/>
      <c r="C7" s="9" t="s">
        <v>21</v>
      </c>
      <c r="D7" s="1">
        <v>150</v>
      </c>
      <c r="E7" s="9" t="s">
        <v>17</v>
      </c>
      <c r="F7" s="1">
        <v>3000</v>
      </c>
      <c r="G7" s="2">
        <f t="shared" si="2"/>
        <v>45</v>
      </c>
      <c r="H7" s="1">
        <v>60</v>
      </c>
      <c r="I7" s="2">
        <f t="shared" si="0"/>
        <v>0.9</v>
      </c>
      <c r="J7" s="2">
        <f t="shared" si="1"/>
        <v>45.9</v>
      </c>
      <c r="K7" s="19"/>
    </row>
    <row r="8" customHeight="true" spans="1:11">
      <c r="A8" s="2">
        <v>6</v>
      </c>
      <c r="B8" s="8"/>
      <c r="C8" s="9" t="s">
        <v>22</v>
      </c>
      <c r="D8" s="1">
        <v>114.43</v>
      </c>
      <c r="E8" s="9" t="s">
        <v>17</v>
      </c>
      <c r="F8" s="1">
        <v>3000</v>
      </c>
      <c r="G8" s="2">
        <v>25.9455</v>
      </c>
      <c r="H8" s="1">
        <v>60</v>
      </c>
      <c r="I8" s="2">
        <f t="shared" si="0"/>
        <v>0.68658</v>
      </c>
      <c r="J8" s="2">
        <f t="shared" si="1"/>
        <v>26.63208</v>
      </c>
      <c r="K8" s="17" t="s">
        <v>23</v>
      </c>
    </row>
    <row r="9" customHeight="true" spans="1:11">
      <c r="A9" s="2">
        <v>7</v>
      </c>
      <c r="B9" s="8"/>
      <c r="C9" s="9" t="s">
        <v>24</v>
      </c>
      <c r="D9" s="1">
        <v>45.42</v>
      </c>
      <c r="E9" s="9" t="s">
        <v>17</v>
      </c>
      <c r="F9" s="1">
        <v>3000</v>
      </c>
      <c r="G9" s="2">
        <f>D9*F9*0.0001</f>
        <v>13.626</v>
      </c>
      <c r="H9" s="1">
        <v>60</v>
      </c>
      <c r="I9" s="2">
        <f t="shared" si="0"/>
        <v>0.27252</v>
      </c>
      <c r="J9" s="2">
        <f t="shared" si="1"/>
        <v>13.89852</v>
      </c>
      <c r="K9" s="19"/>
    </row>
    <row r="10" customHeight="true" spans="1:11">
      <c r="A10" s="2">
        <v>8</v>
      </c>
      <c r="B10" s="8"/>
      <c r="C10" s="9" t="s">
        <v>25</v>
      </c>
      <c r="D10" s="1">
        <v>35.11</v>
      </c>
      <c r="E10" s="9" t="s">
        <v>17</v>
      </c>
      <c r="F10" s="1">
        <v>3000</v>
      </c>
      <c r="G10" s="2">
        <f t="shared" si="2"/>
        <v>10.533</v>
      </c>
      <c r="H10" s="1">
        <v>60</v>
      </c>
      <c r="I10" s="2">
        <f t="shared" si="0"/>
        <v>0.21066</v>
      </c>
      <c r="J10" s="2">
        <f t="shared" si="1"/>
        <v>10.74366</v>
      </c>
      <c r="K10" s="19"/>
    </row>
    <row r="11" customHeight="true" spans="1:11">
      <c r="A11" s="2">
        <v>9</v>
      </c>
      <c r="B11" s="8"/>
      <c r="C11" s="9" t="s">
        <v>26</v>
      </c>
      <c r="D11" s="1">
        <v>43.25</v>
      </c>
      <c r="E11" s="9" t="s">
        <v>27</v>
      </c>
      <c r="F11" s="1">
        <v>0</v>
      </c>
      <c r="G11" s="2">
        <v>0</v>
      </c>
      <c r="H11" s="2">
        <v>0</v>
      </c>
      <c r="I11" s="2">
        <v>0</v>
      </c>
      <c r="J11" s="2">
        <v>0</v>
      </c>
      <c r="K11" s="19"/>
    </row>
    <row r="12" customHeight="true" spans="1:11">
      <c r="A12" s="2">
        <v>10</v>
      </c>
      <c r="B12" s="8"/>
      <c r="C12" s="9" t="s">
        <v>28</v>
      </c>
      <c r="D12" s="1">
        <v>35</v>
      </c>
      <c r="E12" s="9" t="s">
        <v>27</v>
      </c>
      <c r="F12" s="1">
        <v>0</v>
      </c>
      <c r="G12" s="2">
        <f t="shared" si="2"/>
        <v>0</v>
      </c>
      <c r="H12" s="2">
        <v>0</v>
      </c>
      <c r="I12" s="2">
        <v>0</v>
      </c>
      <c r="J12" s="2">
        <v>0</v>
      </c>
      <c r="K12" s="20"/>
    </row>
    <row r="13" customHeight="true" spans="1:11">
      <c r="A13" s="2">
        <v>11</v>
      </c>
      <c r="B13" s="8"/>
      <c r="C13" s="10" t="s">
        <v>29</v>
      </c>
      <c r="D13" s="1">
        <v>57.15</v>
      </c>
      <c r="E13" s="9" t="s">
        <v>30</v>
      </c>
      <c r="F13" s="1">
        <v>4000</v>
      </c>
      <c r="G13" s="2">
        <f t="shared" si="2"/>
        <v>22.86</v>
      </c>
      <c r="H13" s="2">
        <v>90</v>
      </c>
      <c r="I13" s="2">
        <f t="shared" ref="I13:I24" si="3">H13*D13/10000</f>
        <v>0.51435</v>
      </c>
      <c r="J13" s="2">
        <f>G13+I13</f>
        <v>23.37435</v>
      </c>
      <c r="K13" s="19"/>
    </row>
    <row r="14" customHeight="true" spans="1:11">
      <c r="A14" s="2">
        <v>12</v>
      </c>
      <c r="B14" s="8"/>
      <c r="C14" s="9" t="s">
        <v>31</v>
      </c>
      <c r="D14" s="1">
        <v>117</v>
      </c>
      <c r="E14" s="9" t="s">
        <v>30</v>
      </c>
      <c r="F14" s="1">
        <v>4000</v>
      </c>
      <c r="G14" s="2">
        <v>23.4</v>
      </c>
      <c r="H14" s="2">
        <v>90</v>
      </c>
      <c r="I14" s="2">
        <f t="shared" si="3"/>
        <v>1.053</v>
      </c>
      <c r="J14" s="2">
        <f>G14+I14</f>
        <v>24.453</v>
      </c>
      <c r="K14" s="21" t="s">
        <v>32</v>
      </c>
    </row>
    <row r="15" customHeight="true" spans="1:11">
      <c r="A15" s="2">
        <v>13</v>
      </c>
      <c r="B15" s="11" t="s">
        <v>33</v>
      </c>
      <c r="C15" s="9" t="s">
        <v>34</v>
      </c>
      <c r="D15" s="1">
        <v>80</v>
      </c>
      <c r="E15" s="9" t="s">
        <v>14</v>
      </c>
      <c r="F15" s="1">
        <v>5000</v>
      </c>
      <c r="G15" s="1">
        <v>40</v>
      </c>
      <c r="H15" s="2">
        <v>120</v>
      </c>
      <c r="I15" s="2">
        <f t="shared" si="3"/>
        <v>0.96</v>
      </c>
      <c r="J15" s="2">
        <f>I15+G15</f>
        <v>40.96</v>
      </c>
      <c r="K15" s="21"/>
    </row>
    <row r="16" customHeight="true" spans="1:11">
      <c r="A16" s="2">
        <v>14</v>
      </c>
      <c r="B16" s="12"/>
      <c r="C16" s="9" t="s">
        <v>35</v>
      </c>
      <c r="D16" s="1">
        <v>70</v>
      </c>
      <c r="E16" s="9" t="s">
        <v>17</v>
      </c>
      <c r="F16" s="1">
        <v>3000</v>
      </c>
      <c r="G16" s="1">
        <v>21</v>
      </c>
      <c r="H16" s="1">
        <v>60</v>
      </c>
      <c r="I16" s="2">
        <f t="shared" si="3"/>
        <v>0.42</v>
      </c>
      <c r="J16" s="2">
        <f>I16+G16</f>
        <v>21.42</v>
      </c>
      <c r="K16" s="21"/>
    </row>
    <row r="17" customHeight="true" spans="1:11">
      <c r="A17" s="2">
        <v>15</v>
      </c>
      <c r="B17" s="12"/>
      <c r="C17" s="9" t="s">
        <v>36</v>
      </c>
      <c r="D17" s="1">
        <v>100</v>
      </c>
      <c r="E17" s="9" t="s">
        <v>17</v>
      </c>
      <c r="F17" s="1">
        <v>3000</v>
      </c>
      <c r="G17" s="1">
        <v>30</v>
      </c>
      <c r="H17" s="1">
        <v>60</v>
      </c>
      <c r="I17" s="2">
        <f t="shared" si="3"/>
        <v>0.6</v>
      </c>
      <c r="J17" s="2">
        <f>I17+G17</f>
        <v>30.6</v>
      </c>
      <c r="K17" s="19"/>
    </row>
    <row r="18" customHeight="true" spans="1:11">
      <c r="A18" s="2">
        <v>16</v>
      </c>
      <c r="B18" s="12"/>
      <c r="C18" s="9" t="s">
        <v>37</v>
      </c>
      <c r="D18" s="1">
        <v>89</v>
      </c>
      <c r="E18" s="9" t="s">
        <v>17</v>
      </c>
      <c r="F18" s="1">
        <v>3000</v>
      </c>
      <c r="G18" s="1">
        <v>26.7</v>
      </c>
      <c r="H18" s="1">
        <v>60</v>
      </c>
      <c r="I18" s="2">
        <f t="shared" si="3"/>
        <v>0.534</v>
      </c>
      <c r="J18" s="2">
        <f>I18+G18</f>
        <v>27.234</v>
      </c>
      <c r="K18" s="19"/>
    </row>
    <row r="19" customHeight="true" spans="1:11">
      <c r="A19" s="2">
        <v>17</v>
      </c>
      <c r="B19" s="12"/>
      <c r="C19" s="9" t="s">
        <v>38</v>
      </c>
      <c r="D19" s="1">
        <v>40</v>
      </c>
      <c r="E19" s="9" t="s">
        <v>30</v>
      </c>
      <c r="F19" s="1">
        <v>4000</v>
      </c>
      <c r="G19" s="1">
        <v>16</v>
      </c>
      <c r="H19" s="2">
        <v>90</v>
      </c>
      <c r="I19" s="2">
        <f t="shared" si="3"/>
        <v>0.36</v>
      </c>
      <c r="J19" s="2">
        <f>G19+I19</f>
        <v>16.36</v>
      </c>
      <c r="K19" s="17" t="s">
        <v>39</v>
      </c>
    </row>
    <row r="20" customHeight="true" spans="1:11">
      <c r="A20" s="2">
        <v>18</v>
      </c>
      <c r="B20" s="12"/>
      <c r="C20" s="9" t="s">
        <v>40</v>
      </c>
      <c r="D20" s="1">
        <v>110</v>
      </c>
      <c r="E20" s="9" t="s">
        <v>17</v>
      </c>
      <c r="F20" s="1">
        <v>3000</v>
      </c>
      <c r="G20" s="1">
        <v>16.5</v>
      </c>
      <c r="H20" s="1">
        <v>60</v>
      </c>
      <c r="I20" s="2">
        <f t="shared" si="3"/>
        <v>0.66</v>
      </c>
      <c r="J20" s="2">
        <f>I20+G20</f>
        <v>17.16</v>
      </c>
      <c r="K20" s="21" t="s">
        <v>32</v>
      </c>
    </row>
    <row r="21" customHeight="true" spans="1:11">
      <c r="A21" s="2">
        <v>19</v>
      </c>
      <c r="B21" s="12"/>
      <c r="C21" s="9" t="s">
        <v>41</v>
      </c>
      <c r="D21" s="1">
        <v>110</v>
      </c>
      <c r="E21" s="9" t="s">
        <v>17</v>
      </c>
      <c r="F21" s="1">
        <v>3000</v>
      </c>
      <c r="G21" s="1">
        <v>16.5</v>
      </c>
      <c r="H21" s="1">
        <v>60</v>
      </c>
      <c r="I21" s="2">
        <f t="shared" si="3"/>
        <v>0.66</v>
      </c>
      <c r="J21" s="2">
        <f>I21+G21</f>
        <v>17.16</v>
      </c>
      <c r="K21" s="21" t="s">
        <v>32</v>
      </c>
    </row>
    <row r="22" customHeight="true" spans="1:11">
      <c r="A22" s="2">
        <v>20</v>
      </c>
      <c r="B22" s="12"/>
      <c r="C22" s="9" t="s">
        <v>42</v>
      </c>
      <c r="D22" s="1">
        <v>140</v>
      </c>
      <c r="E22" s="9" t="s">
        <v>17</v>
      </c>
      <c r="F22" s="1">
        <v>3000</v>
      </c>
      <c r="G22" s="1">
        <v>21</v>
      </c>
      <c r="H22" s="1">
        <v>60</v>
      </c>
      <c r="I22" s="2">
        <f t="shared" si="3"/>
        <v>0.84</v>
      </c>
      <c r="J22" s="2">
        <f>I22+G22</f>
        <v>21.84</v>
      </c>
      <c r="K22" s="21" t="s">
        <v>43</v>
      </c>
    </row>
    <row r="23" customHeight="true" spans="1:11">
      <c r="A23" s="2">
        <v>21</v>
      </c>
      <c r="B23" s="13"/>
      <c r="C23" s="9" t="s">
        <v>44</v>
      </c>
      <c r="D23" s="1">
        <v>114.61</v>
      </c>
      <c r="E23" s="9" t="s">
        <v>17</v>
      </c>
      <c r="F23" s="1">
        <v>3000</v>
      </c>
      <c r="G23" s="1">
        <v>17.1915</v>
      </c>
      <c r="H23" s="1">
        <v>60</v>
      </c>
      <c r="I23" s="2">
        <f t="shared" si="3"/>
        <v>0.68766</v>
      </c>
      <c r="J23" s="2">
        <f>I23+G23</f>
        <v>17.87916</v>
      </c>
      <c r="K23" s="21" t="s">
        <v>43</v>
      </c>
    </row>
    <row r="24" customHeight="true" spans="1:11">
      <c r="A24" s="2">
        <v>22</v>
      </c>
      <c r="B24" s="8" t="s">
        <v>45</v>
      </c>
      <c r="C24" s="8" t="s">
        <v>46</v>
      </c>
      <c r="D24" s="2">
        <v>100</v>
      </c>
      <c r="E24" s="9" t="s">
        <v>17</v>
      </c>
      <c r="F24" s="2">
        <v>3000</v>
      </c>
      <c r="G24" s="2">
        <v>30</v>
      </c>
      <c r="H24" s="1">
        <v>60</v>
      </c>
      <c r="I24" s="2">
        <f t="shared" si="3"/>
        <v>0.6</v>
      </c>
      <c r="J24" s="2">
        <f>I24+G24</f>
        <v>30.6</v>
      </c>
      <c r="K24" s="18"/>
    </row>
    <row r="25" customHeight="true" spans="1:11">
      <c r="A25" s="2">
        <v>23</v>
      </c>
      <c r="B25" s="8"/>
      <c r="C25" s="8" t="s">
        <v>47</v>
      </c>
      <c r="D25" s="2">
        <v>320</v>
      </c>
      <c r="E25" s="9" t="s">
        <v>27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2" t="s">
        <v>48</v>
      </c>
    </row>
    <row r="26" customHeight="true" spans="1:11">
      <c r="A26" s="2">
        <v>24</v>
      </c>
      <c r="B26" s="8"/>
      <c r="C26" s="8" t="s">
        <v>49</v>
      </c>
      <c r="D26" s="2">
        <v>467</v>
      </c>
      <c r="E26" s="9" t="s">
        <v>27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2" t="s">
        <v>50</v>
      </c>
    </row>
    <row r="27" customHeight="true" spans="1:11">
      <c r="A27" s="2">
        <v>25</v>
      </c>
      <c r="B27" s="8" t="s">
        <v>51</v>
      </c>
      <c r="C27" s="8" t="s">
        <v>52</v>
      </c>
      <c r="D27" s="2">
        <v>50</v>
      </c>
      <c r="E27" s="9" t="s">
        <v>17</v>
      </c>
      <c r="F27" s="2">
        <v>3000</v>
      </c>
      <c r="G27" s="2">
        <v>15</v>
      </c>
      <c r="H27" s="1">
        <v>60</v>
      </c>
      <c r="I27" s="2">
        <f>H27*D27/10000</f>
        <v>0.3</v>
      </c>
      <c r="J27" s="2">
        <f>I27+G27</f>
        <v>15.3</v>
      </c>
      <c r="K27" s="23"/>
    </row>
    <row r="28" customHeight="true" spans="1:11">
      <c r="A28" s="2">
        <v>26</v>
      </c>
      <c r="B28" s="12"/>
      <c r="C28" s="9" t="s">
        <v>53</v>
      </c>
      <c r="D28" s="1">
        <v>450</v>
      </c>
      <c r="E28" s="9" t="s">
        <v>27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21"/>
    </row>
    <row r="29" customHeight="true" spans="1:11">
      <c r="A29" s="2">
        <v>27</v>
      </c>
      <c r="B29" s="13"/>
      <c r="C29" s="9" t="s">
        <v>54</v>
      </c>
      <c r="D29" s="1">
        <v>70</v>
      </c>
      <c r="E29" s="9" t="s">
        <v>17</v>
      </c>
      <c r="F29" s="1">
        <v>3000</v>
      </c>
      <c r="G29" s="1">
        <v>10.5</v>
      </c>
      <c r="H29" s="1">
        <v>60</v>
      </c>
      <c r="I29" s="2">
        <f>H29*D29/10000</f>
        <v>0.42</v>
      </c>
      <c r="J29" s="2">
        <f>I29+G29</f>
        <v>10.92</v>
      </c>
      <c r="K29" s="21" t="s">
        <v>55</v>
      </c>
    </row>
    <row r="30" customHeight="true" spans="1:11">
      <c r="A30" s="2">
        <v>28</v>
      </c>
      <c r="B30" s="8" t="s">
        <v>56</v>
      </c>
      <c r="C30" s="8" t="s">
        <v>57</v>
      </c>
      <c r="D30" s="2">
        <v>120</v>
      </c>
      <c r="E30" s="8" t="s">
        <v>30</v>
      </c>
      <c r="F30" s="2">
        <v>4000</v>
      </c>
      <c r="G30" s="2">
        <v>48</v>
      </c>
      <c r="H30" s="2">
        <v>90</v>
      </c>
      <c r="I30" s="2">
        <f>H30*D30/10000</f>
        <v>1.08</v>
      </c>
      <c r="J30" s="2">
        <f>I30+G30</f>
        <v>49.08</v>
      </c>
      <c r="K30" s="18"/>
    </row>
    <row r="31" customHeight="true" spans="1:11">
      <c r="A31" s="14" t="s">
        <v>58</v>
      </c>
      <c r="B31" s="15"/>
      <c r="C31" s="15"/>
      <c r="D31" s="2">
        <f>SUM(D3:D30)</f>
        <v>3704.97</v>
      </c>
      <c r="E31" s="2"/>
      <c r="F31" s="2"/>
      <c r="G31" s="2">
        <f>SUM(G3:G30)</f>
        <v>730.256</v>
      </c>
      <c r="H31" s="2"/>
      <c r="I31" s="2">
        <f>SUM(I3:I30)</f>
        <v>18.14277</v>
      </c>
      <c r="J31" s="2">
        <f>I31+G31</f>
        <v>748.39877</v>
      </c>
      <c r="K31" s="18"/>
    </row>
  </sheetData>
  <autoFilter ref="A2:K31">
    <extLst/>
  </autoFilter>
  <mergeCells count="6">
    <mergeCell ref="A1:K1"/>
    <mergeCell ref="A31:C31"/>
    <mergeCell ref="B3:B14"/>
    <mergeCell ref="B15:B23"/>
    <mergeCell ref="B24:B26"/>
    <mergeCell ref="B27:B29"/>
  </mergeCells>
  <pageMargins left="0.75" right="0.75" top="1" bottom="1" header="0.5" footer="0.5"/>
  <pageSetup paperSize="9" fitToHeight="0" orientation="landscape"/>
  <headerFooter/>
  <ignoredErrors>
    <ignoredError sqref="J19" formula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H3" sqref="H3"/>
    </sheetView>
  </sheetViews>
  <sheetFormatPr defaultColWidth="8.725" defaultRowHeight="13.5"/>
  <cols>
    <col min="8" max="8" width="9.54166666666667"/>
  </cols>
  <sheetData>
    <row r="1" spans="2:5">
      <c r="B1" t="s">
        <v>14</v>
      </c>
      <c r="C1" t="s">
        <v>30</v>
      </c>
      <c r="D1" t="s">
        <v>17</v>
      </c>
      <c r="E1" t="s">
        <v>27</v>
      </c>
    </row>
    <row r="2" spans="1:5">
      <c r="A2" t="s">
        <v>59</v>
      </c>
      <c r="B2">
        <v>0</v>
      </c>
      <c r="C2">
        <v>0</v>
      </c>
      <c r="D2">
        <v>2</v>
      </c>
      <c r="E2">
        <v>1</v>
      </c>
    </row>
    <row r="3" spans="1:5">
      <c r="A3" t="s">
        <v>60</v>
      </c>
      <c r="B3">
        <v>1</v>
      </c>
      <c r="C3">
        <v>1</v>
      </c>
      <c r="D3">
        <v>7</v>
      </c>
      <c r="E3">
        <v>0</v>
      </c>
    </row>
    <row r="4" spans="1:5">
      <c r="A4" t="s">
        <v>61</v>
      </c>
      <c r="B4">
        <v>2</v>
      </c>
      <c r="C4">
        <v>2</v>
      </c>
      <c r="D4">
        <v>6</v>
      </c>
      <c r="E4">
        <v>2</v>
      </c>
    </row>
    <row r="5" spans="1:5">
      <c r="A5" t="s">
        <v>62</v>
      </c>
      <c r="B5">
        <v>0</v>
      </c>
      <c r="C5">
        <v>1</v>
      </c>
      <c r="D5">
        <v>0</v>
      </c>
      <c r="E5">
        <v>0</v>
      </c>
    </row>
    <row r="6" spans="1:10">
      <c r="A6" t="s">
        <v>63</v>
      </c>
      <c r="B6">
        <v>0</v>
      </c>
      <c r="C6">
        <v>0</v>
      </c>
      <c r="D6">
        <v>1</v>
      </c>
      <c r="E6">
        <v>2</v>
      </c>
      <c r="H6" s="1">
        <v>40</v>
      </c>
      <c r="J6" s="2">
        <f>F6*I6*0.0001</f>
        <v>0</v>
      </c>
    </row>
    <row r="7" spans="8:10">
      <c r="H7" s="1">
        <v>21</v>
      </c>
      <c r="J7" s="2">
        <f t="shared" ref="J6:J10" si="0">F7*I7*0.0001</f>
        <v>0</v>
      </c>
    </row>
    <row r="8" spans="8:10">
      <c r="H8" s="1">
        <v>30</v>
      </c>
      <c r="J8" s="2">
        <f t="shared" si="0"/>
        <v>0</v>
      </c>
    </row>
    <row r="9" spans="8:10">
      <c r="H9" s="1">
        <v>26.7</v>
      </c>
      <c r="J9" s="2">
        <f t="shared" si="0"/>
        <v>0</v>
      </c>
    </row>
    <row r="10" spans="8:10">
      <c r="H10" s="1">
        <v>16</v>
      </c>
      <c r="J10" s="2">
        <f t="shared" si="0"/>
        <v>0</v>
      </c>
    </row>
    <row r="11" spans="8:10">
      <c r="H11" s="1">
        <v>16.5</v>
      </c>
      <c r="J11" s="2">
        <v>25.9455</v>
      </c>
    </row>
    <row r="12" spans="8:10">
      <c r="H12" s="1">
        <v>16.5</v>
      </c>
      <c r="J12" s="2">
        <f t="shared" ref="J12:J16" si="1">F12*I12*0.0001</f>
        <v>0</v>
      </c>
    </row>
    <row r="13" spans="8:10">
      <c r="H13" s="1">
        <v>21</v>
      </c>
      <c r="J13" s="2">
        <f t="shared" si="1"/>
        <v>0</v>
      </c>
    </row>
    <row r="14" spans="8:10">
      <c r="H14" s="1">
        <v>17.1915</v>
      </c>
      <c r="J14" s="2">
        <v>0</v>
      </c>
    </row>
    <row r="15" spans="8:10">
      <c r="H15">
        <f>SUM(H6:H14)</f>
        <v>204.8915</v>
      </c>
      <c r="J15" s="2">
        <f t="shared" si="1"/>
        <v>0</v>
      </c>
    </row>
    <row r="16" spans="10:10">
      <c r="J16" s="2">
        <f t="shared" si="1"/>
        <v>0</v>
      </c>
    </row>
    <row r="17" spans="10:10">
      <c r="J17" s="2">
        <v>23.4</v>
      </c>
    </row>
    <row r="18" spans="10:10">
      <c r="J18">
        <f>SUM(J6:J17)</f>
        <v>49.3455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17789865485</dc:creator>
  <cp:lastModifiedBy>uos</cp:lastModifiedBy>
  <dcterms:created xsi:type="dcterms:W3CDTF">2023-12-03T23:34:00Z</dcterms:created>
  <dcterms:modified xsi:type="dcterms:W3CDTF">2023-12-08T15:55:48Z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C38A465A43914BA9AD5E95D1C018C00D_13</vt:lpwstr>
  </property>
  <property fmtid="{D5CDD505-2E9C-101B-9397-08002B2CF9AE}" pid="3" name="KSOProductBuildVer">
    <vt:lpwstr>2052-11.8.2.10386</vt:lpwstr>
  </property>
</Properties>
</file>