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tabRatio="810" firstSheet="1" activeTab="7"/>
  </bookViews>
  <sheets>
    <sheet name="附表1-汇总" sheetId="1" state="hidden" r:id="rId1"/>
    <sheet name="附件1汇总表" sheetId="10" r:id="rId2"/>
    <sheet name="附件2天然橡胶价格一般户" sheetId="3" r:id="rId3"/>
    <sheet name="附表3-香蕉189" sheetId="4" state="hidden" r:id="rId4"/>
    <sheet name="附件3香蕉种植一般户" sheetId="11" r:id="rId5"/>
    <sheet name="附件4大棚瓜菜一般户" sheetId="7" r:id="rId6"/>
    <sheet name="附件5水稻种植一般户1" sheetId="9" state="hidden" r:id="rId7"/>
    <sheet name="附件5水稻种植一般户" sheetId="13" r:id="rId8"/>
    <sheet name="附件6香蕉种植财政全额补贴户" sheetId="14" r:id="rId9"/>
    <sheet name="附件7水稻种植财政全额补贴户" sheetId="15" r:id="rId10"/>
    <sheet name="附件7-1水稻种植财政全额补贴户核查表" sheetId="16" state="hidden" r:id="rId11"/>
    <sheet name="Sheet1" sheetId="17" state="hidden" r:id="rId12"/>
  </sheets>
  <definedNames>
    <definedName name="_xlnm._FilterDatabase" localSheetId="0" hidden="1">'附表1-汇总'!$A$5:$R$206</definedName>
    <definedName name="_xlnm._FilterDatabase" localSheetId="3" hidden="1">'附表3-香蕉189'!$A$1:$R$196</definedName>
    <definedName name="_xlnm._FilterDatabase" localSheetId="4" hidden="1">附件3香蕉种植一般户!$A$6:$N$202</definedName>
    <definedName name="_xlnm._FilterDatabase" localSheetId="6" hidden="1">附件5水稻种植一般户1!$A$5:$Q$14</definedName>
    <definedName name="_xlnm._FilterDatabase" localSheetId="7" hidden="1">附件5水稻种植一般户!$A$6:$N$26</definedName>
    <definedName name="_xlnm.Print_Titles" localSheetId="0">'附表1-汇总'!$5:$6</definedName>
    <definedName name="_xlnm.Print_Titles" localSheetId="3">'附表3-香蕉189'!$5:$6</definedName>
    <definedName name="_xlnm.Print_Titles" localSheetId="4">附件3香蕉种植一般户!$5:$6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tiandong</author>
  </authors>
  <commentList>
    <comment ref="D75" authorId="0">
      <text>
        <r>
          <rPr>
            <b/>
            <sz val="9"/>
            <rFont val="宋体"/>
            <charset val="134"/>
          </rPr>
          <t>tiandong:</t>
        </r>
        <r>
          <rPr>
            <sz val="9"/>
            <rFont val="宋体"/>
            <charset val="134"/>
          </rPr>
          <t xml:space="preserve">
保单数量30</t>
        </r>
      </text>
    </comment>
  </commentList>
</comments>
</file>

<file path=xl/sharedStrings.xml><?xml version="1.0" encoding="utf-8"?>
<sst xmlns="http://schemas.openxmlformats.org/spreadsheetml/2006/main" count="3814" uniqueCount="844">
  <si>
    <t>附件1</t>
  </si>
  <si>
    <t>申请财政补贴资金承保明细表汇总表（2023.07.01-2023.09.30）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</si>
  <si>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</si>
  <si>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</si>
  <si>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</si>
  <si>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</si>
  <si>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</si>
  <si>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</si>
  <si>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</si>
  <si>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</si>
  <si>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</si>
  <si>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</si>
  <si>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</si>
  <si>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</si>
  <si>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</si>
  <si>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</si>
  <si>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</si>
  <si>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</si>
  <si>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</si>
  <si>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 xml:space="preserve">中央补贴  </t>
  </si>
  <si>
    <t xml:space="preserve">省补贴  </t>
  </si>
  <si>
    <t>市补贴</t>
  </si>
  <si>
    <t>补贴小计</t>
  </si>
  <si>
    <t>P8RK20234602N000000009</t>
  </si>
  <si>
    <t>海南省分公司地方财政补贴型天然橡胶价格保险</t>
  </si>
  <si>
    <t>王*海</t>
  </si>
  <si>
    <t>2023-07-01</t>
  </si>
  <si>
    <t>2023-12-31</t>
  </si>
  <si>
    <t>三亚市吉阳区南新农场</t>
  </si>
  <si>
    <t>崖州</t>
  </si>
  <si>
    <t>P9J420234602N000000015</t>
  </si>
  <si>
    <t>海南省地方财政补贴型香蕉树种植保险</t>
  </si>
  <si>
    <t>张*南</t>
  </si>
  <si>
    <t>2023-07-04</t>
  </si>
  <si>
    <t>2024-05-25</t>
  </si>
  <si>
    <t>三亚市崖州区北岭村大哺叭小组</t>
  </si>
  <si>
    <t>P9J420234602N000000016</t>
  </si>
  <si>
    <t>张*红</t>
  </si>
  <si>
    <t>2023-07-05</t>
  </si>
  <si>
    <t>2024-05-31</t>
  </si>
  <si>
    <t>P9J420234602N000000017</t>
  </si>
  <si>
    <t>周*照</t>
  </si>
  <si>
    <t>2023-07-06</t>
  </si>
  <si>
    <t>三亚市崖州区乾隆村一组</t>
  </si>
  <si>
    <t>P9J420234602N000000018</t>
  </si>
  <si>
    <t>王*春</t>
  </si>
  <si>
    <t>2023-07-07</t>
  </si>
  <si>
    <t>2024-06-20</t>
  </si>
  <si>
    <t>三亚市崖州区城西村三组</t>
  </si>
  <si>
    <t>P9J420234602N000000019</t>
  </si>
  <si>
    <t>陈*</t>
  </si>
  <si>
    <t>2024-06-10</t>
  </si>
  <si>
    <t>三亚市崖州区北岭村周家小组</t>
  </si>
  <si>
    <t>P9J420234602N000000020</t>
  </si>
  <si>
    <t>赵*宽</t>
  </si>
  <si>
    <t>2023-07-08</t>
  </si>
  <si>
    <t>三亚市崖州区三更村三组</t>
  </si>
  <si>
    <t>P9J420234602N000000021</t>
  </si>
  <si>
    <t>黄*明</t>
  </si>
  <si>
    <t>2023-07-11</t>
  </si>
  <si>
    <t>2024-05-20</t>
  </si>
  <si>
    <t>监测对象及相对稳定脱贫户</t>
  </si>
  <si>
    <t>三亚市崖州区北岭村坝后小组</t>
  </si>
  <si>
    <t>P9J420234602N000000022</t>
  </si>
  <si>
    <t>吉*忠</t>
  </si>
  <si>
    <t>2024-04-30</t>
  </si>
  <si>
    <t>P9J420234602N000000023</t>
  </si>
  <si>
    <t>蔡*斌</t>
  </si>
  <si>
    <t>2023-07-13</t>
  </si>
  <si>
    <t>三亚市崖州区赤草村五小组</t>
  </si>
  <si>
    <t>P9J420234602N000000024</t>
  </si>
  <si>
    <t>裴*斌</t>
  </si>
  <si>
    <t>三亚市崖州区北岭村大茅小组</t>
  </si>
  <si>
    <t>P9J420234602N000000025</t>
  </si>
  <si>
    <t>谭*贤</t>
  </si>
  <si>
    <t>三亚市崖州区拱北村三组</t>
  </si>
  <si>
    <t>P9J420234602N000000026</t>
  </si>
  <si>
    <t>李*弟</t>
  </si>
  <si>
    <t>P9J420234602N000000027</t>
  </si>
  <si>
    <t>2024-07-12</t>
  </si>
  <si>
    <t>海南省三亚市天涯区梅村剪哈小组</t>
  </si>
  <si>
    <t>海棠</t>
  </si>
  <si>
    <t>P9J420234602N000000028</t>
  </si>
  <si>
    <t>2024-06-01</t>
  </si>
  <si>
    <t>海南省三亚市天涯区天涯镇梅村对上对下小组</t>
  </si>
  <si>
    <t>P9J420234602N000000029</t>
  </si>
  <si>
    <t>黎*德</t>
  </si>
  <si>
    <t>三亚市崖州区城东村马鹿塘</t>
  </si>
  <si>
    <t>P9J420234602N000000030</t>
  </si>
  <si>
    <t>P9J420234602N000000031</t>
  </si>
  <si>
    <t>莫*伟</t>
  </si>
  <si>
    <t>三亚市育才生态区马脚村</t>
  </si>
  <si>
    <t>P9J420234602N000000032</t>
  </si>
  <si>
    <t>三亚市天涯梅村剪哈小组</t>
  </si>
  <si>
    <t>P9J420234602N000000033</t>
  </si>
  <si>
    <t>裴*云</t>
  </si>
  <si>
    <t>2023-07-14</t>
  </si>
  <si>
    <t>三亚市崖州区三公里村凤上村小组</t>
  </si>
  <si>
    <t>P9J420234602N000000034</t>
  </si>
  <si>
    <t>黎*国</t>
  </si>
  <si>
    <t>2024-07-13</t>
  </si>
  <si>
    <t>P9J420234602N000000035</t>
  </si>
  <si>
    <t>蕉*辉</t>
  </si>
  <si>
    <t>2023-07-15</t>
  </si>
  <si>
    <t>2024-03-31</t>
  </si>
  <si>
    <t>三亚市崖州区抱古村白河六组</t>
  </si>
  <si>
    <t>P9J420234602N000000036</t>
  </si>
  <si>
    <t>黄*有</t>
  </si>
  <si>
    <t>三亚市育才生态区龙密村三组</t>
  </si>
  <si>
    <t>P9J420234602N000000037</t>
  </si>
  <si>
    <t>胡*鹏</t>
  </si>
  <si>
    <t>2024-06-11</t>
  </si>
  <si>
    <t>三亚市天涯区红塘村</t>
  </si>
  <si>
    <t>P9J420234602N000000038</t>
  </si>
  <si>
    <t>邓*全</t>
  </si>
  <si>
    <t>2024-03-24</t>
  </si>
  <si>
    <t>三亚市育才生态区那会村一组</t>
  </si>
  <si>
    <t>P9J420234602N000000039</t>
  </si>
  <si>
    <t>洪*平</t>
  </si>
  <si>
    <t>2024-05-30</t>
  </si>
  <si>
    <t>三亚市崖州区抱古村一组</t>
  </si>
  <si>
    <t>P9J420234602N000000040</t>
  </si>
  <si>
    <t>三亚市崖州区城东村起晨二组</t>
  </si>
  <si>
    <t>P9J420234602N000000041</t>
  </si>
  <si>
    <t>林*强</t>
  </si>
  <si>
    <t>2024-05-09</t>
  </si>
  <si>
    <t>三亚市天涯区塔岭村三组</t>
  </si>
  <si>
    <t>P9J420234602N000000042</t>
  </si>
  <si>
    <t>王*凯</t>
  </si>
  <si>
    <t>三亚市育才生态区马脚永阳小组</t>
  </si>
  <si>
    <t>P9J420234602N000000043</t>
  </si>
  <si>
    <t>李*班</t>
  </si>
  <si>
    <t>三亚市崖州区赤草村四组</t>
  </si>
  <si>
    <t>P9J420234602N000000044</t>
  </si>
  <si>
    <t>李*壮</t>
  </si>
  <si>
    <t>三亚市天涯区塔岭村一组</t>
  </si>
  <si>
    <t>P9J420234602N000000045</t>
  </si>
  <si>
    <t>张*介</t>
  </si>
  <si>
    <t>P9J420234602N000000046</t>
  </si>
  <si>
    <t>宁*艾</t>
  </si>
  <si>
    <t>2024-06-05</t>
  </si>
  <si>
    <t>三亚市崖州区抱古村一队</t>
  </si>
  <si>
    <t>P9J420234602N000000047</t>
  </si>
  <si>
    <t>裴*标</t>
  </si>
  <si>
    <t>2023-07-20</t>
  </si>
  <si>
    <t>P9J420234602N000000048</t>
  </si>
  <si>
    <t>赵*文</t>
  </si>
  <si>
    <t>三亚市崖州区拱北村三小组</t>
  </si>
  <si>
    <t>P9J420234602N000000049</t>
  </si>
  <si>
    <t>梁*昌</t>
  </si>
  <si>
    <t>2023-07-22</t>
  </si>
  <si>
    <t>P9J420234602N000000050</t>
  </si>
  <si>
    <t>2024-03-13</t>
  </si>
  <si>
    <t>三亚市吉阳区南新农场19队</t>
  </si>
  <si>
    <t>P9J420234602N000000051</t>
  </si>
  <si>
    <t>林*义</t>
  </si>
  <si>
    <t>2023-07-25</t>
  </si>
  <si>
    <t>P9J420234602N000000052</t>
  </si>
  <si>
    <t>黄*成</t>
  </si>
  <si>
    <t>三亚市崖州区城东村起元十一组</t>
  </si>
  <si>
    <t>P9J420234602N000000053</t>
  </si>
  <si>
    <t>黄*</t>
  </si>
  <si>
    <t>三亚市崖州区南滨居胜利小组</t>
  </si>
  <si>
    <t>P9J420234602N000000054</t>
  </si>
  <si>
    <t>丁*德</t>
  </si>
  <si>
    <t>P9J420234602N000000055</t>
  </si>
  <si>
    <t>林*苏</t>
  </si>
  <si>
    <t>2023-07-26</t>
  </si>
  <si>
    <t>三亚市崖州区赤草村五组</t>
  </si>
  <si>
    <t>P9J420234602N000000056</t>
  </si>
  <si>
    <t>肖*伟</t>
  </si>
  <si>
    <t>三亚市崖州区水南村一村二组</t>
  </si>
  <si>
    <t>P9J420234602N000000057</t>
  </si>
  <si>
    <t>王*全</t>
  </si>
  <si>
    <t>三亚市崖州区城东村一组</t>
  </si>
  <si>
    <t>P9J420234602N000000058</t>
  </si>
  <si>
    <t>胡*钦</t>
  </si>
  <si>
    <t>P9J420234602N000000059</t>
  </si>
  <si>
    <t>肖*全</t>
  </si>
  <si>
    <t>三亚市崖州区崖城村导一村三队</t>
  </si>
  <si>
    <t>P9J420234602N000000060</t>
  </si>
  <si>
    <t>赵*松</t>
  </si>
  <si>
    <t>P9J420234602N000000061</t>
  </si>
  <si>
    <t>林*</t>
  </si>
  <si>
    <t>三亚市崖州区拱北村镇北一组</t>
  </si>
  <si>
    <t>P9J420234602N000000062</t>
  </si>
  <si>
    <t>叶*强</t>
  </si>
  <si>
    <t>2023-07-27</t>
  </si>
  <si>
    <t>P9J420234602N000000063</t>
  </si>
  <si>
    <t>关*东</t>
  </si>
  <si>
    <t>三亚市崖州区崖城村导一、三组</t>
  </si>
  <si>
    <t>P9J420234602N000000064</t>
  </si>
  <si>
    <t>P9J420234602N000000065</t>
  </si>
  <si>
    <t>王*宝</t>
  </si>
  <si>
    <t>三亚市崖州区崖城村一小组</t>
  </si>
  <si>
    <t>P9J420234602N000000066</t>
  </si>
  <si>
    <t>张*</t>
  </si>
  <si>
    <t>P9J420234602N000000067</t>
  </si>
  <si>
    <t>杜*雄</t>
  </si>
  <si>
    <t>三亚市崖州区崖城村导一、二组</t>
  </si>
  <si>
    <t>P9J420234602N000000068</t>
  </si>
  <si>
    <t>洪*友</t>
  </si>
  <si>
    <t>三亚市崖州区城西村西关二组</t>
  </si>
  <si>
    <t>P9J420234602N000000069</t>
  </si>
  <si>
    <t>符*忠</t>
  </si>
  <si>
    <t>P9J420234602N000000070</t>
  </si>
  <si>
    <t>三亚市崖州区北岭村郎典小组</t>
  </si>
  <si>
    <t>P9J420234602N000000071</t>
  </si>
  <si>
    <t>黄*平</t>
  </si>
  <si>
    <t>P9J420234602N000000072</t>
  </si>
  <si>
    <t>黄*东</t>
  </si>
  <si>
    <t>P9J420234602N000000073</t>
  </si>
  <si>
    <t>殷*</t>
  </si>
  <si>
    <t>2023-07-28</t>
  </si>
  <si>
    <t>三亚市崖州区崖城村六组</t>
  </si>
  <si>
    <t>P9J420234602N000000074</t>
  </si>
  <si>
    <t>陈*斌</t>
  </si>
  <si>
    <t>三亚市崖州区崖城村导二、五组</t>
  </si>
  <si>
    <t>P9J420234602N000000075</t>
  </si>
  <si>
    <t>张*康</t>
  </si>
  <si>
    <t>三亚市崖州区崖城村五组</t>
  </si>
  <si>
    <t>P9J420234602N000000076</t>
  </si>
  <si>
    <t>陈*东</t>
  </si>
  <si>
    <t>P9J420234602N000000077</t>
  </si>
  <si>
    <t>陆*兴</t>
  </si>
  <si>
    <t>P9J420234602N000000078</t>
  </si>
  <si>
    <t>李*秀</t>
  </si>
  <si>
    <t>2023-07-29</t>
  </si>
  <si>
    <t>2024-06-30</t>
  </si>
  <si>
    <t>三亚市崖州区南滨农场红华队</t>
  </si>
  <si>
    <t>P9J420234602N000000079</t>
  </si>
  <si>
    <t>2024-06-15</t>
  </si>
  <si>
    <t>三亚市崖州区南山村郎坟小组</t>
  </si>
  <si>
    <t>P9J420234602N000000080</t>
  </si>
  <si>
    <t>黄*刚</t>
  </si>
  <si>
    <t>P9J420234602N000000081</t>
  </si>
  <si>
    <t>黎*良</t>
  </si>
  <si>
    <t>三亚市崖州区南滨农场白超队</t>
  </si>
  <si>
    <t>P9J420234602N000000082</t>
  </si>
  <si>
    <t>胡*校</t>
  </si>
  <si>
    <t>P9J420234602N000000083</t>
  </si>
  <si>
    <t>李*</t>
  </si>
  <si>
    <t>三亚市崖州区赤草村立村</t>
  </si>
  <si>
    <t>P9J420234602N000000084</t>
  </si>
  <si>
    <t>黄*德</t>
  </si>
  <si>
    <t>P9J420234602N000000085</t>
  </si>
  <si>
    <t>吴*平</t>
  </si>
  <si>
    <t>2023-08-01</t>
  </si>
  <si>
    <t>P9J420234602N000000086</t>
  </si>
  <si>
    <t>谢*儿</t>
  </si>
  <si>
    <t>三亚市崖州区城东村起元十组</t>
  </si>
  <si>
    <t>P9J420234602N000000087</t>
  </si>
  <si>
    <t>P9J420234602N000000088</t>
  </si>
  <si>
    <t>麦*文</t>
  </si>
  <si>
    <t>P9J420234602N000000089</t>
  </si>
  <si>
    <t>P9J420234602N000000090</t>
  </si>
  <si>
    <t>余*菖</t>
  </si>
  <si>
    <t>三亚市崖州区城东村起元四组</t>
  </si>
  <si>
    <t>P9J420234602N000000091</t>
  </si>
  <si>
    <t>2023-08-02</t>
  </si>
  <si>
    <t>P9J420234602N000000092</t>
  </si>
  <si>
    <t>林*旭</t>
  </si>
  <si>
    <t>2023-08-03</t>
  </si>
  <si>
    <t>三亚市崖州区港门村一组</t>
  </si>
  <si>
    <t>P9J420234602N000000093</t>
  </si>
  <si>
    <t>潘*蓉</t>
  </si>
  <si>
    <t>三亚市崖州区港门村四小组</t>
  </si>
  <si>
    <t>P9J420234602N000000094</t>
  </si>
  <si>
    <t>胡*珍</t>
  </si>
  <si>
    <t>P9J420234602N000000095</t>
  </si>
  <si>
    <t>三亚市崖州区梅东村黎村子</t>
  </si>
  <si>
    <t>P9J420234602N000000096</t>
  </si>
  <si>
    <t>罗*荣</t>
  </si>
  <si>
    <t>2023-08-04</t>
  </si>
  <si>
    <t>三亚市崖州区南滨农场南新队</t>
  </si>
  <si>
    <t>P9J420234602N000000097</t>
  </si>
  <si>
    <t>胡*</t>
  </si>
  <si>
    <t>三亚市崖州区南滨农场立新队</t>
  </si>
  <si>
    <t>P9J420234602N000000098</t>
  </si>
  <si>
    <t>罗*刚</t>
  </si>
  <si>
    <t>P9J420234602N000000099</t>
  </si>
  <si>
    <t>赵*君</t>
  </si>
  <si>
    <t>P9J420234602N000000100</t>
  </si>
  <si>
    <t>三亚市崖州区拱北村八组</t>
  </si>
  <si>
    <t>P9J420234602N000000101</t>
  </si>
  <si>
    <t>2023-08-05</t>
  </si>
  <si>
    <t>三亚市崖州区南滨农场前进队</t>
  </si>
  <si>
    <t>P9J420234602N000000102</t>
  </si>
  <si>
    <t>卢*霖</t>
  </si>
  <si>
    <t>P9J420234602N000000103</t>
  </si>
  <si>
    <t>P9J420234602N000000106</t>
  </si>
  <si>
    <t>殷*梅</t>
  </si>
  <si>
    <t>2023-08-09</t>
  </si>
  <si>
    <t>三亚市崖州区拱北村镇北五组</t>
  </si>
  <si>
    <t>P9J420234602N000000107</t>
  </si>
  <si>
    <t>李*良</t>
  </si>
  <si>
    <t>三亚市崖州区南滨农场基建二队</t>
  </si>
  <si>
    <t>P9J420234602N000000108</t>
  </si>
  <si>
    <t>林*莲</t>
  </si>
  <si>
    <t>三亚市崖州区拱北村二组</t>
  </si>
  <si>
    <t>P9J420234602N000000109</t>
  </si>
  <si>
    <t>陈*松</t>
  </si>
  <si>
    <t>P9J420234602N000000110</t>
  </si>
  <si>
    <t>刘*</t>
  </si>
  <si>
    <t>P9J420234602N000000111</t>
  </si>
  <si>
    <t>梁*贺</t>
  </si>
  <si>
    <t>P9J420234602N000000112</t>
  </si>
  <si>
    <t>黄*周</t>
  </si>
  <si>
    <t>P9J420234602N000000113</t>
  </si>
  <si>
    <t>李*杰</t>
  </si>
  <si>
    <t>三亚市崖州区城西村一组</t>
  </si>
  <si>
    <t>P9J420234602N000000114</t>
  </si>
  <si>
    <t>高*俊</t>
  </si>
  <si>
    <t>三亚市崖州区南滨农场胜利队</t>
  </si>
  <si>
    <t>P9J420234602N000000115</t>
  </si>
  <si>
    <t>陈*富</t>
  </si>
  <si>
    <t>三亚市崖州区乾隆村二组</t>
  </si>
  <si>
    <t>P9J420234602N000000116</t>
  </si>
  <si>
    <t>符*荣</t>
  </si>
  <si>
    <t>三亚市崖州区北岭村大毛小组</t>
  </si>
  <si>
    <t>P9J420234602N000000117</t>
  </si>
  <si>
    <t>卢*乐</t>
  </si>
  <si>
    <t>P9J420234602N000000118</t>
  </si>
  <si>
    <t>裴*华</t>
  </si>
  <si>
    <t>2023-08-10</t>
  </si>
  <si>
    <t>2024-07-30</t>
  </si>
  <si>
    <t>三亚市崖州区南滨农场南滨中学后面</t>
  </si>
  <si>
    <t>P9J420234602N000000119</t>
  </si>
  <si>
    <t>蔡*</t>
  </si>
  <si>
    <t>三亚市崖州区南滨农场南山队</t>
  </si>
  <si>
    <t>P9J420234602N000000120</t>
  </si>
  <si>
    <t>陈*波</t>
  </si>
  <si>
    <t>P9J420234602N000000121</t>
  </si>
  <si>
    <t>林*华</t>
  </si>
  <si>
    <t>2023-08-12</t>
  </si>
  <si>
    <t>P9J420234602N000000122</t>
  </si>
  <si>
    <t>P9J420234602N000000123</t>
  </si>
  <si>
    <t>容*圣</t>
  </si>
  <si>
    <t>P9J420234602N000000124</t>
  </si>
  <si>
    <t>潘*志</t>
  </si>
  <si>
    <t>2023-08-15</t>
  </si>
  <si>
    <t>三亚市崖州区保平村一组</t>
  </si>
  <si>
    <t>P9J420234602N000000125</t>
  </si>
  <si>
    <t>李*政</t>
  </si>
  <si>
    <t>三亚市崖州区城西村西园三组</t>
  </si>
  <si>
    <t>P9J420234602N000000126</t>
  </si>
  <si>
    <t>陆*圣</t>
  </si>
  <si>
    <t>P9J420234602N000000127</t>
  </si>
  <si>
    <t>张*雄</t>
  </si>
  <si>
    <t>2023-08-16</t>
  </si>
  <si>
    <t>三亚市天涯区过岭村</t>
  </si>
  <si>
    <t>P9J420234602N000000128</t>
  </si>
  <si>
    <t>苏*森</t>
  </si>
  <si>
    <t>三亚市崖州区临高村二组</t>
  </si>
  <si>
    <t>P9J420234602N000000129</t>
  </si>
  <si>
    <t>陈*丰</t>
  </si>
  <si>
    <t>三亚市崖州区保平村二组</t>
  </si>
  <si>
    <t>P9J420234602N000000130</t>
  </si>
  <si>
    <t>李*忠</t>
  </si>
  <si>
    <t>三亚市天涯区天涯镇立才农场</t>
  </si>
  <si>
    <t>P9J420234602N000000131</t>
  </si>
  <si>
    <t>2023-08-17</t>
  </si>
  <si>
    <t>三亚市崖州区保平村一小组</t>
  </si>
  <si>
    <t>P9J420234602N000000132</t>
  </si>
  <si>
    <t>赵*茂</t>
  </si>
  <si>
    <t>2024-07-20</t>
  </si>
  <si>
    <t>P9J420234602N000000133</t>
  </si>
  <si>
    <t>冯*涛</t>
  </si>
  <si>
    <t>三亚市崖州区水南村一组</t>
  </si>
  <si>
    <t>P9J420234602N000000134</t>
  </si>
  <si>
    <t>陈*儿</t>
  </si>
  <si>
    <t>P9J420234602N000000135</t>
  </si>
  <si>
    <t>陈*发</t>
  </si>
  <si>
    <t>三亚市崖州区城东村起元五组</t>
  </si>
  <si>
    <t>P9J420234602N000000136</t>
  </si>
  <si>
    <t>杨*明</t>
  </si>
  <si>
    <t>三亚市崖州区长山村六组</t>
  </si>
  <si>
    <t>P9J420234602N000000137</t>
  </si>
  <si>
    <t>梁*冬</t>
  </si>
  <si>
    <t>三亚市崖州区城东村起元六组</t>
  </si>
  <si>
    <t>P9J420234602N000000138</t>
  </si>
  <si>
    <t>梁*辉</t>
  </si>
  <si>
    <t>P9J420234602N000000139</t>
  </si>
  <si>
    <t>李*清</t>
  </si>
  <si>
    <t>2023-08-18</t>
  </si>
  <si>
    <t>P9J420234602N000000140</t>
  </si>
  <si>
    <t>梁*英</t>
  </si>
  <si>
    <t>P9J420234602N000000141</t>
  </si>
  <si>
    <t>2023-08-19</t>
  </si>
  <si>
    <t>三亚市崖州区拱北村镇北一、六村民小组</t>
  </si>
  <si>
    <t>P9J420234602N000000142</t>
  </si>
  <si>
    <t>陈*姑</t>
  </si>
  <si>
    <t>P9J420234602N000000143</t>
  </si>
  <si>
    <t>P9J420234602N000000144</t>
  </si>
  <si>
    <t>姜*莘</t>
  </si>
  <si>
    <t>2023-08-22</t>
  </si>
  <si>
    <t>三亚市崖州区拱北村镇北六村民小组</t>
  </si>
  <si>
    <t>P9J420234602N000000145</t>
  </si>
  <si>
    <t>林*红</t>
  </si>
  <si>
    <t>三亚市崖州区城东村九组</t>
  </si>
  <si>
    <t>P9J420234602N000000146</t>
  </si>
  <si>
    <t>符*宝</t>
  </si>
  <si>
    <t>三亚市崖州区城东村六组</t>
  </si>
  <si>
    <t>P9J420234602N000000147</t>
  </si>
  <si>
    <t>三亚市崖州区城东村三组</t>
  </si>
  <si>
    <t>P9J420234602N000000148</t>
  </si>
  <si>
    <t>P9J420234602N000000149</t>
  </si>
  <si>
    <t>P9J420234602N000000150</t>
  </si>
  <si>
    <t>杨*福</t>
  </si>
  <si>
    <t>三亚市崖州区盐灶村三小组</t>
  </si>
  <si>
    <t>P9J420234602N000000151</t>
  </si>
  <si>
    <t>叶*兴</t>
  </si>
  <si>
    <t>P9J420234602N000000152</t>
  </si>
  <si>
    <t>叶*</t>
  </si>
  <si>
    <t>P9J420234602N000000153</t>
  </si>
  <si>
    <t>刘*少</t>
  </si>
  <si>
    <t>2023-08-23</t>
  </si>
  <si>
    <t>P9J420234602N000000154</t>
  </si>
  <si>
    <t>梁*玲</t>
  </si>
  <si>
    <t>P9J420234602N000000155</t>
  </si>
  <si>
    <t>尹*源</t>
  </si>
  <si>
    <t>2023-08-24</t>
  </si>
  <si>
    <t>P9J420234602N000000156</t>
  </si>
  <si>
    <t>陈*武</t>
  </si>
  <si>
    <t>三亚市崖州区城东村五组</t>
  </si>
  <si>
    <t>P9J420234602N000000157</t>
  </si>
  <si>
    <t>黄*华</t>
  </si>
  <si>
    <t>三亚市崖州区城东村起元十四组</t>
  </si>
  <si>
    <t>P9J420234602N000000158</t>
  </si>
  <si>
    <t>黄*涛</t>
  </si>
  <si>
    <t>P9J420234602N000000159</t>
  </si>
  <si>
    <t>何*雯</t>
  </si>
  <si>
    <t>三亚市崖州区城东村起元八组</t>
  </si>
  <si>
    <t>P9J420234602N000000160</t>
  </si>
  <si>
    <t>2023-08-25</t>
  </si>
  <si>
    <t>三亚市崖州区城东村起元小组</t>
  </si>
  <si>
    <t>P9J420234602N000000161</t>
  </si>
  <si>
    <t>唐*荣</t>
  </si>
  <si>
    <t>三亚市崖州区抱古村白河五组</t>
  </si>
  <si>
    <t>P9J420234602N000000162</t>
  </si>
  <si>
    <t>蔡*南</t>
  </si>
  <si>
    <t>2023-08-26</t>
  </si>
  <si>
    <t>2024-07-31</t>
  </si>
  <si>
    <t>三亚市天涯区布甫村布山水库</t>
  </si>
  <si>
    <t>P9J420234602N000000163</t>
  </si>
  <si>
    <t>李*华</t>
  </si>
  <si>
    <t>2023-08-29</t>
  </si>
  <si>
    <t>三亚市崖州区城东村起元九组</t>
  </si>
  <si>
    <t>P9J420234602N000000164</t>
  </si>
  <si>
    <t>高*利</t>
  </si>
  <si>
    <t>三亚市崖州区北岭村洛基第一村民小组</t>
  </si>
  <si>
    <t>P9J420234602N000000165</t>
  </si>
  <si>
    <t>2023-08-30</t>
  </si>
  <si>
    <t>P9J420234602N000000166</t>
  </si>
  <si>
    <t>陈*怀</t>
  </si>
  <si>
    <t>P9J420234602N000000167</t>
  </si>
  <si>
    <t>林*弟</t>
  </si>
  <si>
    <t>P9J420234602N000000168</t>
  </si>
  <si>
    <t>P9J420234602N000000169</t>
  </si>
  <si>
    <t>P9J420234602N000000170</t>
  </si>
  <si>
    <t>三亚市崖州区南滨农场红岛队</t>
  </si>
  <si>
    <t>P9J420234602N000000171</t>
  </si>
  <si>
    <t>陈*雄</t>
  </si>
  <si>
    <t>P9J420234602N000000172</t>
  </si>
  <si>
    <t>陈*平</t>
  </si>
  <si>
    <t>2023-08-31</t>
  </si>
  <si>
    <t>三亚市天涯区塔岭村</t>
  </si>
  <si>
    <t>P9J420234602N000000173</t>
  </si>
  <si>
    <t>苏*龙</t>
  </si>
  <si>
    <t>三亚市育才生态区龙密村</t>
  </si>
  <si>
    <t>P9J420234602N000000174</t>
  </si>
  <si>
    <t>王*雪</t>
  </si>
  <si>
    <t>2023-09-01</t>
  </si>
  <si>
    <t>三亚市崖州区南滨居南雅七队</t>
  </si>
  <si>
    <t>P9J420234602N000000175</t>
  </si>
  <si>
    <t>王*波</t>
  </si>
  <si>
    <t>2023-09-02</t>
  </si>
  <si>
    <t>三亚市崖州区城东村七组</t>
  </si>
  <si>
    <t>P9J420234602N000000176</t>
  </si>
  <si>
    <t>三亚市崖州区崖城村二组</t>
  </si>
  <si>
    <t>P9J420234602N000000177</t>
  </si>
  <si>
    <t>赵*华</t>
  </si>
  <si>
    <t>三亚市崖州区城东村起晨五组</t>
  </si>
  <si>
    <t>P9J420234602N000000178</t>
  </si>
  <si>
    <t>林*亮</t>
  </si>
  <si>
    <t>P9J420234602N000000179</t>
  </si>
  <si>
    <t>张*强</t>
  </si>
  <si>
    <t>2023-09-05</t>
  </si>
  <si>
    <t>三亚市崖州区拱北村五组</t>
  </si>
  <si>
    <t>P9J420234602N000000180</t>
  </si>
  <si>
    <t>三亚市崖州区抱古村白河二组</t>
  </si>
  <si>
    <t>P9J420234602N000000181</t>
  </si>
  <si>
    <t>三亚市崖州区三更村下村</t>
  </si>
  <si>
    <t>P9J420234602N000000182</t>
  </si>
  <si>
    <t>林*球</t>
  </si>
  <si>
    <t>2023-09-12</t>
  </si>
  <si>
    <t>三亚市崖州区城西村西园一队</t>
  </si>
  <si>
    <t>P9J420234602N000000183</t>
  </si>
  <si>
    <t>钟*铃</t>
  </si>
  <si>
    <t>P9J420234602N000000184</t>
  </si>
  <si>
    <t>林*雄</t>
  </si>
  <si>
    <t>2023-09-14</t>
  </si>
  <si>
    <t>P9J420234602N000000185</t>
  </si>
  <si>
    <t>林*霞</t>
  </si>
  <si>
    <t>P9J420234602N000000186</t>
  </si>
  <si>
    <t>黄*强</t>
  </si>
  <si>
    <t>三亚市崖州区拱北村镇北二组</t>
  </si>
  <si>
    <t>P9J420234602N000000187</t>
  </si>
  <si>
    <t>廖*樊</t>
  </si>
  <si>
    <t>三亚市崖州区南山村一组</t>
  </si>
  <si>
    <t>P9J420234602N000000188</t>
  </si>
  <si>
    <t>高*琼</t>
  </si>
  <si>
    <t>2023-09-21</t>
  </si>
  <si>
    <t>三亚市崖州区抱古村白河一组</t>
  </si>
  <si>
    <t>P9J420234602N000000189</t>
  </si>
  <si>
    <t>容*亮</t>
  </si>
  <si>
    <t>三亚市天涯区立才农场</t>
  </si>
  <si>
    <t>P9J420234602N000000190</t>
  </si>
  <si>
    <t>卢*辉</t>
  </si>
  <si>
    <t>2023-09-22</t>
  </si>
  <si>
    <t>P9J420234602N000000191</t>
  </si>
  <si>
    <t>陈*钦</t>
  </si>
  <si>
    <t>2023-09-23</t>
  </si>
  <si>
    <t>P9J420234602N000000192</t>
  </si>
  <si>
    <t>张*廉</t>
  </si>
  <si>
    <t>2024-07-15</t>
  </si>
  <si>
    <t>P9J420234602N000000193</t>
  </si>
  <si>
    <t>陈*友</t>
  </si>
  <si>
    <t>P9J420234602N000000194</t>
  </si>
  <si>
    <t>冯*雄</t>
  </si>
  <si>
    <t>2023-09-26</t>
  </si>
  <si>
    <t>P9J420234602N000000195</t>
  </si>
  <si>
    <t>刘*胜</t>
  </si>
  <si>
    <t>P9J420234602N000000196</t>
  </si>
  <si>
    <t>苏*清</t>
  </si>
  <si>
    <t>2023-09-28</t>
  </si>
  <si>
    <t>海南省三亚市天涯区天涯镇水蛟村民委员会</t>
  </si>
  <si>
    <t>P9J420234602N000000197</t>
  </si>
  <si>
    <t>王*琼</t>
  </si>
  <si>
    <t>2023-09-27</t>
  </si>
  <si>
    <t>2024-08-31</t>
  </si>
  <si>
    <t>三亚市崖州区拱北村镇北四组</t>
  </si>
  <si>
    <t>P9J420234602N000000198</t>
  </si>
  <si>
    <t>陈*贤</t>
  </si>
  <si>
    <t>三亚市崖州区南滨居十五连</t>
  </si>
  <si>
    <t>P9J420234602N000000199</t>
  </si>
  <si>
    <t>2024-06-13</t>
  </si>
  <si>
    <t>三亚市崖州区拱北村四组</t>
  </si>
  <si>
    <t>P9J420234602N000000200</t>
  </si>
  <si>
    <t>徐*华</t>
  </si>
  <si>
    <t>P9J420234602N000000201</t>
  </si>
  <si>
    <t>莫*曦</t>
  </si>
  <si>
    <t>P9J420234602N000000202</t>
  </si>
  <si>
    <t>三亚市崖州区城东村起晨组</t>
  </si>
  <si>
    <t>P9J420234602N000000203</t>
  </si>
  <si>
    <t>张*佳</t>
  </si>
  <si>
    <t>P9J420234602N000000204</t>
  </si>
  <si>
    <t>高*学</t>
  </si>
  <si>
    <t>P9J420234602N000000205</t>
  </si>
  <si>
    <t>高*忠</t>
  </si>
  <si>
    <t>PHF220234602N000000011</t>
  </si>
  <si>
    <t>海南省分公司地方财政补贴型大棚及棚内瓜菜种植保险</t>
  </si>
  <si>
    <t>海南育蕾生态农业科技发展有限公司</t>
  </si>
  <si>
    <t>2024-09-26</t>
  </si>
  <si>
    <t>海南省三亚市天涯区育才生态区雅林村蔬菜种植基地</t>
  </si>
  <si>
    <t>PHHG20234602N000000004</t>
  </si>
  <si>
    <t>海南省分公司中央财政补贴型水稻种植保险</t>
  </si>
  <si>
    <t>肖*海</t>
  </si>
  <si>
    <t>2023-10-31</t>
  </si>
  <si>
    <t>三亚市天涯区羊栏村</t>
  </si>
  <si>
    <t>PHHG20234602N000000005</t>
  </si>
  <si>
    <t>陈*伟</t>
  </si>
  <si>
    <t>2023-10-30</t>
  </si>
  <si>
    <t>三亚市海棠区三灶村</t>
  </si>
  <si>
    <t>PHHG20234602N000000006</t>
  </si>
  <si>
    <t>三亚市海棠区江林村</t>
  </si>
  <si>
    <t>PHHG20234602N000000007</t>
  </si>
  <si>
    <t>董*玲</t>
  </si>
  <si>
    <t>2023-08-11</t>
  </si>
  <si>
    <t>2023-11-10</t>
  </si>
  <si>
    <t>三亚市天涯区妙林村</t>
  </si>
  <si>
    <t>PHHG20234602N000000008</t>
  </si>
  <si>
    <t>唐*康</t>
  </si>
  <si>
    <t>PHHG20234602N000000009</t>
  </si>
  <si>
    <t>三亚琼崖农业发展有限公司</t>
  </si>
  <si>
    <t>三亚市崖州区镇海村</t>
  </si>
  <si>
    <t>PHHG20234602N000000010</t>
  </si>
  <si>
    <t>孙*明</t>
  </si>
  <si>
    <t>海南省三亚市天涯区天涯镇扎南村民委员会</t>
  </si>
  <si>
    <t>PHHG20234602N000000011</t>
  </si>
  <si>
    <t>浦*秋</t>
  </si>
  <si>
    <t>2023-09-29</t>
  </si>
  <si>
    <t>2023-12-29</t>
  </si>
  <si>
    <t>合计</t>
  </si>
  <si>
    <t>2023年7-9月三亚市农业保险申请财政补贴保费汇总表</t>
  </si>
  <si>
    <t>投保期间：2023.07.01-2023.09.30</t>
  </si>
  <si>
    <t>货币单位：元</t>
  </si>
  <si>
    <t>投保区域</t>
  </si>
  <si>
    <t>投保户数</t>
  </si>
  <si>
    <t>投保数量</t>
  </si>
  <si>
    <t>审定保费分配金额</t>
  </si>
  <si>
    <t>审定财政补贴总保费</t>
  </si>
  <si>
    <t>省补贴</t>
  </si>
  <si>
    <t>一般户</t>
  </si>
  <si>
    <t>吉阳区</t>
  </si>
  <si>
    <t>一、天然橡胶价格保险小计</t>
  </si>
  <si>
    <t>崖州区</t>
  </si>
  <si>
    <t>天涯区</t>
  </si>
  <si>
    <t>育才生态区</t>
  </si>
  <si>
    <t>二、香蕉树种植保险小计</t>
  </si>
  <si>
    <t>三、大棚及棚内瓜菜种植保险小计</t>
  </si>
  <si>
    <t>海棠区</t>
  </si>
  <si>
    <t>四、水稻种植保险小计</t>
  </si>
  <si>
    <t>财政全额补贴户</t>
  </si>
  <si>
    <t>一、香蕉树种植保险小计</t>
  </si>
  <si>
    <t>二、水稻种植保险小计</t>
  </si>
  <si>
    <t>2023年7-9月三亚市农业保险合计</t>
  </si>
  <si>
    <t>人保财险公司申请财政补贴保费</t>
  </si>
  <si>
    <t>调减保费财政补贴</t>
  </si>
  <si>
    <t>附件2</t>
  </si>
  <si>
    <t>2023年7-9月三亚市农业保险申请财政补贴资金承保明细表-天然橡胶价格保险</t>
  </si>
  <si>
    <t>承保单位：中国人民财产保险股份有限公司三亚市分公司                                     投保期间：2023.07.01-2023.09.30                                金额单位：元</t>
  </si>
  <si>
    <t>投保数量（亩）</t>
  </si>
  <si>
    <t>农户自缴保费(10%)</t>
  </si>
  <si>
    <t xml:space="preserve">中央补贴（30%）  </t>
  </si>
  <si>
    <t>省补贴（30%）</t>
  </si>
  <si>
    <t>市补贴（30%）</t>
  </si>
  <si>
    <t>王四海</t>
  </si>
  <si>
    <t>附表3</t>
  </si>
  <si>
    <t>申请财政补贴资金承保明细表（2023.07.01-2023.09.30）</t>
  </si>
  <si>
    <t>承保险种：香蕉树种植保险</t>
  </si>
  <si>
    <t>农户自缴保费（0/17.5%）</t>
  </si>
  <si>
    <t xml:space="preserve">中央补贴 （30%） </t>
  </si>
  <si>
    <t xml:space="preserve">省补贴 （15%） </t>
  </si>
  <si>
    <t>市补贴（37.5%/55%）</t>
  </si>
  <si>
    <t>张建南</t>
  </si>
  <si>
    <t>张阳红</t>
  </si>
  <si>
    <t>周凤照</t>
  </si>
  <si>
    <t>王廷春</t>
  </si>
  <si>
    <t>陈文</t>
  </si>
  <si>
    <t>赵林宽</t>
  </si>
  <si>
    <t>黄国明</t>
  </si>
  <si>
    <t>吉城忠</t>
  </si>
  <si>
    <t>蔡山斌</t>
  </si>
  <si>
    <t>裴日斌</t>
  </si>
  <si>
    <t>谭子贤</t>
  </si>
  <si>
    <t>李小弟</t>
  </si>
  <si>
    <t>天涯</t>
  </si>
  <si>
    <t>黎永德</t>
  </si>
  <si>
    <t>莫春伟</t>
  </si>
  <si>
    <t>裴吉云</t>
  </si>
  <si>
    <t>黎家国</t>
  </si>
  <si>
    <t>蕉文辉</t>
  </si>
  <si>
    <t>黄龙有</t>
  </si>
  <si>
    <t>胡天鹏</t>
  </si>
  <si>
    <t>邓海全</t>
  </si>
  <si>
    <t>洪传平</t>
  </si>
  <si>
    <t>林开强</t>
  </si>
  <si>
    <t>王传凯</t>
  </si>
  <si>
    <t>李少班</t>
  </si>
  <si>
    <t>李道壮</t>
  </si>
  <si>
    <t>张文介</t>
  </si>
  <si>
    <t>宁家艾</t>
  </si>
  <si>
    <t>裴史标</t>
  </si>
  <si>
    <t>赵香文</t>
  </si>
  <si>
    <t>梁才昌</t>
  </si>
  <si>
    <t>林光义</t>
  </si>
  <si>
    <t>黄大成</t>
  </si>
  <si>
    <t>黄瑞</t>
  </si>
  <si>
    <t>丁长德</t>
  </si>
  <si>
    <t>林小苏</t>
  </si>
  <si>
    <t>肖呈伟</t>
  </si>
  <si>
    <t>王克全</t>
  </si>
  <si>
    <t>胡元钦</t>
  </si>
  <si>
    <t>肖月全</t>
  </si>
  <si>
    <t>赵学松</t>
  </si>
  <si>
    <t>林坚</t>
  </si>
  <si>
    <t>叶锡强</t>
  </si>
  <si>
    <t>关八东</t>
  </si>
  <si>
    <t>林聪</t>
  </si>
  <si>
    <t>王雄宝</t>
  </si>
  <si>
    <t>张南</t>
  </si>
  <si>
    <t>杜林雄</t>
  </si>
  <si>
    <t>洪增友</t>
  </si>
  <si>
    <t>符学忠</t>
  </si>
  <si>
    <t>黄宝平</t>
  </si>
  <si>
    <t>黄瑞东</t>
  </si>
  <si>
    <t>殷彪</t>
  </si>
  <si>
    <t>陈四斌</t>
  </si>
  <si>
    <t>张世康</t>
  </si>
  <si>
    <t>陈卫东</t>
  </si>
  <si>
    <t>陆保兴</t>
  </si>
  <si>
    <t>李亚秀</t>
  </si>
  <si>
    <t>黄小刚</t>
  </si>
  <si>
    <t>黎永良</t>
  </si>
  <si>
    <t>胡政校</t>
  </si>
  <si>
    <t>李成</t>
  </si>
  <si>
    <t>黄成德</t>
  </si>
  <si>
    <t>吴瑞平</t>
  </si>
  <si>
    <t>谢华儿</t>
  </si>
  <si>
    <t>麦良文</t>
  </si>
  <si>
    <t>余孙菖</t>
  </si>
  <si>
    <t>林华</t>
  </si>
  <si>
    <t>林柏旭</t>
  </si>
  <si>
    <t>潘丽蓉</t>
  </si>
  <si>
    <t>胡小珍</t>
  </si>
  <si>
    <t>罗小荣</t>
  </si>
  <si>
    <t>胡汉</t>
  </si>
  <si>
    <t>罗金刚</t>
  </si>
  <si>
    <t>赵春君</t>
  </si>
  <si>
    <t>林帆</t>
  </si>
  <si>
    <t>卢小霖</t>
  </si>
  <si>
    <t>殷崇梅</t>
  </si>
  <si>
    <t>李健良</t>
  </si>
  <si>
    <t>林进莲</t>
  </si>
  <si>
    <t>陈岸松</t>
  </si>
  <si>
    <t>刘辉</t>
  </si>
  <si>
    <t>梁裴贺</t>
  </si>
  <si>
    <t>黄文周</t>
  </si>
  <si>
    <t>李明杰</t>
  </si>
  <si>
    <t>高正俊</t>
  </si>
  <si>
    <t>陈先富</t>
  </si>
  <si>
    <t>符学荣</t>
  </si>
  <si>
    <t>卢家乐</t>
  </si>
  <si>
    <t>裴史华</t>
  </si>
  <si>
    <t>蔡洁</t>
  </si>
  <si>
    <t>陈文波</t>
  </si>
  <si>
    <t>林意华</t>
  </si>
  <si>
    <t>容大圣</t>
  </si>
  <si>
    <t>潘远志</t>
  </si>
  <si>
    <t>李启政</t>
  </si>
  <si>
    <t>陆仁圣</t>
  </si>
  <si>
    <t>张秀雄</t>
  </si>
  <si>
    <t>苏少森</t>
  </si>
  <si>
    <t>陈盛丰</t>
  </si>
  <si>
    <t>李启忠</t>
  </si>
  <si>
    <t>陈海</t>
  </si>
  <si>
    <t>赵木茂</t>
  </si>
  <si>
    <t>冯国涛</t>
  </si>
  <si>
    <t>陈福儿</t>
  </si>
  <si>
    <t>陈承发</t>
  </si>
  <si>
    <t>杨秋明</t>
  </si>
  <si>
    <t>梁冬冬</t>
  </si>
  <si>
    <t>梁运辉</t>
  </si>
  <si>
    <t>李桂清</t>
  </si>
  <si>
    <t>梁金英</t>
  </si>
  <si>
    <t>黄宗平</t>
  </si>
  <si>
    <t>陈七姑</t>
  </si>
  <si>
    <t>姜宗莘</t>
  </si>
  <si>
    <t>林秀红</t>
  </si>
  <si>
    <t>符应宝</t>
  </si>
  <si>
    <t>张武</t>
  </si>
  <si>
    <t>张丹</t>
  </si>
  <si>
    <t>杨裕福</t>
  </si>
  <si>
    <t>叶树兴</t>
  </si>
  <si>
    <t>叶聪</t>
  </si>
  <si>
    <t>刘文少</t>
  </si>
  <si>
    <t>梁丽玲</t>
  </si>
  <si>
    <t>尹志源</t>
  </si>
  <si>
    <t>陈文武</t>
  </si>
  <si>
    <t>黄垂华</t>
  </si>
  <si>
    <t>黄河涛</t>
  </si>
  <si>
    <t>何玉雯</t>
  </si>
  <si>
    <t>李月</t>
  </si>
  <si>
    <t>唐德荣</t>
  </si>
  <si>
    <t>蔡东南</t>
  </si>
  <si>
    <t>李家华</t>
  </si>
  <si>
    <t>高伟利</t>
  </si>
  <si>
    <t>陈君</t>
  </si>
  <si>
    <t>陈家怀</t>
  </si>
  <si>
    <t>林五弟</t>
  </si>
  <si>
    <t>陈伟</t>
  </si>
  <si>
    <t>陈泽雄</t>
  </si>
  <si>
    <t>陈红平</t>
  </si>
  <si>
    <t>苏景龙</t>
  </si>
  <si>
    <t>王少雪</t>
  </si>
  <si>
    <t>王少波</t>
  </si>
  <si>
    <t>李海</t>
  </si>
  <si>
    <t>赵铭华</t>
  </si>
  <si>
    <t>林竹亮</t>
  </si>
  <si>
    <t>张世强</t>
  </si>
  <si>
    <t>陈敬</t>
  </si>
  <si>
    <t>林良球</t>
  </si>
  <si>
    <t>钟晓铃</t>
  </si>
  <si>
    <t>林植雄</t>
  </si>
  <si>
    <t>林秋霞</t>
  </si>
  <si>
    <t>黄家强</t>
  </si>
  <si>
    <t>廖树樊</t>
  </si>
  <si>
    <t>高家琼</t>
  </si>
  <si>
    <t>容玉亮</t>
  </si>
  <si>
    <t>卢家辉</t>
  </si>
  <si>
    <t>陈宗钦</t>
  </si>
  <si>
    <t>张发廉</t>
  </si>
  <si>
    <t>陈增友</t>
  </si>
  <si>
    <t>冯家雄</t>
  </si>
  <si>
    <t>刘国胜</t>
  </si>
  <si>
    <t>苏泽清</t>
  </si>
  <si>
    <t>王小琼</t>
  </si>
  <si>
    <t>陈纪贤</t>
  </si>
  <si>
    <t>李雄</t>
  </si>
  <si>
    <t>徐雨华</t>
  </si>
  <si>
    <t>莫文曦</t>
  </si>
  <si>
    <t>张传佳</t>
  </si>
  <si>
    <t>高佩学</t>
  </si>
  <si>
    <t>高杰忠</t>
  </si>
  <si>
    <t>附件3</t>
  </si>
  <si>
    <t>2023年7-9月三亚市农业保险申请财政补贴资金承保明细表-香蕉树种植</t>
  </si>
  <si>
    <t>农户自缴保费(0/17.50%)</t>
  </si>
  <si>
    <t>省补贴（15%）</t>
  </si>
  <si>
    <t>市补贴（37.50%/55%）</t>
  </si>
  <si>
    <t>总计</t>
  </si>
  <si>
    <t>附件4</t>
  </si>
  <si>
    <t>2023年7-9月三亚市农业保险申请财政补贴资金承保明细表-大棚及棚内瓜菜种植</t>
  </si>
  <si>
    <t>承保单位：中国人民财产保险股份有限公司三亚市分公司                                     投保期间：2023.07.01-2023.09.30                         金额单位：元</t>
  </si>
  <si>
    <t>农户自缴保费（40%）</t>
  </si>
  <si>
    <t xml:space="preserve">省补贴（40%） </t>
  </si>
  <si>
    <t>市补贴（20%）</t>
  </si>
  <si>
    <t>附件5</t>
  </si>
  <si>
    <t>2023年7-9月三亚市农业保险申请财政补贴资金承保明细表-水稻种植</t>
  </si>
  <si>
    <t>农户自缴保费（0%/10%/20%）</t>
  </si>
  <si>
    <t xml:space="preserve">中央补贴（45%） </t>
  </si>
  <si>
    <t xml:space="preserve">省补贴（25%）  </t>
  </si>
  <si>
    <t>市补贴（10%/20%/30%）</t>
  </si>
  <si>
    <t>肖景海</t>
  </si>
  <si>
    <t>陈小伟</t>
  </si>
  <si>
    <t>董卫玲</t>
  </si>
  <si>
    <t>唐朝康</t>
  </si>
  <si>
    <t>孙秀明</t>
  </si>
  <si>
    <t>浦文秋</t>
  </si>
  <si>
    <t>附件6</t>
  </si>
  <si>
    <t>附件7</t>
  </si>
  <si>
    <t>2023年7-9月三亚市农业保险申请财政补贴资金承保核查表-水稻种植</t>
  </si>
  <si>
    <t>吉家校</t>
  </si>
  <si>
    <t>稳定脱贫户</t>
  </si>
  <si>
    <t>吉明华</t>
  </si>
  <si>
    <t>吉永光</t>
  </si>
  <si>
    <t>符其荣</t>
  </si>
  <si>
    <t>相对稳定脱贫户</t>
  </si>
  <si>
    <t>吉进平</t>
  </si>
  <si>
    <t>陈金清</t>
  </si>
  <si>
    <t>孙秀辉</t>
  </si>
  <si>
    <t>张运新</t>
  </si>
  <si>
    <t>2023年1-3月三亚市农业保险申请财政补贴保费汇总表</t>
  </si>
  <si>
    <t>2023年1-3月三亚市农业保险合计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</si>
</sst>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);[Red]\(#,##0.00\)"/>
    <numFmt numFmtId="179" formatCode="0.00_);[Red]\(0.00\)"/>
  </numFmts>
  <fonts count="51">
    <font>
      <sz val="11"/>
      <color theme="1"/>
      <name val="宋体"/>
      <charset val="134"/>
      <scheme val="minor"/>
    </font>
    <font>
      <sz val="10"/>
      <color rgb="FF000000"/>
      <name val="楷体_GB2312"/>
      <charset val="134"/>
    </font>
    <font>
      <sz val="16"/>
      <name val="楷体_GB2312"/>
      <charset val="134"/>
    </font>
    <font>
      <sz val="9"/>
      <name val="楷体_GB2312"/>
      <charset val="134"/>
    </font>
    <font>
      <sz val="9"/>
      <color rgb="FF000000"/>
      <name val="楷体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楷体_GB2312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theme="1"/>
      <name val="楷体_GB2312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b/>
      <sz val="9"/>
      <color rgb="FF000000"/>
      <name val="仿宋"/>
      <charset val="134"/>
    </font>
    <font>
      <b/>
      <sz val="9"/>
      <name val="仿宋"/>
      <charset val="134"/>
    </font>
    <font>
      <sz val="9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8" borderId="12" applyNumberFormat="0" applyAlignment="0" applyProtection="0">
      <alignment vertical="center"/>
    </xf>
    <xf numFmtId="0" fontId="39" fillId="8" borderId="11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/>
    <xf numFmtId="0" fontId="48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8" fontId="9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Alignment="1">
      <alignment vertical="center"/>
    </xf>
    <xf numFmtId="176" fontId="0" fillId="0" borderId="0" xfId="0" applyNumberFormat="1"/>
    <xf numFmtId="0" fontId="9" fillId="0" borderId="0" xfId="49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8" fillId="0" borderId="0" xfId="49" applyNumberFormat="1" applyFont="1" applyFill="1" applyAlignment="1">
      <alignment horizontal="center" vertical="center" wrapText="1"/>
    </xf>
    <xf numFmtId="176" fontId="9" fillId="0" borderId="0" xfId="49" applyNumberFormat="1" applyFont="1" applyFill="1" applyAlignment="1">
      <alignment horizontal="left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vertical="center"/>
    </xf>
    <xf numFmtId="0" fontId="12" fillId="0" borderId="0" xfId="0" applyFont="1"/>
    <xf numFmtId="0" fontId="5" fillId="0" borderId="0" xfId="0" applyFont="1" applyFill="1" applyAlignment="1">
      <alignment vertical="center"/>
    </xf>
    <xf numFmtId="177" fontId="9" fillId="0" borderId="0" xfId="49" applyNumberFormat="1" applyFont="1" applyFill="1" applyAlignment="1">
      <alignment horizontal="left" vertical="center" wrapText="1"/>
    </xf>
    <xf numFmtId="0" fontId="13" fillId="0" borderId="0" xfId="49" applyFont="1" applyFill="1" applyAlignment="1">
      <alignment horizontal="left" vertical="center" wrapText="1"/>
    </xf>
    <xf numFmtId="177" fontId="13" fillId="0" borderId="0" xfId="49" applyNumberFormat="1" applyFont="1" applyFill="1" applyBorder="1" applyAlignment="1">
      <alignment horizontal="center" vertical="center" wrapText="1"/>
    </xf>
    <xf numFmtId="179" fontId="13" fillId="0" borderId="0" xfId="49" applyNumberFormat="1" applyFont="1" applyFill="1" applyBorder="1" applyAlignment="1">
      <alignment horizontal="center" vertical="center" wrapText="1"/>
    </xf>
    <xf numFmtId="0" fontId="13" fillId="0" borderId="0" xfId="49" applyFont="1" applyFill="1" applyBorder="1" applyAlignment="1">
      <alignment horizontal="center" vertical="center" wrapText="1"/>
    </xf>
    <xf numFmtId="178" fontId="13" fillId="0" borderId="0" xfId="49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13" fillId="0" borderId="0" xfId="49" applyNumberFormat="1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/>
    <xf numFmtId="176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9" fontId="9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13" fillId="0" borderId="0" xfId="49" applyNumberFormat="1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/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/>
    <xf numFmtId="176" fontId="14" fillId="0" borderId="0" xfId="0" applyNumberFormat="1" applyFont="1" applyFill="1"/>
    <xf numFmtId="17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2" xfId="5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20" fillId="0" borderId="2" xfId="49" applyNumberFormat="1" applyFont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176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76" fontId="16" fillId="0" borderId="0" xfId="0" applyNumberFormat="1" applyFont="1" applyFill="1" applyAlignment="1">
      <alignment horizontal="right" vertical="center"/>
    </xf>
    <xf numFmtId="176" fontId="18" fillId="0" borderId="0" xfId="0" applyNumberFormat="1" applyFont="1" applyFill="1" applyAlignment="1">
      <alignment horizontal="center" vertical="center"/>
    </xf>
    <xf numFmtId="176" fontId="20" fillId="0" borderId="2" xfId="49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vertical="center"/>
    </xf>
    <xf numFmtId="176" fontId="17" fillId="0" borderId="2" xfId="0" applyNumberFormat="1" applyFont="1" applyBorder="1" applyAlignment="1">
      <alignment vertical="center"/>
    </xf>
    <xf numFmtId="4" fontId="22" fillId="0" borderId="0" xfId="0" applyNumberFormat="1" applyFont="1" applyAlignment="1">
      <alignment horizontal="justify"/>
    </xf>
    <xf numFmtId="0" fontId="23" fillId="0" borderId="0" xfId="0" applyFont="1" applyFill="1" applyAlignment="1">
      <alignment horizontal="center" vertical="center" wrapText="1"/>
    </xf>
    <xf numFmtId="0" fontId="24" fillId="0" borderId="0" xfId="49" applyFont="1" applyFill="1" applyAlignment="1">
      <alignment horizontal="left" vertical="center" wrapText="1"/>
    </xf>
    <xf numFmtId="177" fontId="24" fillId="0" borderId="0" xfId="49" applyNumberFormat="1" applyFont="1" applyFill="1" applyAlignment="1">
      <alignment horizontal="left" vertical="center" wrapText="1"/>
    </xf>
    <xf numFmtId="0" fontId="25" fillId="0" borderId="0" xfId="49" applyFont="1" applyFill="1" applyBorder="1" applyAlignment="1">
      <alignment horizontal="center" vertical="center" wrapText="1"/>
    </xf>
    <xf numFmtId="177" fontId="25" fillId="0" borderId="0" xfId="49" applyNumberFormat="1" applyFont="1" applyFill="1" applyBorder="1" applyAlignment="1">
      <alignment horizontal="center" vertical="center" wrapText="1"/>
    </xf>
    <xf numFmtId="0" fontId="24" fillId="0" borderId="2" xfId="49" applyFont="1" applyFill="1" applyBorder="1" applyAlignment="1">
      <alignment horizontal="center" vertical="center" wrapText="1"/>
    </xf>
    <xf numFmtId="177" fontId="24" fillId="0" borderId="3" xfId="49" applyNumberFormat="1" applyFont="1" applyFill="1" applyBorder="1" applyAlignment="1">
      <alignment horizontal="center" vertical="center" wrapText="1"/>
    </xf>
    <xf numFmtId="177" fontId="24" fillId="0" borderId="2" xfId="49" applyNumberFormat="1" applyFont="1" applyFill="1" applyBorder="1" applyAlignment="1">
      <alignment horizontal="center" vertical="center" wrapText="1"/>
    </xf>
    <xf numFmtId="177" fontId="24" fillId="0" borderId="4" xfId="49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77" fontId="26" fillId="0" borderId="2" xfId="0" applyNumberFormat="1" applyFont="1" applyFill="1" applyBorder="1" applyAlignment="1">
      <alignment horizontal="center" vertical="center" wrapText="1"/>
    </xf>
    <xf numFmtId="178" fontId="25" fillId="0" borderId="0" xfId="49" applyNumberFormat="1" applyFont="1" applyFill="1" applyBorder="1" applyAlignment="1">
      <alignment horizontal="center" vertical="center" wrapText="1"/>
    </xf>
    <xf numFmtId="177" fontId="25" fillId="0" borderId="1" xfId="49" applyNumberFormat="1" applyFont="1" applyFill="1" applyBorder="1" applyAlignment="1">
      <alignment horizontal="center" vertical="center" wrapText="1"/>
    </xf>
    <xf numFmtId="0" fontId="23" fillId="0" borderId="0" xfId="49" applyFont="1" applyFill="1" applyAlignment="1">
      <alignment horizontal="center" vertical="center" wrapText="1"/>
    </xf>
    <xf numFmtId="178" fontId="24" fillId="0" borderId="2" xfId="49" applyNumberFormat="1" applyFont="1" applyFill="1" applyBorder="1" applyAlignment="1">
      <alignment horizontal="center" vertical="center" wrapText="1"/>
    </xf>
    <xf numFmtId="0" fontId="27" fillId="0" borderId="2" xfId="49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6"/>
  <sheetViews>
    <sheetView workbookViewId="0">
      <pane ySplit="6" topLeftCell="A199" activePane="bottomLeft" state="frozen"/>
      <selection/>
      <selection pane="bottomLeft" activeCell="G19" sqref="G19"/>
    </sheetView>
  </sheetViews>
  <sheetFormatPr defaultColWidth="9" defaultRowHeight="14.4"/>
  <cols>
    <col min="1" max="1" width="4.75" style="52" customWidth="1"/>
    <col min="2" max="2" width="12" style="52" customWidth="1"/>
    <col min="3" max="3" width="18.5092592592593" style="52" customWidth="1"/>
    <col min="4" max="4" width="8.75" style="52" customWidth="1"/>
    <col min="5" max="5" width="4.12962962962963" style="52" customWidth="1"/>
    <col min="6" max="6" width="8.62962962962963" style="52" customWidth="1"/>
    <col min="7" max="7" width="12.1296296296296" style="98" customWidth="1"/>
    <col min="8" max="8" width="11.8888888888889" style="98" customWidth="1"/>
    <col min="9" max="10" width="10.1296296296296" style="52" customWidth="1"/>
    <col min="11" max="11" width="11.1296296296296" style="52" customWidth="1"/>
    <col min="12" max="15" width="11.1296296296296" style="98" customWidth="1"/>
    <col min="16" max="16" width="8.75" style="52" customWidth="1"/>
    <col min="17" max="17" width="13.7407407407407" style="52" customWidth="1"/>
    <col min="18" max="18" width="4.62962962962963" style="52" customWidth="1"/>
    <col min="19" max="16384" width="9" style="52"/>
  </cols>
  <sheetData>
    <row r="1" ht="24" spans="1:1">
      <c r="A1" s="171" t="s">
        <v>0</v>
      </c>
    </row>
    <row r="2" s="52" customFormat="1" ht="25" customHeight="1" spans="1:18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="171" customFormat="1" ht="18" customHeight="1" spans="1:18">
      <c r="A3" s="172" t="s">
        <v>2</v>
      </c>
      <c r="B3" s="173"/>
      <c r="C3" s="173"/>
      <c r="D3" s="172"/>
      <c r="E3" s="172"/>
      <c r="F3" s="172"/>
      <c r="G3" s="173"/>
      <c r="H3" s="173"/>
      <c r="I3" s="172"/>
      <c r="J3" s="172"/>
      <c r="K3" s="172"/>
      <c r="L3" s="173"/>
      <c r="M3" s="173"/>
      <c r="N3" s="173"/>
      <c r="O3" s="173"/>
      <c r="P3" s="172"/>
      <c r="Q3" s="172"/>
      <c r="R3" s="172"/>
    </row>
    <row r="4" s="171" customFormat="1" ht="15.75" customHeight="1" spans="1:16">
      <c r="A4" s="174"/>
      <c r="B4" s="175"/>
      <c r="C4" s="175"/>
      <c r="D4" s="174"/>
      <c r="E4" s="174"/>
      <c r="F4" s="174"/>
      <c r="G4" s="175"/>
      <c r="H4" s="175"/>
      <c r="I4" s="174"/>
      <c r="J4" s="174"/>
      <c r="K4" s="184"/>
      <c r="L4" s="175"/>
      <c r="M4" s="175"/>
      <c r="N4" s="185" t="s">
        <v>3</v>
      </c>
      <c r="O4" s="185"/>
      <c r="P4" s="186"/>
    </row>
    <row r="5" s="171" customFormat="1" ht="24" customHeight="1" spans="1:18">
      <c r="A5" s="176" t="s">
        <v>4</v>
      </c>
      <c r="B5" s="177" t="s">
        <v>5</v>
      </c>
      <c r="C5" s="178" t="s">
        <v>6</v>
      </c>
      <c r="D5" s="176" t="s">
        <v>7</v>
      </c>
      <c r="E5" s="176" t="s">
        <v>8</v>
      </c>
      <c r="F5" s="176" t="s">
        <v>9</v>
      </c>
      <c r="G5" s="178" t="s">
        <v>10</v>
      </c>
      <c r="H5" s="178" t="s">
        <v>11</v>
      </c>
      <c r="I5" s="176" t="s">
        <v>12</v>
      </c>
      <c r="J5" s="176" t="s">
        <v>13</v>
      </c>
      <c r="K5" s="187" t="s">
        <v>14</v>
      </c>
      <c r="L5" s="178" t="s">
        <v>15</v>
      </c>
      <c r="M5" s="178"/>
      <c r="N5" s="178"/>
      <c r="O5" s="178"/>
      <c r="P5" s="188" t="s">
        <v>16</v>
      </c>
      <c r="Q5" s="190" t="s">
        <v>17</v>
      </c>
      <c r="R5" s="190" t="s">
        <v>18</v>
      </c>
    </row>
    <row r="6" s="171" customFormat="1" ht="24" customHeight="1" spans="1:18">
      <c r="A6" s="176"/>
      <c r="B6" s="179"/>
      <c r="C6" s="178"/>
      <c r="D6" s="176"/>
      <c r="E6" s="176"/>
      <c r="F6" s="176"/>
      <c r="G6" s="178"/>
      <c r="H6" s="178"/>
      <c r="I6" s="176"/>
      <c r="J6" s="176"/>
      <c r="K6" s="187"/>
      <c r="L6" s="178" t="s">
        <v>19</v>
      </c>
      <c r="M6" s="178" t="s">
        <v>20</v>
      </c>
      <c r="N6" s="178" t="s">
        <v>21</v>
      </c>
      <c r="O6" s="178" t="s">
        <v>22</v>
      </c>
      <c r="P6" s="188"/>
      <c r="Q6" s="190"/>
      <c r="R6" s="190"/>
    </row>
    <row r="7" s="171" customFormat="1" ht="43" customHeight="1" spans="1:18">
      <c r="A7" s="180">
        <v>1</v>
      </c>
      <c r="B7" s="181" t="s">
        <v>23</v>
      </c>
      <c r="C7" s="181" t="s">
        <v>24</v>
      </c>
      <c r="D7" s="181" t="s">
        <v>25</v>
      </c>
      <c r="E7" s="181">
        <v>1</v>
      </c>
      <c r="F7" s="181">
        <v>10950</v>
      </c>
      <c r="G7" s="181">
        <v>7391250</v>
      </c>
      <c r="H7" s="182">
        <v>886950</v>
      </c>
      <c r="I7" s="189" t="s">
        <v>26</v>
      </c>
      <c r="J7" s="189" t="s">
        <v>27</v>
      </c>
      <c r="K7" s="181">
        <v>88695</v>
      </c>
      <c r="L7" s="181">
        <v>266085</v>
      </c>
      <c r="M7" s="181">
        <v>266085</v>
      </c>
      <c r="N7" s="181">
        <v>266085</v>
      </c>
      <c r="O7" s="183">
        <f>L7+M7+N7</f>
        <v>798255</v>
      </c>
      <c r="P7" s="180"/>
      <c r="Q7" s="181" t="s">
        <v>28</v>
      </c>
      <c r="R7" s="189" t="s">
        <v>29</v>
      </c>
    </row>
    <row r="8" s="171" customFormat="1" ht="31" customHeight="1" spans="1:18">
      <c r="A8" s="180">
        <v>2</v>
      </c>
      <c r="B8" s="181" t="s">
        <v>30</v>
      </c>
      <c r="C8" s="180" t="s">
        <v>31</v>
      </c>
      <c r="D8" s="180" t="s">
        <v>32</v>
      </c>
      <c r="E8" s="181">
        <v>1</v>
      </c>
      <c r="F8" s="180">
        <v>16</v>
      </c>
      <c r="G8" s="180">
        <v>88000</v>
      </c>
      <c r="H8" s="182">
        <v>15488</v>
      </c>
      <c r="I8" s="189" t="s">
        <v>33</v>
      </c>
      <c r="J8" s="189" t="s">
        <v>34</v>
      </c>
      <c r="K8" s="180">
        <v>2710.4</v>
      </c>
      <c r="L8" s="180">
        <v>4646.4</v>
      </c>
      <c r="M8" s="180">
        <v>2323.2</v>
      </c>
      <c r="N8" s="180">
        <v>5808</v>
      </c>
      <c r="O8" s="183">
        <f t="shared" ref="O8:O39" si="0">L8+M8+N8</f>
        <v>12777.6</v>
      </c>
      <c r="P8" s="180"/>
      <c r="Q8" s="181" t="s">
        <v>35</v>
      </c>
      <c r="R8" s="189" t="s">
        <v>29</v>
      </c>
    </row>
    <row r="9" s="171" customFormat="1" ht="31" customHeight="1" spans="1:18">
      <c r="A9" s="180">
        <v>3</v>
      </c>
      <c r="B9" s="181" t="s">
        <v>36</v>
      </c>
      <c r="C9" s="180" t="s">
        <v>31</v>
      </c>
      <c r="D9" s="180" t="s">
        <v>37</v>
      </c>
      <c r="E9" s="181">
        <v>1</v>
      </c>
      <c r="F9" s="180">
        <v>13</v>
      </c>
      <c r="G9" s="180">
        <v>71500</v>
      </c>
      <c r="H9" s="182">
        <v>13728</v>
      </c>
      <c r="I9" s="189" t="s">
        <v>38</v>
      </c>
      <c r="J9" s="189" t="s">
        <v>39</v>
      </c>
      <c r="K9" s="180">
        <v>2402.4</v>
      </c>
      <c r="L9" s="180">
        <v>4118.4</v>
      </c>
      <c r="M9" s="180">
        <v>2059.2</v>
      </c>
      <c r="N9" s="180">
        <v>5148</v>
      </c>
      <c r="O9" s="183">
        <f t="shared" si="0"/>
        <v>11325.6</v>
      </c>
      <c r="P9" s="180"/>
      <c r="Q9" s="181" t="s">
        <v>35</v>
      </c>
      <c r="R9" s="189" t="s">
        <v>29</v>
      </c>
    </row>
    <row r="10" s="171" customFormat="1" ht="31" customHeight="1" spans="1:18">
      <c r="A10" s="180">
        <v>4</v>
      </c>
      <c r="B10" s="181" t="s">
        <v>40</v>
      </c>
      <c r="C10" s="181" t="s">
        <v>31</v>
      </c>
      <c r="D10" s="181" t="s">
        <v>41</v>
      </c>
      <c r="E10" s="181">
        <v>1</v>
      </c>
      <c r="F10" s="181">
        <v>5.2</v>
      </c>
      <c r="G10" s="181">
        <v>28600</v>
      </c>
      <c r="H10" s="182">
        <v>5948.8</v>
      </c>
      <c r="I10" s="189" t="s">
        <v>42</v>
      </c>
      <c r="J10" s="189" t="s">
        <v>39</v>
      </c>
      <c r="K10" s="181">
        <v>1041.04</v>
      </c>
      <c r="L10" s="181">
        <v>1784.64</v>
      </c>
      <c r="M10" s="181">
        <v>892.32</v>
      </c>
      <c r="N10" s="181">
        <v>2230.8</v>
      </c>
      <c r="O10" s="183">
        <f t="shared" si="0"/>
        <v>4907.76</v>
      </c>
      <c r="P10" s="180"/>
      <c r="Q10" s="181" t="s">
        <v>43</v>
      </c>
      <c r="R10" s="189" t="s">
        <v>29</v>
      </c>
    </row>
    <row r="11" s="171" customFormat="1" ht="31" customHeight="1" spans="1:18">
      <c r="A11" s="180">
        <v>5</v>
      </c>
      <c r="B11" s="181" t="s">
        <v>44</v>
      </c>
      <c r="C11" s="180" t="s">
        <v>31</v>
      </c>
      <c r="D11" s="180" t="s">
        <v>45</v>
      </c>
      <c r="E11" s="181">
        <v>1</v>
      </c>
      <c r="F11" s="180">
        <v>6.5</v>
      </c>
      <c r="G11" s="180">
        <v>35750</v>
      </c>
      <c r="H11" s="182">
        <v>7436</v>
      </c>
      <c r="I11" s="189" t="s">
        <v>46</v>
      </c>
      <c r="J11" s="189" t="s">
        <v>47</v>
      </c>
      <c r="K11" s="180">
        <v>1301.3</v>
      </c>
      <c r="L11" s="180">
        <v>2230.8</v>
      </c>
      <c r="M11" s="180">
        <v>1115.4</v>
      </c>
      <c r="N11" s="180">
        <v>2788.5</v>
      </c>
      <c r="O11" s="183">
        <f t="shared" si="0"/>
        <v>6134.7</v>
      </c>
      <c r="P11" s="180"/>
      <c r="Q11" s="181" t="s">
        <v>48</v>
      </c>
      <c r="R11" s="189" t="s">
        <v>29</v>
      </c>
    </row>
    <row r="12" s="171" customFormat="1" ht="31" customHeight="1" spans="1:18">
      <c r="A12" s="180">
        <v>6</v>
      </c>
      <c r="B12" s="181" t="s">
        <v>49</v>
      </c>
      <c r="C12" s="181" t="s">
        <v>31</v>
      </c>
      <c r="D12" s="181" t="s">
        <v>50</v>
      </c>
      <c r="E12" s="181">
        <v>1</v>
      </c>
      <c r="F12" s="181">
        <v>98</v>
      </c>
      <c r="G12" s="181">
        <v>539000</v>
      </c>
      <c r="H12" s="182">
        <v>103488</v>
      </c>
      <c r="I12" s="189" t="s">
        <v>46</v>
      </c>
      <c r="J12" s="189" t="s">
        <v>51</v>
      </c>
      <c r="K12" s="181">
        <v>18110.4</v>
      </c>
      <c r="L12" s="181">
        <v>31046.4</v>
      </c>
      <c r="M12" s="181">
        <v>15523.2</v>
      </c>
      <c r="N12" s="181">
        <v>38808</v>
      </c>
      <c r="O12" s="183">
        <f t="shared" si="0"/>
        <v>85377.6</v>
      </c>
      <c r="P12" s="180"/>
      <c r="Q12" s="181" t="s">
        <v>52</v>
      </c>
      <c r="R12" s="189" t="s">
        <v>29</v>
      </c>
    </row>
    <row r="13" s="171" customFormat="1" ht="31" customHeight="1" spans="1:18">
      <c r="A13" s="180">
        <v>7</v>
      </c>
      <c r="B13" s="181" t="s">
        <v>53</v>
      </c>
      <c r="C13" s="181" t="s">
        <v>31</v>
      </c>
      <c r="D13" s="181" t="s">
        <v>54</v>
      </c>
      <c r="E13" s="181">
        <v>1</v>
      </c>
      <c r="F13" s="181">
        <v>23</v>
      </c>
      <c r="G13" s="181">
        <v>126500</v>
      </c>
      <c r="H13" s="182">
        <v>22264</v>
      </c>
      <c r="I13" s="189" t="s">
        <v>55</v>
      </c>
      <c r="J13" s="189" t="s">
        <v>39</v>
      </c>
      <c r="K13" s="181">
        <v>3896.2</v>
      </c>
      <c r="L13" s="181">
        <v>6679.2</v>
      </c>
      <c r="M13" s="181">
        <v>3339.6</v>
      </c>
      <c r="N13" s="181">
        <v>8349</v>
      </c>
      <c r="O13" s="183">
        <f t="shared" si="0"/>
        <v>18367.8</v>
      </c>
      <c r="P13" s="180"/>
      <c r="Q13" s="181" t="s">
        <v>56</v>
      </c>
      <c r="R13" s="189" t="s">
        <v>29</v>
      </c>
    </row>
    <row r="14" s="171" customFormat="1" ht="44" customHeight="1" spans="1:18">
      <c r="A14" s="180">
        <v>8</v>
      </c>
      <c r="B14" s="181" t="s">
        <v>57</v>
      </c>
      <c r="C14" s="180" t="s">
        <v>31</v>
      </c>
      <c r="D14" s="180" t="s">
        <v>58</v>
      </c>
      <c r="E14" s="181">
        <v>1</v>
      </c>
      <c r="F14" s="180">
        <v>12.8</v>
      </c>
      <c r="G14" s="180">
        <v>70400</v>
      </c>
      <c r="H14" s="182">
        <v>14643.2</v>
      </c>
      <c r="I14" s="189" t="s">
        <v>59</v>
      </c>
      <c r="J14" s="189" t="s">
        <v>60</v>
      </c>
      <c r="K14" s="180">
        <v>0</v>
      </c>
      <c r="L14" s="180">
        <v>4392.96</v>
      </c>
      <c r="M14" s="180">
        <v>2196.48</v>
      </c>
      <c r="N14" s="180">
        <v>8053.76</v>
      </c>
      <c r="O14" s="183">
        <f t="shared" si="0"/>
        <v>14643.2</v>
      </c>
      <c r="P14" s="180" t="s">
        <v>61</v>
      </c>
      <c r="Q14" s="181" t="s">
        <v>62</v>
      </c>
      <c r="R14" s="189" t="s">
        <v>29</v>
      </c>
    </row>
    <row r="15" s="171" customFormat="1" ht="44" customHeight="1" spans="1:18">
      <c r="A15" s="180">
        <v>9</v>
      </c>
      <c r="B15" s="181" t="s">
        <v>63</v>
      </c>
      <c r="C15" s="181" t="s">
        <v>31</v>
      </c>
      <c r="D15" s="181" t="s">
        <v>64</v>
      </c>
      <c r="E15" s="181">
        <v>1</v>
      </c>
      <c r="F15" s="181">
        <v>11.8</v>
      </c>
      <c r="G15" s="181">
        <v>64900</v>
      </c>
      <c r="H15" s="182">
        <v>13499.2</v>
      </c>
      <c r="I15" s="189" t="s">
        <v>59</v>
      </c>
      <c r="J15" s="189" t="s">
        <v>65</v>
      </c>
      <c r="K15" s="181">
        <v>0</v>
      </c>
      <c r="L15" s="181">
        <v>4049.76</v>
      </c>
      <c r="M15" s="181">
        <v>2024.88</v>
      </c>
      <c r="N15" s="181">
        <v>7424.56</v>
      </c>
      <c r="O15" s="183">
        <f t="shared" si="0"/>
        <v>13499.2</v>
      </c>
      <c r="P15" s="180" t="s">
        <v>61</v>
      </c>
      <c r="Q15" s="181" t="s">
        <v>52</v>
      </c>
      <c r="R15" s="189" t="s">
        <v>29</v>
      </c>
    </row>
    <row r="16" s="171" customFormat="1" ht="31" customHeight="1" spans="1:18">
      <c r="A16" s="180">
        <v>10</v>
      </c>
      <c r="B16" s="180" t="s">
        <v>66</v>
      </c>
      <c r="C16" s="181" t="s">
        <v>31</v>
      </c>
      <c r="D16" s="181" t="s">
        <v>67</v>
      </c>
      <c r="E16" s="181">
        <v>1</v>
      </c>
      <c r="F16" s="181">
        <v>13.5</v>
      </c>
      <c r="G16" s="181">
        <v>74250</v>
      </c>
      <c r="H16" s="182">
        <v>13068</v>
      </c>
      <c r="I16" s="189" t="s">
        <v>68</v>
      </c>
      <c r="J16" s="189" t="s">
        <v>60</v>
      </c>
      <c r="K16" s="181">
        <v>2286.9</v>
      </c>
      <c r="L16" s="181">
        <v>3920.4</v>
      </c>
      <c r="M16" s="181">
        <v>1960.2</v>
      </c>
      <c r="N16" s="181">
        <v>4900.5</v>
      </c>
      <c r="O16" s="183">
        <f t="shared" si="0"/>
        <v>10781.1</v>
      </c>
      <c r="P16" s="180"/>
      <c r="Q16" s="180" t="s">
        <v>69</v>
      </c>
      <c r="R16" s="189" t="s">
        <v>29</v>
      </c>
    </row>
    <row r="17" s="171" customFormat="1" ht="31" customHeight="1" spans="1:18">
      <c r="A17" s="180">
        <v>11</v>
      </c>
      <c r="B17" s="181" t="s">
        <v>70</v>
      </c>
      <c r="C17" s="181" t="s">
        <v>31</v>
      </c>
      <c r="D17" s="181" t="s">
        <v>71</v>
      </c>
      <c r="E17" s="181">
        <v>1</v>
      </c>
      <c r="F17" s="181">
        <v>19.5</v>
      </c>
      <c r="G17" s="181">
        <v>107250</v>
      </c>
      <c r="H17" s="182">
        <v>20592</v>
      </c>
      <c r="I17" s="189" t="s">
        <v>68</v>
      </c>
      <c r="J17" s="189" t="s">
        <v>39</v>
      </c>
      <c r="K17" s="181">
        <v>3603.6</v>
      </c>
      <c r="L17" s="181">
        <v>6177.6</v>
      </c>
      <c r="M17" s="181">
        <v>3088.8</v>
      </c>
      <c r="N17" s="181">
        <v>7722</v>
      </c>
      <c r="O17" s="183">
        <f t="shared" si="0"/>
        <v>16988.4</v>
      </c>
      <c r="P17" s="180"/>
      <c r="Q17" s="181" t="s">
        <v>72</v>
      </c>
      <c r="R17" s="189" t="s">
        <v>29</v>
      </c>
    </row>
    <row r="18" s="171" customFormat="1" ht="31" customHeight="1" spans="1:18">
      <c r="A18" s="180">
        <v>12</v>
      </c>
      <c r="B18" s="181" t="s">
        <v>73</v>
      </c>
      <c r="C18" s="181" t="s">
        <v>31</v>
      </c>
      <c r="D18" s="181" t="s">
        <v>74</v>
      </c>
      <c r="E18" s="181">
        <v>1</v>
      </c>
      <c r="F18" s="181">
        <v>8.3</v>
      </c>
      <c r="G18" s="181">
        <v>45650</v>
      </c>
      <c r="H18" s="182">
        <v>9495.2</v>
      </c>
      <c r="I18" s="189" t="s">
        <v>68</v>
      </c>
      <c r="J18" s="189" t="s">
        <v>51</v>
      </c>
      <c r="K18" s="181">
        <v>1661.66</v>
      </c>
      <c r="L18" s="181">
        <v>2848.56</v>
      </c>
      <c r="M18" s="181">
        <v>1424.28</v>
      </c>
      <c r="N18" s="181">
        <v>3560.7</v>
      </c>
      <c r="O18" s="183">
        <f t="shared" si="0"/>
        <v>7833.54</v>
      </c>
      <c r="P18" s="180"/>
      <c r="Q18" s="181" t="s">
        <v>75</v>
      </c>
      <c r="R18" s="189" t="s">
        <v>29</v>
      </c>
    </row>
    <row r="19" s="171" customFormat="1" ht="31" customHeight="1" spans="1:18">
      <c r="A19" s="180">
        <v>13</v>
      </c>
      <c r="B19" s="181" t="s">
        <v>76</v>
      </c>
      <c r="C19" s="180" t="s">
        <v>31</v>
      </c>
      <c r="D19" s="180" t="s">
        <v>77</v>
      </c>
      <c r="E19" s="181">
        <v>1</v>
      </c>
      <c r="F19" s="180">
        <v>18</v>
      </c>
      <c r="G19" s="180">
        <v>99000</v>
      </c>
      <c r="H19" s="182">
        <v>19008</v>
      </c>
      <c r="I19" s="189" t="s">
        <v>68</v>
      </c>
      <c r="J19" s="189" t="s">
        <v>51</v>
      </c>
      <c r="K19" s="180">
        <v>3326.4</v>
      </c>
      <c r="L19" s="180">
        <v>5702.4</v>
      </c>
      <c r="M19" s="180">
        <v>2851.2</v>
      </c>
      <c r="N19" s="180">
        <v>7128</v>
      </c>
      <c r="O19" s="183">
        <f t="shared" si="0"/>
        <v>15681.6</v>
      </c>
      <c r="P19" s="180"/>
      <c r="Q19" s="181" t="s">
        <v>48</v>
      </c>
      <c r="R19" s="189" t="s">
        <v>29</v>
      </c>
    </row>
    <row r="20" s="171" customFormat="1" ht="31" customHeight="1" spans="1:18">
      <c r="A20" s="180">
        <v>14</v>
      </c>
      <c r="B20" s="181" t="s">
        <v>78</v>
      </c>
      <c r="C20" s="181" t="s">
        <v>31</v>
      </c>
      <c r="D20" s="181" t="s">
        <v>50</v>
      </c>
      <c r="E20" s="181">
        <v>1</v>
      </c>
      <c r="F20" s="181">
        <v>110</v>
      </c>
      <c r="G20" s="181">
        <v>605000</v>
      </c>
      <c r="H20" s="182">
        <v>106480</v>
      </c>
      <c r="I20" s="189" t="s">
        <v>68</v>
      </c>
      <c r="J20" s="189" t="s">
        <v>79</v>
      </c>
      <c r="K20" s="181">
        <v>18634</v>
      </c>
      <c r="L20" s="181">
        <v>31944</v>
      </c>
      <c r="M20" s="181">
        <v>15972</v>
      </c>
      <c r="N20" s="181">
        <v>39930</v>
      </c>
      <c r="O20" s="183">
        <f t="shared" si="0"/>
        <v>87846</v>
      </c>
      <c r="P20" s="180"/>
      <c r="Q20" s="181" t="s">
        <v>80</v>
      </c>
      <c r="R20" s="189" t="s">
        <v>81</v>
      </c>
    </row>
    <row r="21" s="171" customFormat="1" ht="31" customHeight="1" spans="1:18">
      <c r="A21" s="180">
        <v>15</v>
      </c>
      <c r="B21" s="181" t="s">
        <v>82</v>
      </c>
      <c r="C21" s="181" t="s">
        <v>31</v>
      </c>
      <c r="D21" s="181" t="s">
        <v>50</v>
      </c>
      <c r="E21" s="181">
        <v>1</v>
      </c>
      <c r="F21" s="181">
        <v>96</v>
      </c>
      <c r="G21" s="181">
        <v>528000</v>
      </c>
      <c r="H21" s="182">
        <v>92928</v>
      </c>
      <c r="I21" s="189" t="s">
        <v>68</v>
      </c>
      <c r="J21" s="189" t="s">
        <v>83</v>
      </c>
      <c r="K21" s="181">
        <v>16262.4</v>
      </c>
      <c r="L21" s="181">
        <v>27878.4</v>
      </c>
      <c r="M21" s="181">
        <v>13939.2</v>
      </c>
      <c r="N21" s="181">
        <v>34848</v>
      </c>
      <c r="O21" s="183">
        <f t="shared" si="0"/>
        <v>76665.6</v>
      </c>
      <c r="P21" s="180"/>
      <c r="Q21" s="181" t="s">
        <v>84</v>
      </c>
      <c r="R21" s="189" t="s">
        <v>81</v>
      </c>
    </row>
    <row r="22" s="171" customFormat="1" ht="31" customHeight="1" spans="1:18">
      <c r="A22" s="180">
        <v>16</v>
      </c>
      <c r="B22" s="180" t="s">
        <v>85</v>
      </c>
      <c r="C22" s="181" t="s">
        <v>31</v>
      </c>
      <c r="D22" s="181" t="s">
        <v>86</v>
      </c>
      <c r="E22" s="181">
        <v>1</v>
      </c>
      <c r="F22" s="181">
        <v>45</v>
      </c>
      <c r="G22" s="181">
        <v>247500</v>
      </c>
      <c r="H22" s="182">
        <v>31680</v>
      </c>
      <c r="I22" s="189" t="s">
        <v>68</v>
      </c>
      <c r="J22" s="189" t="s">
        <v>51</v>
      </c>
      <c r="K22" s="181">
        <v>5544</v>
      </c>
      <c r="L22" s="181">
        <v>9504</v>
      </c>
      <c r="M22" s="181">
        <v>4752</v>
      </c>
      <c r="N22" s="181">
        <v>11880</v>
      </c>
      <c r="O22" s="183">
        <f t="shared" si="0"/>
        <v>26136</v>
      </c>
      <c r="P22" s="180"/>
      <c r="Q22" s="180" t="s">
        <v>87</v>
      </c>
      <c r="R22" s="189" t="s">
        <v>29</v>
      </c>
    </row>
    <row r="23" s="171" customFormat="1" ht="31" customHeight="1" spans="1:18">
      <c r="A23" s="180">
        <v>17</v>
      </c>
      <c r="B23" s="181" t="s">
        <v>88</v>
      </c>
      <c r="C23" s="181" t="s">
        <v>31</v>
      </c>
      <c r="D23" s="181" t="s">
        <v>86</v>
      </c>
      <c r="E23" s="181">
        <v>1</v>
      </c>
      <c r="F23" s="181">
        <v>14.5</v>
      </c>
      <c r="G23" s="181">
        <v>79750</v>
      </c>
      <c r="H23" s="182">
        <v>12760</v>
      </c>
      <c r="I23" s="189" t="s">
        <v>68</v>
      </c>
      <c r="J23" s="189" t="s">
        <v>51</v>
      </c>
      <c r="K23" s="181">
        <v>2233</v>
      </c>
      <c r="L23" s="181">
        <v>3828</v>
      </c>
      <c r="M23" s="181">
        <v>1914</v>
      </c>
      <c r="N23" s="181">
        <v>4785</v>
      </c>
      <c r="O23" s="183">
        <f t="shared" si="0"/>
        <v>10527</v>
      </c>
      <c r="P23" s="180"/>
      <c r="Q23" s="181" t="s">
        <v>87</v>
      </c>
      <c r="R23" s="189" t="s">
        <v>29</v>
      </c>
    </row>
    <row r="24" s="171" customFormat="1" ht="31" customHeight="1" spans="1:18">
      <c r="A24" s="180">
        <v>18</v>
      </c>
      <c r="B24" s="180" t="s">
        <v>89</v>
      </c>
      <c r="C24" s="181" t="s">
        <v>31</v>
      </c>
      <c r="D24" s="181" t="s">
        <v>90</v>
      </c>
      <c r="E24" s="181">
        <v>1</v>
      </c>
      <c r="F24" s="181">
        <v>93</v>
      </c>
      <c r="G24" s="181">
        <v>511500</v>
      </c>
      <c r="H24" s="182">
        <v>90024</v>
      </c>
      <c r="I24" s="189" t="s">
        <v>68</v>
      </c>
      <c r="J24" s="189" t="s">
        <v>83</v>
      </c>
      <c r="K24" s="181">
        <v>15754.2</v>
      </c>
      <c r="L24" s="181">
        <v>27007.2</v>
      </c>
      <c r="M24" s="181">
        <v>13503.6</v>
      </c>
      <c r="N24" s="181">
        <v>33759</v>
      </c>
      <c r="O24" s="183">
        <f t="shared" si="0"/>
        <v>74269.8</v>
      </c>
      <c r="P24" s="180"/>
      <c r="Q24" s="180" t="s">
        <v>91</v>
      </c>
      <c r="R24" s="189" t="s">
        <v>81</v>
      </c>
    </row>
    <row r="25" s="171" customFormat="1" ht="31" customHeight="1" spans="1:18">
      <c r="A25" s="180">
        <v>19</v>
      </c>
      <c r="B25" s="180" t="s">
        <v>92</v>
      </c>
      <c r="C25" s="180" t="s">
        <v>31</v>
      </c>
      <c r="D25" s="180" t="s">
        <v>90</v>
      </c>
      <c r="E25" s="181">
        <v>1</v>
      </c>
      <c r="F25" s="180">
        <v>116</v>
      </c>
      <c r="G25" s="180">
        <v>638000</v>
      </c>
      <c r="H25" s="182">
        <v>112288</v>
      </c>
      <c r="I25" s="189" t="s">
        <v>68</v>
      </c>
      <c r="J25" s="189" t="s">
        <v>79</v>
      </c>
      <c r="K25" s="180">
        <v>19650.4</v>
      </c>
      <c r="L25" s="180">
        <v>33686.4</v>
      </c>
      <c r="M25" s="180">
        <v>16843.2</v>
      </c>
      <c r="N25" s="180">
        <v>42108</v>
      </c>
      <c r="O25" s="183">
        <f t="shared" si="0"/>
        <v>92637.6</v>
      </c>
      <c r="P25" s="180"/>
      <c r="Q25" s="180" t="s">
        <v>93</v>
      </c>
      <c r="R25" s="189" t="s">
        <v>81</v>
      </c>
    </row>
    <row r="26" s="171" customFormat="1" ht="31" customHeight="1" spans="1:18">
      <c r="A26" s="180">
        <v>20</v>
      </c>
      <c r="B26" s="181" t="s">
        <v>94</v>
      </c>
      <c r="C26" s="181" t="s">
        <v>31</v>
      </c>
      <c r="D26" s="181" t="s">
        <v>95</v>
      </c>
      <c r="E26" s="181">
        <v>1</v>
      </c>
      <c r="F26" s="181">
        <v>51</v>
      </c>
      <c r="G26" s="181">
        <v>280500</v>
      </c>
      <c r="H26" s="182">
        <v>44880</v>
      </c>
      <c r="I26" s="189" t="s">
        <v>96</v>
      </c>
      <c r="J26" s="189" t="s">
        <v>60</v>
      </c>
      <c r="K26" s="181">
        <v>7854</v>
      </c>
      <c r="L26" s="181">
        <v>13464</v>
      </c>
      <c r="M26" s="181">
        <v>6732</v>
      </c>
      <c r="N26" s="181">
        <v>16830</v>
      </c>
      <c r="O26" s="183">
        <f t="shared" si="0"/>
        <v>37026</v>
      </c>
      <c r="P26" s="180"/>
      <c r="Q26" s="181" t="s">
        <v>97</v>
      </c>
      <c r="R26" s="189" t="s">
        <v>29</v>
      </c>
    </row>
    <row r="27" s="171" customFormat="1" ht="31" customHeight="1" spans="1:18">
      <c r="A27" s="180">
        <v>21</v>
      </c>
      <c r="B27" s="180" t="s">
        <v>98</v>
      </c>
      <c r="C27" s="180" t="s">
        <v>31</v>
      </c>
      <c r="D27" s="180" t="s">
        <v>99</v>
      </c>
      <c r="E27" s="181">
        <v>1</v>
      </c>
      <c r="F27" s="180">
        <v>25</v>
      </c>
      <c r="G27" s="180">
        <v>137500</v>
      </c>
      <c r="H27" s="182">
        <v>24200</v>
      </c>
      <c r="I27" s="189" t="s">
        <v>96</v>
      </c>
      <c r="J27" s="189" t="s">
        <v>100</v>
      </c>
      <c r="K27" s="180">
        <v>4235</v>
      </c>
      <c r="L27" s="180">
        <v>7260</v>
      </c>
      <c r="M27" s="180">
        <v>3630</v>
      </c>
      <c r="N27" s="180">
        <v>9075</v>
      </c>
      <c r="O27" s="183">
        <f t="shared" si="0"/>
        <v>19965</v>
      </c>
      <c r="P27" s="180"/>
      <c r="Q27" s="180" t="s">
        <v>93</v>
      </c>
      <c r="R27" s="189" t="s">
        <v>81</v>
      </c>
    </row>
    <row r="28" s="171" customFormat="1" ht="39" customHeight="1" spans="1:18">
      <c r="A28" s="180">
        <v>22</v>
      </c>
      <c r="B28" s="181" t="s">
        <v>101</v>
      </c>
      <c r="C28" s="181" t="s">
        <v>31</v>
      </c>
      <c r="D28" s="181" t="s">
        <v>102</v>
      </c>
      <c r="E28" s="181">
        <v>1</v>
      </c>
      <c r="F28" s="181">
        <v>2.6</v>
      </c>
      <c r="G28" s="181">
        <v>14300</v>
      </c>
      <c r="H28" s="182">
        <v>2974.4</v>
      </c>
      <c r="I28" s="189" t="s">
        <v>103</v>
      </c>
      <c r="J28" s="189" t="s">
        <v>104</v>
      </c>
      <c r="K28" s="181">
        <v>0</v>
      </c>
      <c r="L28" s="181">
        <v>892.32</v>
      </c>
      <c r="M28" s="181">
        <v>446.16</v>
      </c>
      <c r="N28" s="181">
        <v>1635.92</v>
      </c>
      <c r="O28" s="183">
        <f t="shared" si="0"/>
        <v>2974.4</v>
      </c>
      <c r="P28" s="180" t="s">
        <v>61</v>
      </c>
      <c r="Q28" s="181" t="s">
        <v>105</v>
      </c>
      <c r="R28" s="189" t="s">
        <v>29</v>
      </c>
    </row>
    <row r="29" s="171" customFormat="1" ht="41" customHeight="1" spans="1:18">
      <c r="A29" s="180">
        <v>23</v>
      </c>
      <c r="B29" s="181" t="s">
        <v>106</v>
      </c>
      <c r="C29" s="181" t="s">
        <v>31</v>
      </c>
      <c r="D29" s="181" t="s">
        <v>107</v>
      </c>
      <c r="E29" s="181">
        <v>1</v>
      </c>
      <c r="F29" s="181">
        <v>6</v>
      </c>
      <c r="G29" s="181">
        <v>33000</v>
      </c>
      <c r="H29" s="182">
        <v>6864</v>
      </c>
      <c r="I29" s="189" t="s">
        <v>103</v>
      </c>
      <c r="J29" s="189" t="s">
        <v>65</v>
      </c>
      <c r="K29" s="181">
        <v>0</v>
      </c>
      <c r="L29" s="181">
        <v>2059.2</v>
      </c>
      <c r="M29" s="181">
        <v>1029.6</v>
      </c>
      <c r="N29" s="181">
        <v>3775.2</v>
      </c>
      <c r="O29" s="183">
        <f t="shared" si="0"/>
        <v>6864</v>
      </c>
      <c r="P29" s="180" t="s">
        <v>61</v>
      </c>
      <c r="Q29" s="181" t="s">
        <v>108</v>
      </c>
      <c r="R29" s="189" t="s">
        <v>81</v>
      </c>
    </row>
    <row r="30" s="171" customFormat="1" ht="31" customHeight="1" spans="1:18">
      <c r="A30" s="180">
        <v>24</v>
      </c>
      <c r="B30" s="181" t="s">
        <v>109</v>
      </c>
      <c r="C30" s="181" t="s">
        <v>31</v>
      </c>
      <c r="D30" s="181" t="s">
        <v>110</v>
      </c>
      <c r="E30" s="181">
        <v>1</v>
      </c>
      <c r="F30" s="181">
        <v>75</v>
      </c>
      <c r="G30" s="181">
        <v>412500</v>
      </c>
      <c r="H30" s="182">
        <v>85800</v>
      </c>
      <c r="I30" s="189" t="s">
        <v>103</v>
      </c>
      <c r="J30" s="189" t="s">
        <v>111</v>
      </c>
      <c r="K30" s="181">
        <v>15015</v>
      </c>
      <c r="L30" s="181">
        <v>25740</v>
      </c>
      <c r="M30" s="181">
        <v>12870</v>
      </c>
      <c r="N30" s="181">
        <v>32175</v>
      </c>
      <c r="O30" s="183">
        <f t="shared" si="0"/>
        <v>70785</v>
      </c>
      <c r="P30" s="180"/>
      <c r="Q30" s="181" t="s">
        <v>112</v>
      </c>
      <c r="R30" s="189" t="s">
        <v>81</v>
      </c>
    </row>
    <row r="31" s="171" customFormat="1" ht="31" customHeight="1" spans="1:18">
      <c r="A31" s="180">
        <v>25</v>
      </c>
      <c r="B31" s="180" t="s">
        <v>113</v>
      </c>
      <c r="C31" s="180" t="s">
        <v>31</v>
      </c>
      <c r="D31" s="180" t="s">
        <v>114</v>
      </c>
      <c r="E31" s="181">
        <v>1</v>
      </c>
      <c r="F31" s="180">
        <v>18.4</v>
      </c>
      <c r="G31" s="180">
        <v>101200</v>
      </c>
      <c r="H31" s="182">
        <v>17811.2</v>
      </c>
      <c r="I31" s="189" t="s">
        <v>103</v>
      </c>
      <c r="J31" s="189" t="s">
        <v>115</v>
      </c>
      <c r="K31" s="180">
        <v>3116.96</v>
      </c>
      <c r="L31" s="180">
        <v>5343.36</v>
      </c>
      <c r="M31" s="180">
        <v>2671.68</v>
      </c>
      <c r="N31" s="180">
        <v>6679.2</v>
      </c>
      <c r="O31" s="183">
        <f t="shared" si="0"/>
        <v>14694.24</v>
      </c>
      <c r="P31" s="180"/>
      <c r="Q31" s="180" t="s">
        <v>116</v>
      </c>
      <c r="R31" s="189" t="s">
        <v>81</v>
      </c>
    </row>
    <row r="32" s="171" customFormat="1" ht="38" customHeight="1" spans="1:18">
      <c r="A32" s="180">
        <v>26</v>
      </c>
      <c r="B32" s="180" t="s">
        <v>117</v>
      </c>
      <c r="C32" s="181" t="s">
        <v>31</v>
      </c>
      <c r="D32" s="181" t="s">
        <v>118</v>
      </c>
      <c r="E32" s="181">
        <v>1</v>
      </c>
      <c r="F32" s="181">
        <v>5.5</v>
      </c>
      <c r="G32" s="181">
        <v>30250</v>
      </c>
      <c r="H32" s="182">
        <v>6292</v>
      </c>
      <c r="I32" s="189" t="s">
        <v>103</v>
      </c>
      <c r="J32" s="189" t="s">
        <v>119</v>
      </c>
      <c r="K32" s="181">
        <v>0</v>
      </c>
      <c r="L32" s="181">
        <v>1887.6</v>
      </c>
      <c r="M32" s="181">
        <v>943.8</v>
      </c>
      <c r="N32" s="181">
        <v>3460.6</v>
      </c>
      <c r="O32" s="183">
        <f t="shared" si="0"/>
        <v>6292</v>
      </c>
      <c r="P32" s="180" t="s">
        <v>61</v>
      </c>
      <c r="Q32" s="180" t="s">
        <v>120</v>
      </c>
      <c r="R32" s="189" t="s">
        <v>29</v>
      </c>
    </row>
    <row r="33" s="171" customFormat="1" ht="31" customHeight="1" spans="1:18">
      <c r="A33" s="180">
        <v>27</v>
      </c>
      <c r="B33" s="181" t="s">
        <v>121</v>
      </c>
      <c r="C33" s="180" t="s">
        <v>31</v>
      </c>
      <c r="D33" s="180" t="s">
        <v>90</v>
      </c>
      <c r="E33" s="181">
        <v>1</v>
      </c>
      <c r="F33" s="180">
        <v>8</v>
      </c>
      <c r="G33" s="180">
        <v>44000</v>
      </c>
      <c r="H33" s="182">
        <v>8448</v>
      </c>
      <c r="I33" s="189" t="s">
        <v>103</v>
      </c>
      <c r="J33" s="189" t="s">
        <v>65</v>
      </c>
      <c r="K33" s="180">
        <v>1478.4</v>
      </c>
      <c r="L33" s="180">
        <v>2534.4</v>
      </c>
      <c r="M33" s="180">
        <v>1267.2</v>
      </c>
      <c r="N33" s="180">
        <v>3168</v>
      </c>
      <c r="O33" s="183">
        <f t="shared" si="0"/>
        <v>6969.6</v>
      </c>
      <c r="P33" s="180"/>
      <c r="Q33" s="181" t="s">
        <v>122</v>
      </c>
      <c r="R33" s="189" t="s">
        <v>29</v>
      </c>
    </row>
    <row r="34" s="171" customFormat="1" ht="31" customHeight="1" spans="1:18">
      <c r="A34" s="180">
        <v>28</v>
      </c>
      <c r="B34" s="180" t="s">
        <v>123</v>
      </c>
      <c r="C34" s="181" t="s">
        <v>31</v>
      </c>
      <c r="D34" s="181" t="s">
        <v>124</v>
      </c>
      <c r="E34" s="181">
        <v>1</v>
      </c>
      <c r="F34" s="181">
        <v>18</v>
      </c>
      <c r="G34" s="181">
        <v>99000</v>
      </c>
      <c r="H34" s="182">
        <v>17424</v>
      </c>
      <c r="I34" s="189" t="s">
        <v>103</v>
      </c>
      <c r="J34" s="189" t="s">
        <v>125</v>
      </c>
      <c r="K34" s="181">
        <v>3049.2</v>
      </c>
      <c r="L34" s="181">
        <v>5227.2</v>
      </c>
      <c r="M34" s="181">
        <v>2613.6</v>
      </c>
      <c r="N34" s="181">
        <v>6534</v>
      </c>
      <c r="O34" s="183">
        <f t="shared" si="0"/>
        <v>14374.8</v>
      </c>
      <c r="P34" s="180"/>
      <c r="Q34" s="180" t="s">
        <v>126</v>
      </c>
      <c r="R34" s="189" t="s">
        <v>81</v>
      </c>
    </row>
    <row r="35" s="171" customFormat="1" ht="31" customHeight="1" spans="1:18">
      <c r="A35" s="180">
        <v>29</v>
      </c>
      <c r="B35" s="181" t="s">
        <v>127</v>
      </c>
      <c r="C35" s="181" t="s">
        <v>31</v>
      </c>
      <c r="D35" s="181" t="s">
        <v>128</v>
      </c>
      <c r="E35" s="181">
        <v>1</v>
      </c>
      <c r="F35" s="181">
        <v>60</v>
      </c>
      <c r="G35" s="181">
        <v>330000</v>
      </c>
      <c r="H35" s="182">
        <v>42240</v>
      </c>
      <c r="I35" s="189" t="s">
        <v>103</v>
      </c>
      <c r="J35" s="189" t="s">
        <v>51</v>
      </c>
      <c r="K35" s="181">
        <v>7392</v>
      </c>
      <c r="L35" s="181">
        <v>12672</v>
      </c>
      <c r="M35" s="181">
        <v>6336</v>
      </c>
      <c r="N35" s="181">
        <v>15840</v>
      </c>
      <c r="O35" s="183">
        <f t="shared" si="0"/>
        <v>34848</v>
      </c>
      <c r="P35" s="180"/>
      <c r="Q35" s="181" t="s">
        <v>129</v>
      </c>
      <c r="R35" s="189" t="s">
        <v>29</v>
      </c>
    </row>
    <row r="36" s="171" customFormat="1" ht="39" customHeight="1" spans="1:18">
      <c r="A36" s="180">
        <v>30</v>
      </c>
      <c r="B36" s="181" t="s">
        <v>130</v>
      </c>
      <c r="C36" s="181" t="s">
        <v>31</v>
      </c>
      <c r="D36" s="181" t="s">
        <v>131</v>
      </c>
      <c r="E36" s="181">
        <v>1</v>
      </c>
      <c r="F36" s="181">
        <v>5.7</v>
      </c>
      <c r="G36" s="181">
        <v>20520</v>
      </c>
      <c r="H36" s="182">
        <v>4268.16</v>
      </c>
      <c r="I36" s="189" t="s">
        <v>103</v>
      </c>
      <c r="J36" s="189" t="s">
        <v>104</v>
      </c>
      <c r="K36" s="181">
        <v>0</v>
      </c>
      <c r="L36" s="181">
        <v>1280.45</v>
      </c>
      <c r="M36" s="181">
        <v>640.22</v>
      </c>
      <c r="N36" s="181">
        <v>2347.49</v>
      </c>
      <c r="O36" s="183">
        <f t="shared" si="0"/>
        <v>4268.16</v>
      </c>
      <c r="P36" s="180" t="s">
        <v>61</v>
      </c>
      <c r="Q36" s="181" t="s">
        <v>132</v>
      </c>
      <c r="R36" s="189" t="s">
        <v>29</v>
      </c>
    </row>
    <row r="37" s="171" customFormat="1" ht="31" customHeight="1" spans="1:18">
      <c r="A37" s="180">
        <v>31</v>
      </c>
      <c r="B37" s="180" t="s">
        <v>133</v>
      </c>
      <c r="C37" s="181" t="s">
        <v>31</v>
      </c>
      <c r="D37" s="181" t="s">
        <v>134</v>
      </c>
      <c r="E37" s="181">
        <v>1</v>
      </c>
      <c r="F37" s="181">
        <v>17</v>
      </c>
      <c r="G37" s="181">
        <v>93500</v>
      </c>
      <c r="H37" s="182">
        <v>16456</v>
      </c>
      <c r="I37" s="189" t="s">
        <v>103</v>
      </c>
      <c r="J37" s="189" t="s">
        <v>125</v>
      </c>
      <c r="K37" s="181">
        <v>2879.8</v>
      </c>
      <c r="L37" s="181">
        <v>4936.8</v>
      </c>
      <c r="M37" s="181">
        <v>2468.4</v>
      </c>
      <c r="N37" s="181">
        <v>6171</v>
      </c>
      <c r="O37" s="183">
        <f t="shared" si="0"/>
        <v>13576.2</v>
      </c>
      <c r="P37" s="180"/>
      <c r="Q37" s="180" t="s">
        <v>135</v>
      </c>
      <c r="R37" s="189" t="s">
        <v>81</v>
      </c>
    </row>
    <row r="38" s="171" customFormat="1" ht="31" customHeight="1" spans="1:18">
      <c r="A38" s="180">
        <v>32</v>
      </c>
      <c r="B38" s="181" t="s">
        <v>136</v>
      </c>
      <c r="C38" s="180" t="s">
        <v>31</v>
      </c>
      <c r="D38" s="180" t="s">
        <v>137</v>
      </c>
      <c r="E38" s="181">
        <v>1</v>
      </c>
      <c r="F38" s="180">
        <v>22</v>
      </c>
      <c r="G38" s="180">
        <v>121000</v>
      </c>
      <c r="H38" s="182">
        <v>19360</v>
      </c>
      <c r="I38" s="189" t="s">
        <v>103</v>
      </c>
      <c r="J38" s="189" t="s">
        <v>51</v>
      </c>
      <c r="K38" s="180">
        <v>3388</v>
      </c>
      <c r="L38" s="180">
        <v>5808</v>
      </c>
      <c r="M38" s="180">
        <v>2904</v>
      </c>
      <c r="N38" s="180">
        <v>7260</v>
      </c>
      <c r="O38" s="183">
        <f t="shared" si="0"/>
        <v>15972</v>
      </c>
      <c r="P38" s="180"/>
      <c r="Q38" s="181" t="s">
        <v>97</v>
      </c>
      <c r="R38" s="189" t="s">
        <v>29</v>
      </c>
    </row>
    <row r="39" s="171" customFormat="1" ht="31" customHeight="1" spans="1:18">
      <c r="A39" s="180">
        <v>33</v>
      </c>
      <c r="B39" s="181" t="s">
        <v>138</v>
      </c>
      <c r="C39" s="181" t="s">
        <v>31</v>
      </c>
      <c r="D39" s="181" t="s">
        <v>139</v>
      </c>
      <c r="E39" s="181">
        <v>1</v>
      </c>
      <c r="F39" s="181">
        <v>23</v>
      </c>
      <c r="G39" s="181">
        <v>126500</v>
      </c>
      <c r="H39" s="182">
        <v>20240</v>
      </c>
      <c r="I39" s="189" t="s">
        <v>103</v>
      </c>
      <c r="J39" s="189" t="s">
        <v>140</v>
      </c>
      <c r="K39" s="181">
        <v>3542</v>
      </c>
      <c r="L39" s="181">
        <v>6072</v>
      </c>
      <c r="M39" s="181">
        <v>3036</v>
      </c>
      <c r="N39" s="181">
        <v>7590</v>
      </c>
      <c r="O39" s="183">
        <f t="shared" si="0"/>
        <v>16698</v>
      </c>
      <c r="P39" s="180"/>
      <c r="Q39" s="181" t="s">
        <v>141</v>
      </c>
      <c r="R39" s="189" t="s">
        <v>29</v>
      </c>
    </row>
    <row r="40" s="171" customFormat="1" ht="31" customHeight="1" spans="1:18">
      <c r="A40" s="180">
        <v>34</v>
      </c>
      <c r="B40" s="181" t="s">
        <v>142</v>
      </c>
      <c r="C40" s="180" t="s">
        <v>31</v>
      </c>
      <c r="D40" s="180" t="s">
        <v>143</v>
      </c>
      <c r="E40" s="181">
        <v>1</v>
      </c>
      <c r="F40" s="180">
        <v>4.8</v>
      </c>
      <c r="G40" s="180">
        <v>26400</v>
      </c>
      <c r="H40" s="182">
        <v>5068.8</v>
      </c>
      <c r="I40" s="189" t="s">
        <v>144</v>
      </c>
      <c r="J40" s="189" t="s">
        <v>65</v>
      </c>
      <c r="K40" s="180">
        <v>887.04</v>
      </c>
      <c r="L40" s="180">
        <v>1520.64</v>
      </c>
      <c r="M40" s="180">
        <v>760.32</v>
      </c>
      <c r="N40" s="180">
        <v>1900.8</v>
      </c>
      <c r="O40" s="183">
        <f t="shared" ref="O40:O71" si="1">L40+M40+N40</f>
        <v>4181.76</v>
      </c>
      <c r="P40" s="180"/>
      <c r="Q40" s="181" t="s">
        <v>122</v>
      </c>
      <c r="R40" s="189" t="s">
        <v>29</v>
      </c>
    </row>
    <row r="41" s="171" customFormat="1" ht="31" customHeight="1" spans="1:18">
      <c r="A41" s="180">
        <v>35</v>
      </c>
      <c r="B41" s="181" t="s">
        <v>145</v>
      </c>
      <c r="C41" s="181" t="s">
        <v>31</v>
      </c>
      <c r="D41" s="181" t="s">
        <v>146</v>
      </c>
      <c r="E41" s="181">
        <v>1</v>
      </c>
      <c r="F41" s="181">
        <v>12.8</v>
      </c>
      <c r="G41" s="181">
        <v>70400</v>
      </c>
      <c r="H41" s="182">
        <v>13516.8</v>
      </c>
      <c r="I41" s="189" t="s">
        <v>144</v>
      </c>
      <c r="J41" s="189" t="s">
        <v>60</v>
      </c>
      <c r="K41" s="181">
        <v>2365.44</v>
      </c>
      <c r="L41" s="181">
        <v>4055.04</v>
      </c>
      <c r="M41" s="181">
        <v>2027.52</v>
      </c>
      <c r="N41" s="181">
        <v>5068.8</v>
      </c>
      <c r="O41" s="183">
        <f t="shared" si="1"/>
        <v>11151.36</v>
      </c>
      <c r="P41" s="180"/>
      <c r="Q41" s="181" t="s">
        <v>147</v>
      </c>
      <c r="R41" s="189" t="s">
        <v>29</v>
      </c>
    </row>
    <row r="42" s="171" customFormat="1" ht="31" customHeight="1" spans="1:18">
      <c r="A42" s="180">
        <v>36</v>
      </c>
      <c r="B42" s="180" t="s">
        <v>148</v>
      </c>
      <c r="C42" s="181" t="s">
        <v>31</v>
      </c>
      <c r="D42" s="181" t="s">
        <v>149</v>
      </c>
      <c r="E42" s="181">
        <v>1</v>
      </c>
      <c r="F42" s="181">
        <v>61</v>
      </c>
      <c r="G42" s="181">
        <v>335500</v>
      </c>
      <c r="H42" s="182">
        <v>69784</v>
      </c>
      <c r="I42" s="189" t="s">
        <v>150</v>
      </c>
      <c r="J42" s="189" t="s">
        <v>65</v>
      </c>
      <c r="K42" s="181">
        <v>12212.2</v>
      </c>
      <c r="L42" s="181">
        <v>20935.2</v>
      </c>
      <c r="M42" s="181">
        <v>10467.6</v>
      </c>
      <c r="N42" s="181">
        <v>26169</v>
      </c>
      <c r="O42" s="183">
        <f t="shared" si="1"/>
        <v>57571.8</v>
      </c>
      <c r="P42" s="180"/>
      <c r="Q42" s="180" t="s">
        <v>112</v>
      </c>
      <c r="R42" s="189" t="s">
        <v>81</v>
      </c>
    </row>
    <row r="43" s="171" customFormat="1" ht="31" customHeight="1" spans="1:18">
      <c r="A43" s="180">
        <v>37</v>
      </c>
      <c r="B43" s="181" t="s">
        <v>151</v>
      </c>
      <c r="C43" s="181" t="s">
        <v>31</v>
      </c>
      <c r="D43" s="181" t="s">
        <v>149</v>
      </c>
      <c r="E43" s="181">
        <v>1</v>
      </c>
      <c r="F43" s="181">
        <v>78.5</v>
      </c>
      <c r="G43" s="181">
        <v>431750</v>
      </c>
      <c r="H43" s="182">
        <v>75988</v>
      </c>
      <c r="I43" s="189" t="s">
        <v>150</v>
      </c>
      <c r="J43" s="189" t="s">
        <v>152</v>
      </c>
      <c r="K43" s="181">
        <v>13297.9</v>
      </c>
      <c r="L43" s="181">
        <v>22796.4</v>
      </c>
      <c r="M43" s="181">
        <v>11398.2</v>
      </c>
      <c r="N43" s="181">
        <v>28495.5</v>
      </c>
      <c r="O43" s="183">
        <f t="shared" si="1"/>
        <v>62690.1</v>
      </c>
      <c r="P43" s="180"/>
      <c r="Q43" s="181" t="s">
        <v>153</v>
      </c>
      <c r="R43" s="189" t="s">
        <v>81</v>
      </c>
    </row>
    <row r="44" s="171" customFormat="1" ht="31" customHeight="1" spans="1:18">
      <c r="A44" s="180">
        <v>38</v>
      </c>
      <c r="B44" s="181" t="s">
        <v>154</v>
      </c>
      <c r="C44" s="180" t="s">
        <v>31</v>
      </c>
      <c r="D44" s="180" t="s">
        <v>155</v>
      </c>
      <c r="E44" s="181">
        <v>1</v>
      </c>
      <c r="F44" s="180">
        <v>20</v>
      </c>
      <c r="G44" s="180">
        <v>110000</v>
      </c>
      <c r="H44" s="182">
        <v>21120</v>
      </c>
      <c r="I44" s="189" t="s">
        <v>156</v>
      </c>
      <c r="J44" s="189" t="s">
        <v>39</v>
      </c>
      <c r="K44" s="180">
        <v>3696</v>
      </c>
      <c r="L44" s="180">
        <v>6336</v>
      </c>
      <c r="M44" s="180">
        <v>3168</v>
      </c>
      <c r="N44" s="180">
        <v>7920</v>
      </c>
      <c r="O44" s="183">
        <f t="shared" si="1"/>
        <v>17424</v>
      </c>
      <c r="P44" s="180"/>
      <c r="Q44" s="181" t="s">
        <v>147</v>
      </c>
      <c r="R44" s="189" t="s">
        <v>29</v>
      </c>
    </row>
    <row r="45" s="171" customFormat="1" ht="31" customHeight="1" spans="1:18">
      <c r="A45" s="180">
        <v>39</v>
      </c>
      <c r="B45" s="181" t="s">
        <v>157</v>
      </c>
      <c r="C45" s="180" t="s">
        <v>31</v>
      </c>
      <c r="D45" s="180" t="s">
        <v>158</v>
      </c>
      <c r="E45" s="181">
        <v>1</v>
      </c>
      <c r="F45" s="180">
        <v>3</v>
      </c>
      <c r="G45" s="180">
        <v>16500</v>
      </c>
      <c r="H45" s="182">
        <v>3432</v>
      </c>
      <c r="I45" s="189" t="s">
        <v>156</v>
      </c>
      <c r="J45" s="189" t="s">
        <v>65</v>
      </c>
      <c r="K45" s="180">
        <v>600.6</v>
      </c>
      <c r="L45" s="180">
        <v>1029.6</v>
      </c>
      <c r="M45" s="180">
        <v>514.8</v>
      </c>
      <c r="N45" s="180">
        <v>1287</v>
      </c>
      <c r="O45" s="183">
        <f t="shared" si="1"/>
        <v>2831.4</v>
      </c>
      <c r="P45" s="180"/>
      <c r="Q45" s="181" t="s">
        <v>159</v>
      </c>
      <c r="R45" s="189" t="s">
        <v>29</v>
      </c>
    </row>
    <row r="46" s="171" customFormat="1" ht="31" customHeight="1" spans="1:18">
      <c r="A46" s="180">
        <v>40</v>
      </c>
      <c r="B46" s="181" t="s">
        <v>160</v>
      </c>
      <c r="C46" s="181" t="s">
        <v>31</v>
      </c>
      <c r="D46" s="181" t="s">
        <v>161</v>
      </c>
      <c r="E46" s="181">
        <v>1</v>
      </c>
      <c r="F46" s="181">
        <v>5.3</v>
      </c>
      <c r="G46" s="181">
        <v>29150</v>
      </c>
      <c r="H46" s="182">
        <v>6063.2</v>
      </c>
      <c r="I46" s="189" t="s">
        <v>156</v>
      </c>
      <c r="J46" s="189" t="s">
        <v>65</v>
      </c>
      <c r="K46" s="181">
        <v>1061.06</v>
      </c>
      <c r="L46" s="181">
        <v>1818.96</v>
      </c>
      <c r="M46" s="181">
        <v>909.48</v>
      </c>
      <c r="N46" s="181">
        <v>2273.7</v>
      </c>
      <c r="O46" s="183">
        <f t="shared" si="1"/>
        <v>5002.14</v>
      </c>
      <c r="P46" s="180"/>
      <c r="Q46" s="181" t="s">
        <v>162</v>
      </c>
      <c r="R46" s="189" t="s">
        <v>29</v>
      </c>
    </row>
    <row r="47" s="171" customFormat="1" ht="31" customHeight="1" spans="1:18">
      <c r="A47" s="180">
        <v>41</v>
      </c>
      <c r="B47" s="181" t="s">
        <v>163</v>
      </c>
      <c r="C47" s="181" t="s">
        <v>31</v>
      </c>
      <c r="D47" s="181" t="s">
        <v>164</v>
      </c>
      <c r="E47" s="181">
        <v>1</v>
      </c>
      <c r="F47" s="181">
        <v>9.8</v>
      </c>
      <c r="G47" s="181">
        <v>53900</v>
      </c>
      <c r="H47" s="182">
        <v>11211.2</v>
      </c>
      <c r="I47" s="189" t="s">
        <v>156</v>
      </c>
      <c r="J47" s="189" t="s">
        <v>39</v>
      </c>
      <c r="K47" s="181">
        <v>1961.96</v>
      </c>
      <c r="L47" s="181">
        <v>3363.36</v>
      </c>
      <c r="M47" s="181">
        <v>1681.68</v>
      </c>
      <c r="N47" s="181">
        <v>4204.2</v>
      </c>
      <c r="O47" s="183">
        <f t="shared" si="1"/>
        <v>9249.24</v>
      </c>
      <c r="P47" s="180"/>
      <c r="Q47" s="181" t="s">
        <v>162</v>
      </c>
      <c r="R47" s="189" t="s">
        <v>29</v>
      </c>
    </row>
    <row r="48" s="171" customFormat="1" ht="31" customHeight="1" spans="1:18">
      <c r="A48" s="180">
        <v>42</v>
      </c>
      <c r="B48" s="180" t="s">
        <v>165</v>
      </c>
      <c r="C48" s="181" t="s">
        <v>31</v>
      </c>
      <c r="D48" s="181" t="s">
        <v>166</v>
      </c>
      <c r="E48" s="181">
        <v>1</v>
      </c>
      <c r="F48" s="181">
        <v>14.2</v>
      </c>
      <c r="G48" s="181">
        <v>78100</v>
      </c>
      <c r="H48" s="182">
        <v>13745.6</v>
      </c>
      <c r="I48" s="189" t="s">
        <v>167</v>
      </c>
      <c r="J48" s="189" t="s">
        <v>65</v>
      </c>
      <c r="K48" s="181">
        <v>2405.48</v>
      </c>
      <c r="L48" s="181">
        <v>4123.68</v>
      </c>
      <c r="M48" s="181">
        <v>2061.84</v>
      </c>
      <c r="N48" s="181">
        <v>5154.6</v>
      </c>
      <c r="O48" s="183">
        <f t="shared" si="1"/>
        <v>11340.12</v>
      </c>
      <c r="P48" s="180"/>
      <c r="Q48" s="180" t="s">
        <v>168</v>
      </c>
      <c r="R48" s="189" t="s">
        <v>29</v>
      </c>
    </row>
    <row r="49" s="171" customFormat="1" ht="31" customHeight="1" spans="1:18">
      <c r="A49" s="180">
        <v>43</v>
      </c>
      <c r="B49" s="181" t="s">
        <v>169</v>
      </c>
      <c r="C49" s="181" t="s">
        <v>31</v>
      </c>
      <c r="D49" s="181" t="s">
        <v>170</v>
      </c>
      <c r="E49" s="181">
        <v>1</v>
      </c>
      <c r="F49" s="181">
        <v>16</v>
      </c>
      <c r="G49" s="181">
        <v>88000</v>
      </c>
      <c r="H49" s="182">
        <v>18304</v>
      </c>
      <c r="I49" s="189" t="s">
        <v>167</v>
      </c>
      <c r="J49" s="189" t="s">
        <v>39</v>
      </c>
      <c r="K49" s="181">
        <v>3203.2</v>
      </c>
      <c r="L49" s="181">
        <v>5491.2</v>
      </c>
      <c r="M49" s="181">
        <v>2745.6</v>
      </c>
      <c r="N49" s="181">
        <v>6864</v>
      </c>
      <c r="O49" s="183">
        <f t="shared" si="1"/>
        <v>15100.8</v>
      </c>
      <c r="P49" s="180"/>
      <c r="Q49" s="181" t="s">
        <v>171</v>
      </c>
      <c r="R49" s="189" t="s">
        <v>29</v>
      </c>
    </row>
    <row r="50" s="171" customFormat="1" ht="31" customHeight="1" spans="1:18">
      <c r="A50" s="180">
        <v>44</v>
      </c>
      <c r="B50" s="180" t="s">
        <v>172</v>
      </c>
      <c r="C50" s="180" t="s">
        <v>31</v>
      </c>
      <c r="D50" s="180" t="s">
        <v>173</v>
      </c>
      <c r="E50" s="181">
        <v>1</v>
      </c>
      <c r="F50" s="180">
        <v>3.4</v>
      </c>
      <c r="G50" s="180">
        <v>18700</v>
      </c>
      <c r="H50" s="182">
        <v>3889.6</v>
      </c>
      <c r="I50" s="189" t="s">
        <v>167</v>
      </c>
      <c r="J50" s="189" t="s">
        <v>65</v>
      </c>
      <c r="K50" s="180">
        <v>680.68</v>
      </c>
      <c r="L50" s="180">
        <v>1166.88</v>
      </c>
      <c r="M50" s="180">
        <v>583.44</v>
      </c>
      <c r="N50" s="180">
        <v>1458.6</v>
      </c>
      <c r="O50" s="183">
        <f t="shared" si="1"/>
        <v>3208.92</v>
      </c>
      <c r="P50" s="180"/>
      <c r="Q50" s="180" t="s">
        <v>174</v>
      </c>
      <c r="R50" s="189" t="s">
        <v>29</v>
      </c>
    </row>
    <row r="51" s="171" customFormat="1" ht="31" customHeight="1" spans="1:18">
      <c r="A51" s="180">
        <v>45</v>
      </c>
      <c r="B51" s="181" t="s">
        <v>175</v>
      </c>
      <c r="C51" s="181" t="s">
        <v>31</v>
      </c>
      <c r="D51" s="181" t="s">
        <v>176</v>
      </c>
      <c r="E51" s="181">
        <v>1</v>
      </c>
      <c r="F51" s="181">
        <v>8.5</v>
      </c>
      <c r="G51" s="181">
        <v>46750</v>
      </c>
      <c r="H51" s="182">
        <v>9724</v>
      </c>
      <c r="I51" s="189" t="s">
        <v>167</v>
      </c>
      <c r="J51" s="189" t="s">
        <v>39</v>
      </c>
      <c r="K51" s="181">
        <v>1701.7</v>
      </c>
      <c r="L51" s="181">
        <v>2917.2</v>
      </c>
      <c r="M51" s="181">
        <v>1458.6</v>
      </c>
      <c r="N51" s="181">
        <v>3646.5</v>
      </c>
      <c r="O51" s="183">
        <f t="shared" si="1"/>
        <v>8022.3</v>
      </c>
      <c r="P51" s="180"/>
      <c r="Q51" s="181" t="s">
        <v>174</v>
      </c>
      <c r="R51" s="189" t="s">
        <v>29</v>
      </c>
    </row>
    <row r="52" s="171" customFormat="1" ht="31" customHeight="1" spans="1:18">
      <c r="A52" s="180">
        <v>46</v>
      </c>
      <c r="B52" s="181" t="s">
        <v>177</v>
      </c>
      <c r="C52" s="181" t="s">
        <v>31</v>
      </c>
      <c r="D52" s="181" t="s">
        <v>178</v>
      </c>
      <c r="E52" s="181">
        <v>1</v>
      </c>
      <c r="F52" s="181">
        <v>3.2</v>
      </c>
      <c r="G52" s="181">
        <v>17600</v>
      </c>
      <c r="H52" s="182">
        <v>3660.8</v>
      </c>
      <c r="I52" s="189" t="s">
        <v>167</v>
      </c>
      <c r="J52" s="189" t="s">
        <v>65</v>
      </c>
      <c r="K52" s="181">
        <v>640.64</v>
      </c>
      <c r="L52" s="181">
        <v>1098.24</v>
      </c>
      <c r="M52" s="181">
        <v>549.12</v>
      </c>
      <c r="N52" s="181">
        <v>1372.8</v>
      </c>
      <c r="O52" s="183">
        <f t="shared" si="1"/>
        <v>3020.16</v>
      </c>
      <c r="P52" s="180"/>
      <c r="Q52" s="181" t="s">
        <v>179</v>
      </c>
      <c r="R52" s="189" t="s">
        <v>29</v>
      </c>
    </row>
    <row r="53" s="171" customFormat="1" ht="31" customHeight="1" spans="1:18">
      <c r="A53" s="180">
        <v>47</v>
      </c>
      <c r="B53" s="181" t="s">
        <v>180</v>
      </c>
      <c r="C53" s="180" t="s">
        <v>31</v>
      </c>
      <c r="D53" s="180" t="s">
        <v>181</v>
      </c>
      <c r="E53" s="181">
        <v>1</v>
      </c>
      <c r="F53" s="180">
        <v>5</v>
      </c>
      <c r="G53" s="180">
        <v>27500</v>
      </c>
      <c r="H53" s="182">
        <v>5720</v>
      </c>
      <c r="I53" s="189" t="s">
        <v>167</v>
      </c>
      <c r="J53" s="189" t="s">
        <v>65</v>
      </c>
      <c r="K53" s="180">
        <v>1001</v>
      </c>
      <c r="L53" s="180">
        <v>1716</v>
      </c>
      <c r="M53" s="180">
        <v>858</v>
      </c>
      <c r="N53" s="180">
        <v>2145</v>
      </c>
      <c r="O53" s="183">
        <f t="shared" si="1"/>
        <v>4719</v>
      </c>
      <c r="P53" s="180"/>
      <c r="Q53" s="181" t="s">
        <v>122</v>
      </c>
      <c r="R53" s="189" t="s">
        <v>29</v>
      </c>
    </row>
    <row r="54" s="171" customFormat="1" ht="31" customHeight="1" spans="1:18">
      <c r="A54" s="180">
        <v>48</v>
      </c>
      <c r="B54" s="180" t="s">
        <v>182</v>
      </c>
      <c r="C54" s="180" t="s">
        <v>31</v>
      </c>
      <c r="D54" s="180" t="s">
        <v>183</v>
      </c>
      <c r="E54" s="181">
        <v>1</v>
      </c>
      <c r="F54" s="180">
        <v>10.5</v>
      </c>
      <c r="G54" s="180">
        <v>57750</v>
      </c>
      <c r="H54" s="180">
        <v>12012</v>
      </c>
      <c r="I54" s="189" t="s">
        <v>167</v>
      </c>
      <c r="J54" s="189" t="s">
        <v>65</v>
      </c>
      <c r="K54" s="180">
        <v>2102.1</v>
      </c>
      <c r="L54" s="180">
        <v>3603.6</v>
      </c>
      <c r="M54" s="180">
        <v>1801.8</v>
      </c>
      <c r="N54" s="180">
        <v>4504.5</v>
      </c>
      <c r="O54" s="183">
        <f t="shared" si="1"/>
        <v>9909.9</v>
      </c>
      <c r="P54" s="180"/>
      <c r="Q54" s="180" t="s">
        <v>184</v>
      </c>
      <c r="R54" s="189" t="s">
        <v>29</v>
      </c>
    </row>
    <row r="55" s="171" customFormat="1" ht="31" customHeight="1" spans="1:18">
      <c r="A55" s="180">
        <v>49</v>
      </c>
      <c r="B55" s="181" t="s">
        <v>185</v>
      </c>
      <c r="C55" s="180" t="s">
        <v>31</v>
      </c>
      <c r="D55" s="180" t="s">
        <v>186</v>
      </c>
      <c r="E55" s="181">
        <v>1</v>
      </c>
      <c r="F55" s="180">
        <v>13.8</v>
      </c>
      <c r="G55" s="183">
        <v>75900</v>
      </c>
      <c r="H55" s="183">
        <v>15787.2</v>
      </c>
      <c r="I55" s="189" t="s">
        <v>187</v>
      </c>
      <c r="J55" s="189" t="s">
        <v>39</v>
      </c>
      <c r="K55" s="180">
        <v>2762.76</v>
      </c>
      <c r="L55" s="183">
        <v>4736.16</v>
      </c>
      <c r="M55" s="183">
        <v>2368.08</v>
      </c>
      <c r="N55" s="183">
        <v>5920.2</v>
      </c>
      <c r="O55" s="183">
        <f t="shared" si="1"/>
        <v>13024.44</v>
      </c>
      <c r="P55" s="180"/>
      <c r="Q55" s="181" t="s">
        <v>174</v>
      </c>
      <c r="R55" s="189" t="s">
        <v>29</v>
      </c>
    </row>
    <row r="56" s="171" customFormat="1" ht="31" customHeight="1" spans="1:18">
      <c r="A56" s="180">
        <v>50</v>
      </c>
      <c r="B56" s="180" t="s">
        <v>188</v>
      </c>
      <c r="C56" s="180" t="s">
        <v>31</v>
      </c>
      <c r="D56" s="180" t="s">
        <v>189</v>
      </c>
      <c r="E56" s="181">
        <v>1</v>
      </c>
      <c r="F56" s="180">
        <v>2.5</v>
      </c>
      <c r="G56" s="183">
        <v>13750</v>
      </c>
      <c r="H56" s="183">
        <v>2860</v>
      </c>
      <c r="I56" s="189" t="s">
        <v>187</v>
      </c>
      <c r="J56" s="189" t="s">
        <v>65</v>
      </c>
      <c r="K56" s="180">
        <v>500.5</v>
      </c>
      <c r="L56" s="183">
        <v>858</v>
      </c>
      <c r="M56" s="183">
        <v>429</v>
      </c>
      <c r="N56" s="183">
        <v>1072.5</v>
      </c>
      <c r="O56" s="183">
        <f t="shared" si="1"/>
        <v>2359.5</v>
      </c>
      <c r="P56" s="180"/>
      <c r="Q56" s="180" t="s">
        <v>190</v>
      </c>
      <c r="R56" s="189" t="s">
        <v>29</v>
      </c>
    </row>
    <row r="57" s="171" customFormat="1" ht="31" customHeight="1" spans="1:18">
      <c r="A57" s="180">
        <v>51</v>
      </c>
      <c r="B57" s="181" t="s">
        <v>191</v>
      </c>
      <c r="C57" s="180" t="s">
        <v>31</v>
      </c>
      <c r="D57" s="180" t="s">
        <v>183</v>
      </c>
      <c r="E57" s="181">
        <v>1</v>
      </c>
      <c r="F57" s="180">
        <v>3</v>
      </c>
      <c r="G57" s="183">
        <v>16500</v>
      </c>
      <c r="H57" s="183">
        <v>3432</v>
      </c>
      <c r="I57" s="189" t="s">
        <v>187</v>
      </c>
      <c r="J57" s="189" t="s">
        <v>65</v>
      </c>
      <c r="K57" s="180">
        <v>600.6</v>
      </c>
      <c r="L57" s="183">
        <v>1029.6</v>
      </c>
      <c r="M57" s="183">
        <v>514.8</v>
      </c>
      <c r="N57" s="183">
        <v>1287</v>
      </c>
      <c r="O57" s="183">
        <f t="shared" si="1"/>
        <v>2831.4</v>
      </c>
      <c r="P57" s="180"/>
      <c r="Q57" s="181" t="s">
        <v>174</v>
      </c>
      <c r="R57" s="189" t="s">
        <v>29</v>
      </c>
    </row>
    <row r="58" s="171" customFormat="1" ht="31" customHeight="1" spans="1:18">
      <c r="A58" s="180">
        <v>52</v>
      </c>
      <c r="B58" s="181" t="s">
        <v>192</v>
      </c>
      <c r="C58" s="180" t="s">
        <v>31</v>
      </c>
      <c r="D58" s="180" t="s">
        <v>193</v>
      </c>
      <c r="E58" s="181">
        <v>1</v>
      </c>
      <c r="F58" s="180">
        <v>4.4</v>
      </c>
      <c r="G58" s="183">
        <v>24200</v>
      </c>
      <c r="H58" s="183">
        <v>5033.6</v>
      </c>
      <c r="I58" s="189" t="s">
        <v>187</v>
      </c>
      <c r="J58" s="189" t="s">
        <v>65</v>
      </c>
      <c r="K58" s="180">
        <v>880.88</v>
      </c>
      <c r="L58" s="183">
        <v>1510.08</v>
      </c>
      <c r="M58" s="183">
        <v>755.04</v>
      </c>
      <c r="N58" s="183">
        <v>1887.6</v>
      </c>
      <c r="O58" s="183">
        <f t="shared" si="1"/>
        <v>4152.72</v>
      </c>
      <c r="P58" s="180"/>
      <c r="Q58" s="181" t="s">
        <v>194</v>
      </c>
      <c r="R58" s="189" t="s">
        <v>29</v>
      </c>
    </row>
    <row r="59" s="171" customFormat="1" ht="31" customHeight="1" spans="1:18">
      <c r="A59" s="180">
        <v>53</v>
      </c>
      <c r="B59" s="181" t="s">
        <v>195</v>
      </c>
      <c r="C59" s="180" t="s">
        <v>31</v>
      </c>
      <c r="D59" s="180" t="s">
        <v>196</v>
      </c>
      <c r="E59" s="181">
        <v>1</v>
      </c>
      <c r="F59" s="180">
        <v>29</v>
      </c>
      <c r="G59" s="183">
        <v>159500</v>
      </c>
      <c r="H59" s="183">
        <v>28072</v>
      </c>
      <c r="I59" s="189" t="s">
        <v>187</v>
      </c>
      <c r="J59" s="189" t="s">
        <v>39</v>
      </c>
      <c r="K59" s="180">
        <v>4912.6</v>
      </c>
      <c r="L59" s="183">
        <v>8421.6</v>
      </c>
      <c r="M59" s="183">
        <v>4210.8</v>
      </c>
      <c r="N59" s="183">
        <v>10527</v>
      </c>
      <c r="O59" s="183">
        <f t="shared" si="1"/>
        <v>23159.4</v>
      </c>
      <c r="P59" s="180"/>
      <c r="Q59" s="181" t="s">
        <v>35</v>
      </c>
      <c r="R59" s="189" t="s">
        <v>29</v>
      </c>
    </row>
    <row r="60" s="171" customFormat="1" ht="31" customHeight="1" spans="1:18">
      <c r="A60" s="180">
        <v>54</v>
      </c>
      <c r="B60" s="181" t="s">
        <v>197</v>
      </c>
      <c r="C60" s="180" t="s">
        <v>31</v>
      </c>
      <c r="D60" s="180" t="s">
        <v>198</v>
      </c>
      <c r="E60" s="181">
        <v>1</v>
      </c>
      <c r="F60" s="180">
        <v>3.1</v>
      </c>
      <c r="G60" s="183">
        <v>17050</v>
      </c>
      <c r="H60" s="183">
        <v>3546.4</v>
      </c>
      <c r="I60" s="189" t="s">
        <v>187</v>
      </c>
      <c r="J60" s="189" t="s">
        <v>65</v>
      </c>
      <c r="K60" s="180">
        <v>620.62</v>
      </c>
      <c r="L60" s="183">
        <v>1063.92</v>
      </c>
      <c r="M60" s="183">
        <v>531.96</v>
      </c>
      <c r="N60" s="183">
        <v>1329.9</v>
      </c>
      <c r="O60" s="183">
        <f t="shared" si="1"/>
        <v>2925.78</v>
      </c>
      <c r="P60" s="180"/>
      <c r="Q60" s="181" t="s">
        <v>199</v>
      </c>
      <c r="R60" s="189" t="s">
        <v>29</v>
      </c>
    </row>
    <row r="61" s="171" customFormat="1" ht="31" customHeight="1" spans="1:18">
      <c r="A61" s="180">
        <v>55</v>
      </c>
      <c r="B61" s="180" t="s">
        <v>200</v>
      </c>
      <c r="C61" s="180" t="s">
        <v>31</v>
      </c>
      <c r="D61" s="180" t="s">
        <v>201</v>
      </c>
      <c r="E61" s="181">
        <v>1</v>
      </c>
      <c r="F61" s="180">
        <v>17</v>
      </c>
      <c r="G61" s="183">
        <v>93500</v>
      </c>
      <c r="H61" s="183">
        <v>17952</v>
      </c>
      <c r="I61" s="189" t="s">
        <v>187</v>
      </c>
      <c r="J61" s="189" t="s">
        <v>39</v>
      </c>
      <c r="K61" s="180">
        <v>3141.6</v>
      </c>
      <c r="L61" s="183">
        <v>5385.6</v>
      </c>
      <c r="M61" s="183">
        <v>2692.8</v>
      </c>
      <c r="N61" s="183">
        <v>6732</v>
      </c>
      <c r="O61" s="183">
        <f t="shared" si="1"/>
        <v>14810.4</v>
      </c>
      <c r="P61" s="180"/>
      <c r="Q61" s="180" t="s">
        <v>202</v>
      </c>
      <c r="R61" s="189" t="s">
        <v>29</v>
      </c>
    </row>
    <row r="62" s="171" customFormat="1" ht="31" customHeight="1" spans="1:18">
      <c r="A62" s="180">
        <v>56</v>
      </c>
      <c r="B62" s="181" t="s">
        <v>203</v>
      </c>
      <c r="C62" s="180" t="s">
        <v>31</v>
      </c>
      <c r="D62" s="180" t="s">
        <v>204</v>
      </c>
      <c r="E62" s="181">
        <v>1</v>
      </c>
      <c r="F62" s="180">
        <v>4.7</v>
      </c>
      <c r="G62" s="183">
        <v>25850</v>
      </c>
      <c r="H62" s="183">
        <v>4963.2</v>
      </c>
      <c r="I62" s="189" t="s">
        <v>187</v>
      </c>
      <c r="J62" s="189" t="s">
        <v>119</v>
      </c>
      <c r="K62" s="180">
        <v>868.56</v>
      </c>
      <c r="L62" s="183">
        <v>1488.96</v>
      </c>
      <c r="M62" s="183">
        <v>744.48</v>
      </c>
      <c r="N62" s="183">
        <v>1861.2</v>
      </c>
      <c r="O62" s="183">
        <f t="shared" si="1"/>
        <v>4094.64</v>
      </c>
      <c r="P62" s="180"/>
      <c r="Q62" s="181" t="s">
        <v>52</v>
      </c>
      <c r="R62" s="189" t="s">
        <v>29</v>
      </c>
    </row>
    <row r="63" s="171" customFormat="1" ht="31" customHeight="1" spans="1:18">
      <c r="A63" s="180">
        <v>57</v>
      </c>
      <c r="B63" s="180" t="s">
        <v>205</v>
      </c>
      <c r="C63" s="180" t="s">
        <v>31</v>
      </c>
      <c r="D63" s="180" t="s">
        <v>204</v>
      </c>
      <c r="E63" s="181">
        <v>1</v>
      </c>
      <c r="F63" s="180">
        <v>15</v>
      </c>
      <c r="G63" s="183">
        <v>82500</v>
      </c>
      <c r="H63" s="183">
        <v>11880</v>
      </c>
      <c r="I63" s="189" t="s">
        <v>187</v>
      </c>
      <c r="J63" s="189" t="s">
        <v>39</v>
      </c>
      <c r="K63" s="180">
        <v>2079</v>
      </c>
      <c r="L63" s="183">
        <v>3564</v>
      </c>
      <c r="M63" s="183">
        <v>1782</v>
      </c>
      <c r="N63" s="183">
        <v>4455</v>
      </c>
      <c r="O63" s="183">
        <f t="shared" si="1"/>
        <v>9801</v>
      </c>
      <c r="P63" s="180"/>
      <c r="Q63" s="180" t="s">
        <v>206</v>
      </c>
      <c r="R63" s="189" t="s">
        <v>29</v>
      </c>
    </row>
    <row r="64" s="171" customFormat="1" ht="31" customHeight="1" spans="1:18">
      <c r="A64" s="180">
        <v>58</v>
      </c>
      <c r="B64" s="181" t="s">
        <v>207</v>
      </c>
      <c r="C64" s="180" t="s">
        <v>31</v>
      </c>
      <c r="D64" s="180" t="s">
        <v>208</v>
      </c>
      <c r="E64" s="181">
        <v>1</v>
      </c>
      <c r="F64" s="180">
        <v>13.7</v>
      </c>
      <c r="G64" s="183">
        <v>75350</v>
      </c>
      <c r="H64" s="183">
        <v>12056</v>
      </c>
      <c r="I64" s="189" t="s">
        <v>187</v>
      </c>
      <c r="J64" s="189" t="s">
        <v>65</v>
      </c>
      <c r="K64" s="180">
        <v>2109.8</v>
      </c>
      <c r="L64" s="183">
        <v>3616.8</v>
      </c>
      <c r="M64" s="183">
        <v>1808.4</v>
      </c>
      <c r="N64" s="183">
        <v>4521</v>
      </c>
      <c r="O64" s="183">
        <f t="shared" si="1"/>
        <v>9946.2</v>
      </c>
      <c r="P64" s="180"/>
      <c r="Q64" s="181" t="s">
        <v>52</v>
      </c>
      <c r="R64" s="189" t="s">
        <v>29</v>
      </c>
    </row>
    <row r="65" s="171" customFormat="1" ht="31" customHeight="1" spans="1:18">
      <c r="A65" s="180">
        <v>59</v>
      </c>
      <c r="B65" s="181" t="s">
        <v>209</v>
      </c>
      <c r="C65" s="180" t="s">
        <v>31</v>
      </c>
      <c r="D65" s="180" t="s">
        <v>210</v>
      </c>
      <c r="E65" s="181">
        <v>1</v>
      </c>
      <c r="F65" s="180">
        <v>10</v>
      </c>
      <c r="G65" s="183">
        <v>55000</v>
      </c>
      <c r="H65" s="183">
        <v>10560</v>
      </c>
      <c r="I65" s="189" t="s">
        <v>187</v>
      </c>
      <c r="J65" s="189" t="s">
        <v>65</v>
      </c>
      <c r="K65" s="180">
        <v>1848</v>
      </c>
      <c r="L65" s="183">
        <v>3168</v>
      </c>
      <c r="M65" s="183">
        <v>1584</v>
      </c>
      <c r="N65" s="183">
        <v>3960</v>
      </c>
      <c r="O65" s="183">
        <f t="shared" si="1"/>
        <v>8712</v>
      </c>
      <c r="P65" s="180"/>
      <c r="Q65" s="181" t="s">
        <v>52</v>
      </c>
      <c r="R65" s="189" t="s">
        <v>29</v>
      </c>
    </row>
    <row r="66" s="171" customFormat="1" ht="31" customHeight="1" spans="1:18">
      <c r="A66" s="180">
        <v>60</v>
      </c>
      <c r="B66" s="181" t="s">
        <v>211</v>
      </c>
      <c r="C66" s="180" t="s">
        <v>31</v>
      </c>
      <c r="D66" s="180" t="s">
        <v>212</v>
      </c>
      <c r="E66" s="181">
        <v>1</v>
      </c>
      <c r="F66" s="180">
        <v>3</v>
      </c>
      <c r="G66" s="183">
        <v>16500</v>
      </c>
      <c r="H66" s="183">
        <v>3432</v>
      </c>
      <c r="I66" s="189" t="s">
        <v>213</v>
      </c>
      <c r="J66" s="189" t="s">
        <v>65</v>
      </c>
      <c r="K66" s="180">
        <v>600.6</v>
      </c>
      <c r="L66" s="183">
        <v>1029.6</v>
      </c>
      <c r="M66" s="183">
        <v>514.8</v>
      </c>
      <c r="N66" s="183">
        <v>1287</v>
      </c>
      <c r="O66" s="183">
        <f t="shared" si="1"/>
        <v>2831.4</v>
      </c>
      <c r="P66" s="180"/>
      <c r="Q66" s="181" t="s">
        <v>214</v>
      </c>
      <c r="R66" s="189" t="s">
        <v>29</v>
      </c>
    </row>
    <row r="67" s="171" customFormat="1" ht="31" customHeight="1" spans="1:18">
      <c r="A67" s="180">
        <v>61</v>
      </c>
      <c r="B67" s="180" t="s">
        <v>215</v>
      </c>
      <c r="C67" s="180" t="s">
        <v>31</v>
      </c>
      <c r="D67" s="180" t="s">
        <v>216</v>
      </c>
      <c r="E67" s="181">
        <v>1</v>
      </c>
      <c r="F67" s="180">
        <v>4.8</v>
      </c>
      <c r="G67" s="183">
        <v>26400</v>
      </c>
      <c r="H67" s="183">
        <v>5491.2</v>
      </c>
      <c r="I67" s="189" t="s">
        <v>213</v>
      </c>
      <c r="J67" s="189" t="s">
        <v>65</v>
      </c>
      <c r="K67" s="180">
        <v>960.96</v>
      </c>
      <c r="L67" s="183">
        <v>1647.36</v>
      </c>
      <c r="M67" s="183">
        <v>823.68</v>
      </c>
      <c r="N67" s="183">
        <v>2059.2</v>
      </c>
      <c r="O67" s="183">
        <f t="shared" si="1"/>
        <v>4530.24</v>
      </c>
      <c r="P67" s="180"/>
      <c r="Q67" s="180" t="s">
        <v>217</v>
      </c>
      <c r="R67" s="189" t="s">
        <v>29</v>
      </c>
    </row>
    <row r="68" s="171" customFormat="1" ht="31" customHeight="1" spans="1:18">
      <c r="A68" s="180">
        <v>62</v>
      </c>
      <c r="B68" s="180" t="s">
        <v>218</v>
      </c>
      <c r="C68" s="180" t="s">
        <v>31</v>
      </c>
      <c r="D68" s="180" t="s">
        <v>219</v>
      </c>
      <c r="E68" s="181">
        <v>1</v>
      </c>
      <c r="F68" s="180">
        <v>3.8</v>
      </c>
      <c r="G68" s="183">
        <v>20900</v>
      </c>
      <c r="H68" s="183">
        <v>4347.2</v>
      </c>
      <c r="I68" s="189" t="s">
        <v>213</v>
      </c>
      <c r="J68" s="189" t="s">
        <v>65</v>
      </c>
      <c r="K68" s="180">
        <v>760.76</v>
      </c>
      <c r="L68" s="183">
        <v>1304.16</v>
      </c>
      <c r="M68" s="183">
        <v>652.08</v>
      </c>
      <c r="N68" s="183">
        <v>1630.2</v>
      </c>
      <c r="O68" s="183">
        <f t="shared" si="1"/>
        <v>3586.44</v>
      </c>
      <c r="P68" s="180"/>
      <c r="Q68" s="180" t="s">
        <v>220</v>
      </c>
      <c r="R68" s="189" t="s">
        <v>29</v>
      </c>
    </row>
    <row r="69" s="171" customFormat="1" ht="31" customHeight="1" spans="1:18">
      <c r="A69" s="180">
        <v>63</v>
      </c>
      <c r="B69" s="181" t="s">
        <v>221</v>
      </c>
      <c r="C69" s="180" t="s">
        <v>31</v>
      </c>
      <c r="D69" s="180" t="s">
        <v>222</v>
      </c>
      <c r="E69" s="181">
        <v>1</v>
      </c>
      <c r="F69" s="180">
        <v>5.5</v>
      </c>
      <c r="G69" s="183">
        <v>30250</v>
      </c>
      <c r="H69" s="183">
        <v>5808</v>
      </c>
      <c r="I69" s="189" t="s">
        <v>213</v>
      </c>
      <c r="J69" s="189" t="s">
        <v>65</v>
      </c>
      <c r="K69" s="180">
        <v>1016.4</v>
      </c>
      <c r="L69" s="183">
        <v>1742.4</v>
      </c>
      <c r="M69" s="183">
        <v>871.2</v>
      </c>
      <c r="N69" s="183">
        <v>2178</v>
      </c>
      <c r="O69" s="183">
        <f t="shared" si="1"/>
        <v>4791.6</v>
      </c>
      <c r="P69" s="180"/>
      <c r="Q69" s="181" t="s">
        <v>214</v>
      </c>
      <c r="R69" s="189" t="s">
        <v>29</v>
      </c>
    </row>
    <row r="70" s="171" customFormat="1" ht="31" customHeight="1" spans="1:18">
      <c r="A70" s="180">
        <v>64</v>
      </c>
      <c r="B70" s="181" t="s">
        <v>223</v>
      </c>
      <c r="C70" s="180" t="s">
        <v>31</v>
      </c>
      <c r="D70" s="180" t="s">
        <v>224</v>
      </c>
      <c r="E70" s="181">
        <v>1</v>
      </c>
      <c r="F70" s="180">
        <v>19</v>
      </c>
      <c r="G70" s="183">
        <v>104500</v>
      </c>
      <c r="H70" s="183">
        <v>20064</v>
      </c>
      <c r="I70" s="189" t="s">
        <v>213</v>
      </c>
      <c r="J70" s="189" t="s">
        <v>39</v>
      </c>
      <c r="K70" s="180">
        <v>3511.2</v>
      </c>
      <c r="L70" s="183">
        <v>6019.2</v>
      </c>
      <c r="M70" s="183">
        <v>3009.6</v>
      </c>
      <c r="N70" s="183">
        <v>7524</v>
      </c>
      <c r="O70" s="183">
        <f t="shared" si="1"/>
        <v>16552.8</v>
      </c>
      <c r="P70" s="180"/>
      <c r="Q70" s="181" t="s">
        <v>199</v>
      </c>
      <c r="R70" s="189" t="s">
        <v>29</v>
      </c>
    </row>
    <row r="71" s="171" customFormat="1" ht="31" customHeight="1" spans="1:18">
      <c r="A71" s="180">
        <v>65</v>
      </c>
      <c r="B71" s="181" t="s">
        <v>225</v>
      </c>
      <c r="C71" s="180" t="s">
        <v>31</v>
      </c>
      <c r="D71" s="180" t="s">
        <v>226</v>
      </c>
      <c r="E71" s="181">
        <v>1</v>
      </c>
      <c r="F71" s="180">
        <v>13.3</v>
      </c>
      <c r="G71" s="183">
        <v>73150</v>
      </c>
      <c r="H71" s="183">
        <v>12874.4</v>
      </c>
      <c r="I71" s="189" t="s">
        <v>227</v>
      </c>
      <c r="J71" s="189" t="s">
        <v>228</v>
      </c>
      <c r="K71" s="180">
        <v>2253.02</v>
      </c>
      <c r="L71" s="183">
        <v>3862.32</v>
      </c>
      <c r="M71" s="183">
        <v>1931.16</v>
      </c>
      <c r="N71" s="183">
        <v>4827.9</v>
      </c>
      <c r="O71" s="183">
        <f t="shared" si="1"/>
        <v>10621.38</v>
      </c>
      <c r="P71" s="180"/>
      <c r="Q71" s="181" t="s">
        <v>229</v>
      </c>
      <c r="R71" s="189" t="s">
        <v>29</v>
      </c>
    </row>
    <row r="72" s="171" customFormat="1" ht="31" customHeight="1" spans="1:18">
      <c r="A72" s="180">
        <v>66</v>
      </c>
      <c r="B72" s="181" t="s">
        <v>230</v>
      </c>
      <c r="C72" s="180" t="s">
        <v>31</v>
      </c>
      <c r="D72" s="180" t="s">
        <v>110</v>
      </c>
      <c r="E72" s="181">
        <v>1</v>
      </c>
      <c r="F72" s="180">
        <v>66</v>
      </c>
      <c r="G72" s="183">
        <v>363000</v>
      </c>
      <c r="H72" s="183">
        <v>63888</v>
      </c>
      <c r="I72" s="189" t="s">
        <v>227</v>
      </c>
      <c r="J72" s="189" t="s">
        <v>231</v>
      </c>
      <c r="K72" s="180">
        <v>11180.4</v>
      </c>
      <c r="L72" s="183">
        <v>19166.4</v>
      </c>
      <c r="M72" s="183">
        <v>9583.2</v>
      </c>
      <c r="N72" s="183">
        <v>23958</v>
      </c>
      <c r="O72" s="183">
        <f t="shared" ref="O72:O103" si="2">L72+M72+N72</f>
        <v>52707.6</v>
      </c>
      <c r="P72" s="180"/>
      <c r="Q72" s="181" t="s">
        <v>232</v>
      </c>
      <c r="R72" s="189" t="s">
        <v>29</v>
      </c>
    </row>
    <row r="73" s="171" customFormat="1" ht="31" customHeight="1" spans="1:18">
      <c r="A73" s="180">
        <v>67</v>
      </c>
      <c r="B73" s="180" t="s">
        <v>233</v>
      </c>
      <c r="C73" s="180" t="s">
        <v>31</v>
      </c>
      <c r="D73" s="180" t="s">
        <v>234</v>
      </c>
      <c r="E73" s="181">
        <v>1</v>
      </c>
      <c r="F73" s="180">
        <v>3</v>
      </c>
      <c r="G73" s="183">
        <v>16500</v>
      </c>
      <c r="H73" s="183">
        <v>3168</v>
      </c>
      <c r="I73" s="189" t="s">
        <v>227</v>
      </c>
      <c r="J73" s="189" t="s">
        <v>65</v>
      </c>
      <c r="K73" s="180">
        <v>554.4</v>
      </c>
      <c r="L73" s="183">
        <v>950.4</v>
      </c>
      <c r="M73" s="183">
        <v>475.2</v>
      </c>
      <c r="N73" s="183">
        <v>1188</v>
      </c>
      <c r="O73" s="183">
        <f t="shared" si="2"/>
        <v>2613.6</v>
      </c>
      <c r="P73" s="180"/>
      <c r="Q73" s="180" t="s">
        <v>52</v>
      </c>
      <c r="R73" s="189" t="s">
        <v>29</v>
      </c>
    </row>
    <row r="74" s="171" customFormat="1" ht="31" customHeight="1" spans="1:18">
      <c r="A74" s="180">
        <v>68</v>
      </c>
      <c r="B74" s="181" t="s">
        <v>235</v>
      </c>
      <c r="C74" s="180" t="s">
        <v>31</v>
      </c>
      <c r="D74" s="180" t="s">
        <v>236</v>
      </c>
      <c r="E74" s="181">
        <v>1</v>
      </c>
      <c r="F74" s="180">
        <v>16.5</v>
      </c>
      <c r="G74" s="183">
        <v>90750</v>
      </c>
      <c r="H74" s="183">
        <v>18876</v>
      </c>
      <c r="I74" s="189" t="s">
        <v>227</v>
      </c>
      <c r="J74" s="189" t="s">
        <v>228</v>
      </c>
      <c r="K74" s="180">
        <v>3303.3</v>
      </c>
      <c r="L74" s="183">
        <v>5662.8</v>
      </c>
      <c r="M74" s="183">
        <v>2831.4</v>
      </c>
      <c r="N74" s="183">
        <v>7078.5</v>
      </c>
      <c r="O74" s="183">
        <f t="shared" si="2"/>
        <v>15572.7</v>
      </c>
      <c r="P74" s="180"/>
      <c r="Q74" s="181" t="s">
        <v>237</v>
      </c>
      <c r="R74" s="189" t="s">
        <v>29</v>
      </c>
    </row>
    <row r="75" s="171" customFormat="1" ht="31" customHeight="1" spans="1:18">
      <c r="A75" s="180">
        <v>69</v>
      </c>
      <c r="B75" s="181" t="s">
        <v>238</v>
      </c>
      <c r="C75" s="180" t="s">
        <v>31</v>
      </c>
      <c r="D75" s="180" t="s">
        <v>239</v>
      </c>
      <c r="E75" s="181">
        <v>1</v>
      </c>
      <c r="F75" s="180">
        <v>24</v>
      </c>
      <c r="G75" s="183">
        <v>132000</v>
      </c>
      <c r="H75" s="183">
        <v>23232</v>
      </c>
      <c r="I75" s="189" t="s">
        <v>227</v>
      </c>
      <c r="J75" s="189" t="s">
        <v>228</v>
      </c>
      <c r="K75" s="180">
        <v>4065.6</v>
      </c>
      <c r="L75" s="183">
        <v>6969.6</v>
      </c>
      <c r="M75" s="183">
        <v>3484.8</v>
      </c>
      <c r="N75" s="183">
        <v>8712</v>
      </c>
      <c r="O75" s="183">
        <f t="shared" si="2"/>
        <v>19166.4</v>
      </c>
      <c r="P75" s="180"/>
      <c r="Q75" s="181" t="s">
        <v>229</v>
      </c>
      <c r="R75" s="189" t="s">
        <v>29</v>
      </c>
    </row>
    <row r="76" s="171" customFormat="1" ht="31" customHeight="1" spans="1:18">
      <c r="A76" s="180">
        <v>70</v>
      </c>
      <c r="B76" s="180" t="s">
        <v>240</v>
      </c>
      <c r="C76" s="180" t="s">
        <v>31</v>
      </c>
      <c r="D76" s="180" t="s">
        <v>241</v>
      </c>
      <c r="E76" s="181">
        <v>1</v>
      </c>
      <c r="F76" s="180">
        <v>29</v>
      </c>
      <c r="G76" s="183">
        <v>159500</v>
      </c>
      <c r="H76" s="183">
        <v>25520</v>
      </c>
      <c r="I76" s="189" t="s">
        <v>227</v>
      </c>
      <c r="J76" s="189" t="s">
        <v>65</v>
      </c>
      <c r="K76" s="180">
        <v>4466</v>
      </c>
      <c r="L76" s="183">
        <v>7656</v>
      </c>
      <c r="M76" s="183">
        <v>3828</v>
      </c>
      <c r="N76" s="183">
        <v>9570</v>
      </c>
      <c r="O76" s="183">
        <f t="shared" si="2"/>
        <v>21054</v>
      </c>
      <c r="P76" s="180"/>
      <c r="Q76" s="180" t="s">
        <v>242</v>
      </c>
      <c r="R76" s="189" t="s">
        <v>29</v>
      </c>
    </row>
    <row r="77" s="171" customFormat="1" ht="31" customHeight="1" spans="1:18">
      <c r="A77" s="180">
        <v>71</v>
      </c>
      <c r="B77" s="180" t="s">
        <v>243</v>
      </c>
      <c r="C77" s="180" t="s">
        <v>31</v>
      </c>
      <c r="D77" s="180" t="s">
        <v>244</v>
      </c>
      <c r="E77" s="181">
        <v>1</v>
      </c>
      <c r="F77" s="180">
        <v>6</v>
      </c>
      <c r="G77" s="183">
        <v>33000</v>
      </c>
      <c r="H77" s="183">
        <v>6336</v>
      </c>
      <c r="I77" s="189" t="s">
        <v>227</v>
      </c>
      <c r="J77" s="189" t="s">
        <v>119</v>
      </c>
      <c r="K77" s="180">
        <v>1108.8</v>
      </c>
      <c r="L77" s="183">
        <v>1900.8</v>
      </c>
      <c r="M77" s="183">
        <v>950.4</v>
      </c>
      <c r="N77" s="183">
        <v>2376</v>
      </c>
      <c r="O77" s="183">
        <f t="shared" si="2"/>
        <v>5227.2</v>
      </c>
      <c r="P77" s="180"/>
      <c r="Q77" s="180" t="s">
        <v>52</v>
      </c>
      <c r="R77" s="189" t="s">
        <v>29</v>
      </c>
    </row>
    <row r="78" s="171" customFormat="1" ht="31" customHeight="1" spans="1:18">
      <c r="A78" s="180">
        <v>72</v>
      </c>
      <c r="B78" s="180" t="s">
        <v>245</v>
      </c>
      <c r="C78" s="180" t="s">
        <v>31</v>
      </c>
      <c r="D78" s="180" t="s">
        <v>246</v>
      </c>
      <c r="E78" s="181">
        <v>1</v>
      </c>
      <c r="F78" s="180">
        <v>4.5</v>
      </c>
      <c r="G78" s="183">
        <v>24750</v>
      </c>
      <c r="H78" s="183">
        <v>5148</v>
      </c>
      <c r="I78" s="189" t="s">
        <v>247</v>
      </c>
      <c r="J78" s="189" t="s">
        <v>228</v>
      </c>
      <c r="K78" s="180">
        <v>900.9</v>
      </c>
      <c r="L78" s="183">
        <v>1544.4</v>
      </c>
      <c r="M78" s="183">
        <v>772.2</v>
      </c>
      <c r="N78" s="183">
        <v>1930.5</v>
      </c>
      <c r="O78" s="183">
        <f t="shared" si="2"/>
        <v>4247.1</v>
      </c>
      <c r="P78" s="180"/>
      <c r="Q78" s="180" t="s">
        <v>190</v>
      </c>
      <c r="R78" s="189" t="s">
        <v>29</v>
      </c>
    </row>
    <row r="79" s="171" customFormat="1" ht="31" customHeight="1" spans="1:18">
      <c r="A79" s="180">
        <v>73</v>
      </c>
      <c r="B79" s="180" t="s">
        <v>248</v>
      </c>
      <c r="C79" s="180" t="s">
        <v>31</v>
      </c>
      <c r="D79" s="180" t="s">
        <v>249</v>
      </c>
      <c r="E79" s="181">
        <v>1</v>
      </c>
      <c r="F79" s="180">
        <v>20</v>
      </c>
      <c r="G79" s="183">
        <v>110000</v>
      </c>
      <c r="H79" s="183">
        <v>21120</v>
      </c>
      <c r="I79" s="189" t="s">
        <v>247</v>
      </c>
      <c r="J79" s="189" t="s">
        <v>39</v>
      </c>
      <c r="K79" s="180">
        <v>3696</v>
      </c>
      <c r="L79" s="183">
        <v>6336</v>
      </c>
      <c r="M79" s="183">
        <v>3168</v>
      </c>
      <c r="N79" s="183">
        <v>7920</v>
      </c>
      <c r="O79" s="183">
        <f t="shared" si="2"/>
        <v>17424</v>
      </c>
      <c r="P79" s="180"/>
      <c r="Q79" s="180" t="s">
        <v>250</v>
      </c>
      <c r="R79" s="189" t="s">
        <v>29</v>
      </c>
    </row>
    <row r="80" s="171" customFormat="1" ht="31" customHeight="1" spans="1:18">
      <c r="A80" s="180">
        <v>74</v>
      </c>
      <c r="B80" s="180" t="s">
        <v>251</v>
      </c>
      <c r="C80" s="180" t="s">
        <v>31</v>
      </c>
      <c r="D80" s="180" t="s">
        <v>198</v>
      </c>
      <c r="E80" s="181">
        <v>1</v>
      </c>
      <c r="F80" s="180">
        <v>1.8</v>
      </c>
      <c r="G80" s="183">
        <v>9900</v>
      </c>
      <c r="H80" s="183">
        <v>2059.2</v>
      </c>
      <c r="I80" s="189" t="s">
        <v>247</v>
      </c>
      <c r="J80" s="189" t="s">
        <v>65</v>
      </c>
      <c r="K80" s="180">
        <v>360.36</v>
      </c>
      <c r="L80" s="183">
        <v>617.76</v>
      </c>
      <c r="M80" s="183">
        <v>308.88</v>
      </c>
      <c r="N80" s="183">
        <v>772.2</v>
      </c>
      <c r="O80" s="183">
        <f t="shared" si="2"/>
        <v>1698.84</v>
      </c>
      <c r="P80" s="180"/>
      <c r="Q80" s="180" t="s">
        <v>199</v>
      </c>
      <c r="R80" s="189" t="s">
        <v>29</v>
      </c>
    </row>
    <row r="81" s="171" customFormat="1" ht="31" customHeight="1" spans="1:18">
      <c r="A81" s="180">
        <v>75</v>
      </c>
      <c r="B81" s="180" t="s">
        <v>252</v>
      </c>
      <c r="C81" s="180" t="s">
        <v>31</v>
      </c>
      <c r="D81" s="180" t="s">
        <v>253</v>
      </c>
      <c r="E81" s="181">
        <v>1</v>
      </c>
      <c r="F81" s="180">
        <v>7.8</v>
      </c>
      <c r="G81" s="183">
        <v>42900</v>
      </c>
      <c r="H81" s="183">
        <v>7550.4</v>
      </c>
      <c r="I81" s="189" t="s">
        <v>247</v>
      </c>
      <c r="J81" s="189" t="s">
        <v>39</v>
      </c>
      <c r="K81" s="180">
        <v>1321.32</v>
      </c>
      <c r="L81" s="183">
        <v>2265.12</v>
      </c>
      <c r="M81" s="183">
        <v>1132.56</v>
      </c>
      <c r="N81" s="183">
        <v>2831.4</v>
      </c>
      <c r="O81" s="183">
        <f t="shared" si="2"/>
        <v>6229.08</v>
      </c>
      <c r="P81" s="180"/>
      <c r="Q81" s="180" t="s">
        <v>214</v>
      </c>
      <c r="R81" s="189" t="s">
        <v>29</v>
      </c>
    </row>
    <row r="82" s="171" customFormat="1" ht="31" customHeight="1" spans="1:18">
      <c r="A82" s="180">
        <v>76</v>
      </c>
      <c r="B82" s="180" t="s">
        <v>254</v>
      </c>
      <c r="C82" s="180" t="s">
        <v>31</v>
      </c>
      <c r="D82" s="180" t="s">
        <v>253</v>
      </c>
      <c r="E82" s="181">
        <v>1</v>
      </c>
      <c r="F82" s="180">
        <v>23</v>
      </c>
      <c r="G82" s="183">
        <v>126500</v>
      </c>
      <c r="H82" s="183">
        <v>22264</v>
      </c>
      <c r="I82" s="189" t="s">
        <v>247</v>
      </c>
      <c r="J82" s="189" t="s">
        <v>228</v>
      </c>
      <c r="K82" s="180">
        <v>3896.2</v>
      </c>
      <c r="L82" s="183">
        <v>6679.2</v>
      </c>
      <c r="M82" s="183">
        <v>3339.6</v>
      </c>
      <c r="N82" s="183">
        <v>8349</v>
      </c>
      <c r="O82" s="183">
        <f t="shared" si="2"/>
        <v>18367.8</v>
      </c>
      <c r="P82" s="180"/>
      <c r="Q82" s="180" t="s">
        <v>43</v>
      </c>
      <c r="R82" s="189" t="s">
        <v>29</v>
      </c>
    </row>
    <row r="83" s="171" customFormat="1" ht="31" customHeight="1" spans="1:18">
      <c r="A83" s="180">
        <v>77</v>
      </c>
      <c r="B83" s="180" t="s">
        <v>255</v>
      </c>
      <c r="C83" s="180" t="s">
        <v>31</v>
      </c>
      <c r="D83" s="180" t="s">
        <v>256</v>
      </c>
      <c r="E83" s="181">
        <v>1</v>
      </c>
      <c r="F83" s="180">
        <v>10</v>
      </c>
      <c r="G83" s="183">
        <v>55000</v>
      </c>
      <c r="H83" s="183">
        <v>10560</v>
      </c>
      <c r="I83" s="189" t="s">
        <v>247</v>
      </c>
      <c r="J83" s="189" t="s">
        <v>39</v>
      </c>
      <c r="K83" s="180">
        <v>1848</v>
      </c>
      <c r="L83" s="183">
        <v>3168</v>
      </c>
      <c r="M83" s="183">
        <v>1584</v>
      </c>
      <c r="N83" s="183">
        <v>3960</v>
      </c>
      <c r="O83" s="183">
        <f t="shared" si="2"/>
        <v>8712</v>
      </c>
      <c r="P83" s="180"/>
      <c r="Q83" s="180" t="s">
        <v>257</v>
      </c>
      <c r="R83" s="189" t="s">
        <v>29</v>
      </c>
    </row>
    <row r="84" s="171" customFormat="1" ht="31" customHeight="1" spans="1:18">
      <c r="A84" s="180">
        <v>78</v>
      </c>
      <c r="B84" s="180" t="s">
        <v>258</v>
      </c>
      <c r="C84" s="180" t="s">
        <v>31</v>
      </c>
      <c r="D84" s="180" t="s">
        <v>183</v>
      </c>
      <c r="E84" s="181">
        <v>1</v>
      </c>
      <c r="F84" s="180">
        <v>11.5</v>
      </c>
      <c r="G84" s="183">
        <v>63250</v>
      </c>
      <c r="H84" s="183">
        <v>13156</v>
      </c>
      <c r="I84" s="189" t="s">
        <v>259</v>
      </c>
      <c r="J84" s="189" t="s">
        <v>65</v>
      </c>
      <c r="K84" s="180">
        <v>2302.3</v>
      </c>
      <c r="L84" s="183">
        <v>3946.8</v>
      </c>
      <c r="M84" s="183">
        <v>1973.4</v>
      </c>
      <c r="N84" s="183">
        <v>4933.5</v>
      </c>
      <c r="O84" s="183">
        <f t="shared" si="2"/>
        <v>10853.7</v>
      </c>
      <c r="P84" s="180"/>
      <c r="Q84" s="180" t="s">
        <v>35</v>
      </c>
      <c r="R84" s="189" t="s">
        <v>29</v>
      </c>
    </row>
    <row r="85" s="171" customFormat="1" ht="31" customHeight="1" spans="1:18">
      <c r="A85" s="180">
        <v>79</v>
      </c>
      <c r="B85" s="180" t="s">
        <v>260</v>
      </c>
      <c r="C85" s="180" t="s">
        <v>31</v>
      </c>
      <c r="D85" s="180" t="s">
        <v>261</v>
      </c>
      <c r="E85" s="181">
        <v>1</v>
      </c>
      <c r="F85" s="180">
        <v>14.2</v>
      </c>
      <c r="G85" s="183">
        <v>78100</v>
      </c>
      <c r="H85" s="183">
        <v>16244.8</v>
      </c>
      <c r="I85" s="189" t="s">
        <v>262</v>
      </c>
      <c r="J85" s="189" t="s">
        <v>119</v>
      </c>
      <c r="K85" s="180">
        <v>2842.84</v>
      </c>
      <c r="L85" s="183">
        <v>4873.44</v>
      </c>
      <c r="M85" s="183">
        <v>2436.72</v>
      </c>
      <c r="N85" s="183">
        <v>6091.8</v>
      </c>
      <c r="O85" s="183">
        <f t="shared" si="2"/>
        <v>13401.96</v>
      </c>
      <c r="P85" s="180"/>
      <c r="Q85" s="180" t="s">
        <v>263</v>
      </c>
      <c r="R85" s="189" t="s">
        <v>29</v>
      </c>
    </row>
    <row r="86" s="171" customFormat="1" ht="31" customHeight="1" spans="1:18">
      <c r="A86" s="180">
        <v>80</v>
      </c>
      <c r="B86" s="180" t="s">
        <v>264</v>
      </c>
      <c r="C86" s="180" t="s">
        <v>31</v>
      </c>
      <c r="D86" s="180" t="s">
        <v>265</v>
      </c>
      <c r="E86" s="181">
        <v>1</v>
      </c>
      <c r="F86" s="180">
        <v>8</v>
      </c>
      <c r="G86" s="183">
        <v>44000</v>
      </c>
      <c r="H86" s="183">
        <v>9152</v>
      </c>
      <c r="I86" s="189" t="s">
        <v>262</v>
      </c>
      <c r="J86" s="189" t="s">
        <v>119</v>
      </c>
      <c r="K86" s="180">
        <v>1601.6</v>
      </c>
      <c r="L86" s="183">
        <v>2745.6</v>
      </c>
      <c r="M86" s="183">
        <v>1372.8</v>
      </c>
      <c r="N86" s="183">
        <v>3432</v>
      </c>
      <c r="O86" s="183">
        <f t="shared" si="2"/>
        <v>7550.4</v>
      </c>
      <c r="P86" s="180"/>
      <c r="Q86" s="180" t="s">
        <v>266</v>
      </c>
      <c r="R86" s="189" t="s">
        <v>29</v>
      </c>
    </row>
    <row r="87" s="171" customFormat="1" ht="31" customHeight="1" spans="1:18">
      <c r="A87" s="180">
        <v>81</v>
      </c>
      <c r="B87" s="180" t="s">
        <v>267</v>
      </c>
      <c r="C87" s="180" t="s">
        <v>31</v>
      </c>
      <c r="D87" s="180" t="s">
        <v>268</v>
      </c>
      <c r="E87" s="181">
        <v>1</v>
      </c>
      <c r="F87" s="180">
        <v>9.6</v>
      </c>
      <c r="G87" s="183">
        <v>52800</v>
      </c>
      <c r="H87" s="183">
        <v>10137.6</v>
      </c>
      <c r="I87" s="189" t="s">
        <v>262</v>
      </c>
      <c r="J87" s="189" t="s">
        <v>65</v>
      </c>
      <c r="K87" s="180">
        <v>1774.08</v>
      </c>
      <c r="L87" s="183">
        <v>3041.28</v>
      </c>
      <c r="M87" s="183">
        <v>1520.64</v>
      </c>
      <c r="N87" s="183">
        <v>3801.6</v>
      </c>
      <c r="O87" s="183">
        <f t="shared" si="2"/>
        <v>8363.52</v>
      </c>
      <c r="P87" s="180"/>
      <c r="Q87" s="180" t="s">
        <v>242</v>
      </c>
      <c r="R87" s="189" t="s">
        <v>29</v>
      </c>
    </row>
    <row r="88" s="171" customFormat="1" ht="31" customHeight="1" spans="1:18">
      <c r="A88" s="180">
        <v>82</v>
      </c>
      <c r="B88" s="180" t="s">
        <v>269</v>
      </c>
      <c r="C88" s="180" t="s">
        <v>31</v>
      </c>
      <c r="D88" s="180" t="s">
        <v>149</v>
      </c>
      <c r="E88" s="181">
        <v>1</v>
      </c>
      <c r="F88" s="180">
        <v>58</v>
      </c>
      <c r="G88" s="183">
        <v>319000</v>
      </c>
      <c r="H88" s="183">
        <v>45936</v>
      </c>
      <c r="I88" s="189" t="s">
        <v>262</v>
      </c>
      <c r="J88" s="189" t="s">
        <v>65</v>
      </c>
      <c r="K88" s="180">
        <v>8038.8</v>
      </c>
      <c r="L88" s="183">
        <v>13780.8</v>
      </c>
      <c r="M88" s="183">
        <v>6890.4</v>
      </c>
      <c r="N88" s="183">
        <v>17226</v>
      </c>
      <c r="O88" s="183">
        <f t="shared" si="2"/>
        <v>37897.2</v>
      </c>
      <c r="P88" s="180"/>
      <c r="Q88" s="180" t="s">
        <v>270</v>
      </c>
      <c r="R88" s="189" t="s">
        <v>29</v>
      </c>
    </row>
    <row r="89" s="171" customFormat="1" ht="31" customHeight="1" spans="1:18">
      <c r="A89" s="180">
        <v>83</v>
      </c>
      <c r="B89" s="180" t="s">
        <v>271</v>
      </c>
      <c r="C89" s="180" t="s">
        <v>31</v>
      </c>
      <c r="D89" s="180" t="s">
        <v>272</v>
      </c>
      <c r="E89" s="181">
        <v>1</v>
      </c>
      <c r="F89" s="180">
        <v>6</v>
      </c>
      <c r="G89" s="183">
        <v>33000</v>
      </c>
      <c r="H89" s="183">
        <v>5808</v>
      </c>
      <c r="I89" s="189" t="s">
        <v>273</v>
      </c>
      <c r="J89" s="189" t="s">
        <v>228</v>
      </c>
      <c r="K89" s="180">
        <v>1016.4</v>
      </c>
      <c r="L89" s="183">
        <v>1742.4</v>
      </c>
      <c r="M89" s="183">
        <v>871.2</v>
      </c>
      <c r="N89" s="183">
        <v>2178</v>
      </c>
      <c r="O89" s="183">
        <f t="shared" si="2"/>
        <v>4791.6</v>
      </c>
      <c r="P89" s="180"/>
      <c r="Q89" s="180" t="s">
        <v>274</v>
      </c>
      <c r="R89" s="189" t="s">
        <v>29</v>
      </c>
    </row>
    <row r="90" s="171" customFormat="1" ht="31" customHeight="1" spans="1:18">
      <c r="A90" s="180">
        <v>84</v>
      </c>
      <c r="B90" s="180" t="s">
        <v>275</v>
      </c>
      <c r="C90" s="180" t="s">
        <v>31</v>
      </c>
      <c r="D90" s="180" t="s">
        <v>276</v>
      </c>
      <c r="E90" s="181">
        <v>1</v>
      </c>
      <c r="F90" s="180">
        <v>54</v>
      </c>
      <c r="G90" s="183">
        <v>297000</v>
      </c>
      <c r="H90" s="183">
        <v>52272</v>
      </c>
      <c r="I90" s="189" t="s">
        <v>273</v>
      </c>
      <c r="J90" s="189" t="s">
        <v>228</v>
      </c>
      <c r="K90" s="180">
        <v>9147.6</v>
      </c>
      <c r="L90" s="183">
        <v>15681.6</v>
      </c>
      <c r="M90" s="183">
        <v>7840.8</v>
      </c>
      <c r="N90" s="183">
        <v>19602</v>
      </c>
      <c r="O90" s="183">
        <f t="shared" si="2"/>
        <v>43124.4</v>
      </c>
      <c r="P90" s="180"/>
      <c r="Q90" s="180" t="s">
        <v>277</v>
      </c>
      <c r="R90" s="189" t="s">
        <v>29</v>
      </c>
    </row>
    <row r="91" s="171" customFormat="1" ht="31" customHeight="1" spans="1:18">
      <c r="A91" s="180">
        <v>85</v>
      </c>
      <c r="B91" s="180" t="s">
        <v>278</v>
      </c>
      <c r="C91" s="180" t="s">
        <v>31</v>
      </c>
      <c r="D91" s="180" t="s">
        <v>279</v>
      </c>
      <c r="E91" s="181">
        <v>1</v>
      </c>
      <c r="F91" s="180">
        <v>11.4</v>
      </c>
      <c r="G91" s="183">
        <v>62700</v>
      </c>
      <c r="H91" s="183">
        <v>11035.2</v>
      </c>
      <c r="I91" s="189" t="s">
        <v>273</v>
      </c>
      <c r="J91" s="189" t="s">
        <v>228</v>
      </c>
      <c r="K91" s="180">
        <v>1931.16</v>
      </c>
      <c r="L91" s="183">
        <v>3310.56</v>
      </c>
      <c r="M91" s="183">
        <v>1655.28</v>
      </c>
      <c r="N91" s="183">
        <v>4138.2</v>
      </c>
      <c r="O91" s="183">
        <f t="shared" si="2"/>
        <v>9104.04</v>
      </c>
      <c r="P91" s="180"/>
      <c r="Q91" s="180" t="s">
        <v>277</v>
      </c>
      <c r="R91" s="189" t="s">
        <v>29</v>
      </c>
    </row>
    <row r="92" s="171" customFormat="1" ht="31" customHeight="1" spans="1:18">
      <c r="A92" s="180">
        <v>86</v>
      </c>
      <c r="B92" s="180" t="s">
        <v>280</v>
      </c>
      <c r="C92" s="180" t="s">
        <v>31</v>
      </c>
      <c r="D92" s="180" t="s">
        <v>281</v>
      </c>
      <c r="E92" s="181">
        <v>1</v>
      </c>
      <c r="F92" s="180">
        <v>7.2</v>
      </c>
      <c r="G92" s="183">
        <v>39600</v>
      </c>
      <c r="H92" s="183">
        <v>7603.2</v>
      </c>
      <c r="I92" s="189" t="s">
        <v>273</v>
      </c>
      <c r="J92" s="189" t="s">
        <v>39</v>
      </c>
      <c r="K92" s="180">
        <v>1330.56</v>
      </c>
      <c r="L92" s="183">
        <v>2280.96</v>
      </c>
      <c r="M92" s="183">
        <v>1140.48</v>
      </c>
      <c r="N92" s="183">
        <v>2851.2</v>
      </c>
      <c r="O92" s="183">
        <f t="shared" si="2"/>
        <v>6272.64</v>
      </c>
      <c r="P92" s="180"/>
      <c r="Q92" s="180" t="s">
        <v>202</v>
      </c>
      <c r="R92" s="189" t="s">
        <v>29</v>
      </c>
    </row>
    <row r="93" s="171" customFormat="1" ht="31" customHeight="1" spans="1:18">
      <c r="A93" s="180">
        <v>87</v>
      </c>
      <c r="B93" s="180" t="s">
        <v>282</v>
      </c>
      <c r="C93" s="180" t="s">
        <v>31</v>
      </c>
      <c r="D93" s="180" t="s">
        <v>281</v>
      </c>
      <c r="E93" s="181">
        <v>1</v>
      </c>
      <c r="F93" s="180">
        <v>5</v>
      </c>
      <c r="G93" s="183">
        <v>27500</v>
      </c>
      <c r="H93" s="183">
        <v>5280</v>
      </c>
      <c r="I93" s="189" t="s">
        <v>273</v>
      </c>
      <c r="J93" s="189" t="s">
        <v>65</v>
      </c>
      <c r="K93" s="180">
        <v>924</v>
      </c>
      <c r="L93" s="183">
        <v>1584</v>
      </c>
      <c r="M93" s="183">
        <v>792</v>
      </c>
      <c r="N93" s="183">
        <v>1980</v>
      </c>
      <c r="O93" s="183">
        <f t="shared" si="2"/>
        <v>4356</v>
      </c>
      <c r="P93" s="180"/>
      <c r="Q93" s="180" t="s">
        <v>283</v>
      </c>
      <c r="R93" s="189" t="s">
        <v>29</v>
      </c>
    </row>
    <row r="94" s="171" customFormat="1" ht="31" customHeight="1" spans="1:18">
      <c r="A94" s="180">
        <v>88</v>
      </c>
      <c r="B94" s="180" t="s">
        <v>284</v>
      </c>
      <c r="C94" s="180" t="s">
        <v>31</v>
      </c>
      <c r="D94" s="180" t="s">
        <v>183</v>
      </c>
      <c r="E94" s="181">
        <v>1</v>
      </c>
      <c r="F94" s="180">
        <v>30</v>
      </c>
      <c r="G94" s="183">
        <v>165000</v>
      </c>
      <c r="H94" s="183">
        <v>34320</v>
      </c>
      <c r="I94" s="189" t="s">
        <v>285</v>
      </c>
      <c r="J94" s="189" t="s">
        <v>228</v>
      </c>
      <c r="K94" s="180">
        <v>6006</v>
      </c>
      <c r="L94" s="183">
        <v>10296</v>
      </c>
      <c r="M94" s="183">
        <v>5148</v>
      </c>
      <c r="N94" s="183">
        <v>12870</v>
      </c>
      <c r="O94" s="183">
        <f t="shared" si="2"/>
        <v>28314</v>
      </c>
      <c r="P94" s="180"/>
      <c r="Q94" s="180" t="s">
        <v>286</v>
      </c>
      <c r="R94" s="189" t="s">
        <v>29</v>
      </c>
    </row>
    <row r="95" s="171" customFormat="1" ht="31" customHeight="1" spans="1:18">
      <c r="A95" s="180">
        <v>89</v>
      </c>
      <c r="B95" s="180" t="s">
        <v>287</v>
      </c>
      <c r="C95" s="180" t="s">
        <v>31</v>
      </c>
      <c r="D95" s="180" t="s">
        <v>288</v>
      </c>
      <c r="E95" s="181">
        <v>1</v>
      </c>
      <c r="F95" s="180">
        <v>5.8</v>
      </c>
      <c r="G95" s="183">
        <v>31900</v>
      </c>
      <c r="H95" s="183">
        <v>6124.8</v>
      </c>
      <c r="I95" s="189" t="s">
        <v>285</v>
      </c>
      <c r="J95" s="189" t="s">
        <v>228</v>
      </c>
      <c r="K95" s="180">
        <v>1071.84</v>
      </c>
      <c r="L95" s="183">
        <v>1837.44</v>
      </c>
      <c r="M95" s="183">
        <v>918.72</v>
      </c>
      <c r="N95" s="183">
        <v>2296.8</v>
      </c>
      <c r="O95" s="183">
        <f t="shared" si="2"/>
        <v>5052.96</v>
      </c>
      <c r="P95" s="180"/>
      <c r="Q95" s="180" t="s">
        <v>159</v>
      </c>
      <c r="R95" s="189" t="s">
        <v>29</v>
      </c>
    </row>
    <row r="96" s="171" customFormat="1" ht="31" customHeight="1" spans="1:18">
      <c r="A96" s="180">
        <v>90</v>
      </c>
      <c r="B96" s="180" t="s">
        <v>289</v>
      </c>
      <c r="C96" s="180" t="s">
        <v>31</v>
      </c>
      <c r="D96" s="180" t="s">
        <v>288</v>
      </c>
      <c r="E96" s="181">
        <v>1</v>
      </c>
      <c r="F96" s="180">
        <v>53</v>
      </c>
      <c r="G96" s="183">
        <v>291500</v>
      </c>
      <c r="H96" s="183">
        <v>60632</v>
      </c>
      <c r="I96" s="189" t="s">
        <v>285</v>
      </c>
      <c r="J96" s="189" t="s">
        <v>228</v>
      </c>
      <c r="K96" s="180">
        <v>10610.6</v>
      </c>
      <c r="L96" s="183">
        <v>18189.6</v>
      </c>
      <c r="M96" s="183">
        <v>9094.8</v>
      </c>
      <c r="N96" s="183">
        <v>22737</v>
      </c>
      <c r="O96" s="183">
        <f t="shared" si="2"/>
        <v>50021.4</v>
      </c>
      <c r="P96" s="180"/>
      <c r="Q96" s="180" t="s">
        <v>286</v>
      </c>
      <c r="R96" s="189" t="s">
        <v>29</v>
      </c>
    </row>
    <row r="97" s="171" customFormat="1" ht="31" customHeight="1" spans="1:18">
      <c r="A97" s="180">
        <v>91</v>
      </c>
      <c r="B97" s="180" t="s">
        <v>290</v>
      </c>
      <c r="C97" s="180" t="s">
        <v>31</v>
      </c>
      <c r="D97" s="180" t="s">
        <v>291</v>
      </c>
      <c r="E97" s="181">
        <v>1</v>
      </c>
      <c r="F97" s="180">
        <v>6.3</v>
      </c>
      <c r="G97" s="183">
        <v>34650</v>
      </c>
      <c r="H97" s="183">
        <v>6652.8</v>
      </c>
      <c r="I97" s="189" t="s">
        <v>292</v>
      </c>
      <c r="J97" s="189" t="s">
        <v>39</v>
      </c>
      <c r="K97" s="180">
        <v>1164.24</v>
      </c>
      <c r="L97" s="183">
        <v>1995.84</v>
      </c>
      <c r="M97" s="183">
        <v>997.92</v>
      </c>
      <c r="N97" s="183">
        <v>2494.8</v>
      </c>
      <c r="O97" s="183">
        <f t="shared" si="2"/>
        <v>5488.56</v>
      </c>
      <c r="P97" s="180"/>
      <c r="Q97" s="180" t="s">
        <v>293</v>
      </c>
      <c r="R97" s="189" t="s">
        <v>29</v>
      </c>
    </row>
    <row r="98" s="171" customFormat="1" ht="31" customHeight="1" spans="1:18">
      <c r="A98" s="180">
        <v>92</v>
      </c>
      <c r="B98" s="180" t="s">
        <v>294</v>
      </c>
      <c r="C98" s="180" t="s">
        <v>31</v>
      </c>
      <c r="D98" s="180" t="s">
        <v>295</v>
      </c>
      <c r="E98" s="181">
        <v>1</v>
      </c>
      <c r="F98" s="180">
        <v>19</v>
      </c>
      <c r="G98" s="183">
        <v>104500</v>
      </c>
      <c r="H98" s="183">
        <v>20064</v>
      </c>
      <c r="I98" s="189" t="s">
        <v>292</v>
      </c>
      <c r="J98" s="189" t="s">
        <v>228</v>
      </c>
      <c r="K98" s="180">
        <v>3511.2</v>
      </c>
      <c r="L98" s="183">
        <v>6019.2</v>
      </c>
      <c r="M98" s="183">
        <v>3009.6</v>
      </c>
      <c r="N98" s="183">
        <v>7524</v>
      </c>
      <c r="O98" s="183">
        <f t="shared" si="2"/>
        <v>16552.8</v>
      </c>
      <c r="P98" s="180"/>
      <c r="Q98" s="180" t="s">
        <v>296</v>
      </c>
      <c r="R98" s="189" t="s">
        <v>29</v>
      </c>
    </row>
    <row r="99" s="171" customFormat="1" ht="31" customHeight="1" spans="1:18">
      <c r="A99" s="180">
        <v>93</v>
      </c>
      <c r="B99" s="180" t="s">
        <v>297</v>
      </c>
      <c r="C99" s="180" t="s">
        <v>31</v>
      </c>
      <c r="D99" s="180" t="s">
        <v>298</v>
      </c>
      <c r="E99" s="181">
        <v>1</v>
      </c>
      <c r="F99" s="180">
        <v>4.5</v>
      </c>
      <c r="G99" s="183">
        <v>24750</v>
      </c>
      <c r="H99" s="183">
        <v>4752</v>
      </c>
      <c r="I99" s="189" t="s">
        <v>292</v>
      </c>
      <c r="J99" s="189" t="s">
        <v>65</v>
      </c>
      <c r="K99" s="180">
        <v>831.6</v>
      </c>
      <c r="L99" s="183">
        <v>1425.6</v>
      </c>
      <c r="M99" s="183">
        <v>712.8</v>
      </c>
      <c r="N99" s="183">
        <v>1782</v>
      </c>
      <c r="O99" s="183">
        <f t="shared" si="2"/>
        <v>3920.4</v>
      </c>
      <c r="P99" s="180"/>
      <c r="Q99" s="180" t="s">
        <v>299</v>
      </c>
      <c r="R99" s="189" t="s">
        <v>29</v>
      </c>
    </row>
    <row r="100" s="171" customFormat="1" ht="31" customHeight="1" spans="1:18">
      <c r="A100" s="180">
        <v>94</v>
      </c>
      <c r="B100" s="180" t="s">
        <v>300</v>
      </c>
      <c r="C100" s="180" t="s">
        <v>31</v>
      </c>
      <c r="D100" s="180" t="s">
        <v>301</v>
      </c>
      <c r="E100" s="181">
        <v>1</v>
      </c>
      <c r="F100" s="180">
        <v>20</v>
      </c>
      <c r="G100" s="183">
        <v>110000</v>
      </c>
      <c r="H100" s="183">
        <v>21120</v>
      </c>
      <c r="I100" s="189" t="s">
        <v>292</v>
      </c>
      <c r="J100" s="189" t="s">
        <v>228</v>
      </c>
      <c r="K100" s="180">
        <v>3696</v>
      </c>
      <c r="L100" s="183">
        <v>6336</v>
      </c>
      <c r="M100" s="183">
        <v>3168</v>
      </c>
      <c r="N100" s="183">
        <v>7920</v>
      </c>
      <c r="O100" s="183">
        <f t="shared" si="2"/>
        <v>17424</v>
      </c>
      <c r="P100" s="180"/>
      <c r="Q100" s="180" t="s">
        <v>43</v>
      </c>
      <c r="R100" s="189" t="s">
        <v>29</v>
      </c>
    </row>
    <row r="101" s="171" customFormat="1" ht="31" customHeight="1" spans="1:18">
      <c r="A101" s="180">
        <v>95</v>
      </c>
      <c r="B101" s="180" t="s">
        <v>302</v>
      </c>
      <c r="C101" s="180" t="s">
        <v>31</v>
      </c>
      <c r="D101" s="180" t="s">
        <v>303</v>
      </c>
      <c r="E101" s="181">
        <v>1</v>
      </c>
      <c r="F101" s="180">
        <v>9</v>
      </c>
      <c r="G101" s="183">
        <v>49500</v>
      </c>
      <c r="H101" s="183">
        <v>9504</v>
      </c>
      <c r="I101" s="189" t="s">
        <v>292</v>
      </c>
      <c r="J101" s="189" t="s">
        <v>228</v>
      </c>
      <c r="K101" s="180">
        <v>1663.2</v>
      </c>
      <c r="L101" s="183">
        <v>2851.2</v>
      </c>
      <c r="M101" s="183">
        <v>1425.6</v>
      </c>
      <c r="N101" s="183">
        <v>3564</v>
      </c>
      <c r="O101" s="183">
        <f t="shared" si="2"/>
        <v>7840.8</v>
      </c>
      <c r="P101" s="180"/>
      <c r="Q101" s="180" t="s">
        <v>35</v>
      </c>
      <c r="R101" s="189" t="s">
        <v>29</v>
      </c>
    </row>
    <row r="102" s="171" customFormat="1" ht="31" customHeight="1" spans="1:18">
      <c r="A102" s="180">
        <v>96</v>
      </c>
      <c r="B102" s="180" t="s">
        <v>304</v>
      </c>
      <c r="C102" s="180" t="s">
        <v>31</v>
      </c>
      <c r="D102" s="180" t="s">
        <v>305</v>
      </c>
      <c r="E102" s="181">
        <v>1</v>
      </c>
      <c r="F102" s="180">
        <v>158</v>
      </c>
      <c r="G102" s="183">
        <v>869000</v>
      </c>
      <c r="H102" s="183">
        <v>180752</v>
      </c>
      <c r="I102" s="189" t="s">
        <v>292</v>
      </c>
      <c r="J102" s="189" t="s">
        <v>228</v>
      </c>
      <c r="K102" s="180">
        <v>31631.6</v>
      </c>
      <c r="L102" s="183">
        <v>54225.6</v>
      </c>
      <c r="M102" s="183">
        <v>27112.8</v>
      </c>
      <c r="N102" s="183">
        <v>67782</v>
      </c>
      <c r="O102" s="183">
        <f t="shared" si="2"/>
        <v>149120.4</v>
      </c>
      <c r="P102" s="180"/>
      <c r="Q102" s="180" t="s">
        <v>286</v>
      </c>
      <c r="R102" s="189" t="s">
        <v>29</v>
      </c>
    </row>
    <row r="103" s="171" customFormat="1" ht="31" customHeight="1" spans="1:18">
      <c r="A103" s="180">
        <v>97</v>
      </c>
      <c r="B103" s="180" t="s">
        <v>306</v>
      </c>
      <c r="C103" s="180" t="s">
        <v>31</v>
      </c>
      <c r="D103" s="180" t="s">
        <v>307</v>
      </c>
      <c r="E103" s="181">
        <v>1</v>
      </c>
      <c r="F103" s="180">
        <v>13.6</v>
      </c>
      <c r="G103" s="183">
        <v>74800</v>
      </c>
      <c r="H103" s="183">
        <v>14361.6</v>
      </c>
      <c r="I103" s="189" t="s">
        <v>292</v>
      </c>
      <c r="J103" s="189" t="s">
        <v>119</v>
      </c>
      <c r="K103" s="180">
        <v>2513.28</v>
      </c>
      <c r="L103" s="183">
        <v>4308.48</v>
      </c>
      <c r="M103" s="183">
        <v>2154.24</v>
      </c>
      <c r="N103" s="183">
        <v>5385.6</v>
      </c>
      <c r="O103" s="183">
        <f t="shared" si="2"/>
        <v>11848.32</v>
      </c>
      <c r="P103" s="180"/>
      <c r="Q103" s="180" t="s">
        <v>52</v>
      </c>
      <c r="R103" s="189" t="s">
        <v>29</v>
      </c>
    </row>
    <row r="104" s="171" customFormat="1" ht="31" customHeight="1" spans="1:18">
      <c r="A104" s="180">
        <v>98</v>
      </c>
      <c r="B104" s="180" t="s">
        <v>308</v>
      </c>
      <c r="C104" s="180" t="s">
        <v>31</v>
      </c>
      <c r="D104" s="180" t="s">
        <v>309</v>
      </c>
      <c r="E104" s="181">
        <v>1</v>
      </c>
      <c r="F104" s="180">
        <v>15</v>
      </c>
      <c r="G104" s="183">
        <v>82500</v>
      </c>
      <c r="H104" s="183">
        <v>17160</v>
      </c>
      <c r="I104" s="189" t="s">
        <v>292</v>
      </c>
      <c r="J104" s="189" t="s">
        <v>65</v>
      </c>
      <c r="K104" s="180">
        <v>3003</v>
      </c>
      <c r="L104" s="183">
        <v>5148</v>
      </c>
      <c r="M104" s="183">
        <v>2574</v>
      </c>
      <c r="N104" s="183">
        <v>6435</v>
      </c>
      <c r="O104" s="183">
        <f t="shared" ref="O104:O135" si="3">L104+M104+N104</f>
        <v>14157</v>
      </c>
      <c r="P104" s="180"/>
      <c r="Q104" s="180" t="s">
        <v>310</v>
      </c>
      <c r="R104" s="189" t="s">
        <v>29</v>
      </c>
    </row>
    <row r="105" s="171" customFormat="1" ht="31" customHeight="1" spans="1:18">
      <c r="A105" s="180">
        <v>99</v>
      </c>
      <c r="B105" s="180" t="s">
        <v>311</v>
      </c>
      <c r="C105" s="180" t="s">
        <v>31</v>
      </c>
      <c r="D105" s="180" t="s">
        <v>312</v>
      </c>
      <c r="E105" s="181">
        <v>1</v>
      </c>
      <c r="F105" s="180">
        <v>6.5</v>
      </c>
      <c r="G105" s="183">
        <v>35750</v>
      </c>
      <c r="H105" s="183">
        <v>7436</v>
      </c>
      <c r="I105" s="189" t="s">
        <v>292</v>
      </c>
      <c r="J105" s="189" t="s">
        <v>228</v>
      </c>
      <c r="K105" s="180">
        <v>1301.3</v>
      </c>
      <c r="L105" s="183">
        <v>2230.8</v>
      </c>
      <c r="M105" s="183">
        <v>1115.4</v>
      </c>
      <c r="N105" s="183">
        <v>2788.5</v>
      </c>
      <c r="O105" s="183">
        <f t="shared" si="3"/>
        <v>6134.7</v>
      </c>
      <c r="P105" s="180"/>
      <c r="Q105" s="180" t="s">
        <v>313</v>
      </c>
      <c r="R105" s="189" t="s">
        <v>29</v>
      </c>
    </row>
    <row r="106" s="171" customFormat="1" ht="31" customHeight="1" spans="1:18">
      <c r="A106" s="180">
        <v>100</v>
      </c>
      <c r="B106" s="180" t="s">
        <v>314</v>
      </c>
      <c r="C106" s="180" t="s">
        <v>31</v>
      </c>
      <c r="D106" s="180" t="s">
        <v>315</v>
      </c>
      <c r="E106" s="181">
        <v>1</v>
      </c>
      <c r="F106" s="180">
        <v>24.8</v>
      </c>
      <c r="G106" s="183">
        <v>136400</v>
      </c>
      <c r="H106" s="183">
        <v>28371.2</v>
      </c>
      <c r="I106" s="189" t="s">
        <v>292</v>
      </c>
      <c r="J106" s="189" t="s">
        <v>119</v>
      </c>
      <c r="K106" s="180">
        <v>4964.96</v>
      </c>
      <c r="L106" s="183">
        <v>8511.36</v>
      </c>
      <c r="M106" s="183">
        <v>4255.68</v>
      </c>
      <c r="N106" s="183">
        <v>10639.2</v>
      </c>
      <c r="O106" s="183">
        <f t="shared" si="3"/>
        <v>23406.24</v>
      </c>
      <c r="P106" s="180"/>
      <c r="Q106" s="180" t="s">
        <v>316</v>
      </c>
      <c r="R106" s="189" t="s">
        <v>29</v>
      </c>
    </row>
    <row r="107" s="171" customFormat="1" ht="31" customHeight="1" spans="1:18">
      <c r="A107" s="180">
        <v>101</v>
      </c>
      <c r="B107" s="180" t="s">
        <v>317</v>
      </c>
      <c r="C107" s="180" t="s">
        <v>31</v>
      </c>
      <c r="D107" s="180" t="s">
        <v>318</v>
      </c>
      <c r="E107" s="181">
        <v>1</v>
      </c>
      <c r="F107" s="180">
        <v>8.6</v>
      </c>
      <c r="G107" s="183">
        <v>47300</v>
      </c>
      <c r="H107" s="183">
        <v>9081.6</v>
      </c>
      <c r="I107" s="189" t="s">
        <v>292</v>
      </c>
      <c r="J107" s="189" t="s">
        <v>65</v>
      </c>
      <c r="K107" s="180">
        <v>1589.28</v>
      </c>
      <c r="L107" s="183">
        <v>2724.48</v>
      </c>
      <c r="M107" s="183">
        <v>1362.24</v>
      </c>
      <c r="N107" s="183">
        <v>3405.6</v>
      </c>
      <c r="O107" s="183">
        <f t="shared" si="3"/>
        <v>7492.32</v>
      </c>
      <c r="P107" s="180"/>
      <c r="Q107" s="180" t="s">
        <v>319</v>
      </c>
      <c r="R107" s="189" t="s">
        <v>29</v>
      </c>
    </row>
    <row r="108" s="171" customFormat="1" ht="31" customHeight="1" spans="1:18">
      <c r="A108" s="180">
        <v>102</v>
      </c>
      <c r="B108" s="180" t="s">
        <v>320</v>
      </c>
      <c r="C108" s="180" t="s">
        <v>31</v>
      </c>
      <c r="D108" s="180" t="s">
        <v>321</v>
      </c>
      <c r="E108" s="181">
        <v>1</v>
      </c>
      <c r="F108" s="180">
        <v>70</v>
      </c>
      <c r="G108" s="183">
        <v>385000</v>
      </c>
      <c r="H108" s="183">
        <v>80080</v>
      </c>
      <c r="I108" s="189" t="s">
        <v>292</v>
      </c>
      <c r="J108" s="189" t="s">
        <v>228</v>
      </c>
      <c r="K108" s="180">
        <v>14014</v>
      </c>
      <c r="L108" s="183">
        <v>24024</v>
      </c>
      <c r="M108" s="183">
        <v>12012</v>
      </c>
      <c r="N108" s="183">
        <v>30030</v>
      </c>
      <c r="O108" s="183">
        <f t="shared" si="3"/>
        <v>66066</v>
      </c>
      <c r="P108" s="180"/>
      <c r="Q108" s="180" t="s">
        <v>286</v>
      </c>
      <c r="R108" s="189" t="s">
        <v>29</v>
      </c>
    </row>
    <row r="109" s="171" customFormat="1" ht="31" customHeight="1" spans="1:18">
      <c r="A109" s="180">
        <v>103</v>
      </c>
      <c r="B109" s="180" t="s">
        <v>322</v>
      </c>
      <c r="C109" s="180" t="s">
        <v>31</v>
      </c>
      <c r="D109" s="180" t="s">
        <v>323</v>
      </c>
      <c r="E109" s="181">
        <v>1</v>
      </c>
      <c r="F109" s="180">
        <v>82.5</v>
      </c>
      <c r="G109" s="183">
        <v>453750</v>
      </c>
      <c r="H109" s="183">
        <v>94380</v>
      </c>
      <c r="I109" s="189" t="s">
        <v>324</v>
      </c>
      <c r="J109" s="189" t="s">
        <v>325</v>
      </c>
      <c r="K109" s="180">
        <v>16516.5</v>
      </c>
      <c r="L109" s="183">
        <v>28314</v>
      </c>
      <c r="M109" s="183">
        <v>14157</v>
      </c>
      <c r="N109" s="183">
        <v>35392.5</v>
      </c>
      <c r="O109" s="183">
        <f t="shared" si="3"/>
        <v>77863.5</v>
      </c>
      <c r="P109" s="180"/>
      <c r="Q109" s="180" t="s">
        <v>326</v>
      </c>
      <c r="R109" s="189" t="s">
        <v>29</v>
      </c>
    </row>
    <row r="110" s="171" customFormat="1" ht="31" customHeight="1" spans="1:18">
      <c r="A110" s="180">
        <v>104</v>
      </c>
      <c r="B110" s="180" t="s">
        <v>327</v>
      </c>
      <c r="C110" s="180" t="s">
        <v>31</v>
      </c>
      <c r="D110" s="180" t="s">
        <v>328</v>
      </c>
      <c r="E110" s="181">
        <v>1</v>
      </c>
      <c r="F110" s="180">
        <v>138</v>
      </c>
      <c r="G110" s="183">
        <v>759000</v>
      </c>
      <c r="H110" s="183">
        <v>133584</v>
      </c>
      <c r="I110" s="189" t="s">
        <v>324</v>
      </c>
      <c r="J110" s="189" t="s">
        <v>104</v>
      </c>
      <c r="K110" s="180">
        <v>23377.2</v>
      </c>
      <c r="L110" s="183">
        <v>40075.2</v>
      </c>
      <c r="M110" s="183">
        <v>20037.6</v>
      </c>
      <c r="N110" s="183">
        <v>50094</v>
      </c>
      <c r="O110" s="183">
        <f t="shared" si="3"/>
        <v>110206.8</v>
      </c>
      <c r="P110" s="180"/>
      <c r="Q110" s="180" t="s">
        <v>329</v>
      </c>
      <c r="R110" s="189" t="s">
        <v>29</v>
      </c>
    </row>
    <row r="111" s="171" customFormat="1" ht="31" customHeight="1" spans="1:18">
      <c r="A111" s="180">
        <v>105</v>
      </c>
      <c r="B111" s="180" t="s">
        <v>330</v>
      </c>
      <c r="C111" s="180" t="s">
        <v>31</v>
      </c>
      <c r="D111" s="180" t="s">
        <v>331</v>
      </c>
      <c r="E111" s="181">
        <v>1</v>
      </c>
      <c r="F111" s="180">
        <v>14.7</v>
      </c>
      <c r="G111" s="183">
        <v>80850</v>
      </c>
      <c r="H111" s="183">
        <v>14229.6</v>
      </c>
      <c r="I111" s="189" t="s">
        <v>324</v>
      </c>
      <c r="J111" s="189" t="s">
        <v>119</v>
      </c>
      <c r="K111" s="180">
        <v>2490.18</v>
      </c>
      <c r="L111" s="183">
        <v>4268.88</v>
      </c>
      <c r="M111" s="183">
        <v>2134.44</v>
      </c>
      <c r="N111" s="183">
        <v>5336.1</v>
      </c>
      <c r="O111" s="183">
        <f t="shared" si="3"/>
        <v>11739.42</v>
      </c>
      <c r="P111" s="180"/>
      <c r="Q111" s="180" t="s">
        <v>270</v>
      </c>
      <c r="R111" s="189" t="s">
        <v>29</v>
      </c>
    </row>
    <row r="112" s="171" customFormat="1" ht="31" customHeight="1" spans="1:18">
      <c r="A112" s="180">
        <v>106</v>
      </c>
      <c r="B112" s="180" t="s">
        <v>332</v>
      </c>
      <c r="C112" s="180" t="s">
        <v>31</v>
      </c>
      <c r="D112" s="180" t="s">
        <v>333</v>
      </c>
      <c r="E112" s="181">
        <v>1</v>
      </c>
      <c r="F112" s="180">
        <v>20</v>
      </c>
      <c r="G112" s="183">
        <v>110000</v>
      </c>
      <c r="H112" s="183">
        <v>21120</v>
      </c>
      <c r="I112" s="189" t="s">
        <v>334</v>
      </c>
      <c r="J112" s="189" t="s">
        <v>325</v>
      </c>
      <c r="K112" s="180">
        <v>3696</v>
      </c>
      <c r="L112" s="183">
        <v>6336</v>
      </c>
      <c r="M112" s="183">
        <v>3168</v>
      </c>
      <c r="N112" s="183">
        <v>7920</v>
      </c>
      <c r="O112" s="183">
        <f t="shared" si="3"/>
        <v>17424</v>
      </c>
      <c r="P112" s="180"/>
      <c r="Q112" s="180" t="s">
        <v>72</v>
      </c>
      <c r="R112" s="189" t="s">
        <v>29</v>
      </c>
    </row>
    <row r="113" s="171" customFormat="1" ht="31" customHeight="1" spans="1:18">
      <c r="A113" s="180">
        <v>107</v>
      </c>
      <c r="B113" s="180" t="s">
        <v>335</v>
      </c>
      <c r="C113" s="180" t="s">
        <v>31</v>
      </c>
      <c r="D113" s="180" t="s">
        <v>333</v>
      </c>
      <c r="E113" s="181">
        <v>1</v>
      </c>
      <c r="F113" s="180">
        <v>11</v>
      </c>
      <c r="G113" s="183">
        <v>60500</v>
      </c>
      <c r="H113" s="183">
        <v>12584</v>
      </c>
      <c r="I113" s="189" t="s">
        <v>334</v>
      </c>
      <c r="J113" s="189" t="s">
        <v>325</v>
      </c>
      <c r="K113" s="180">
        <v>2202.2</v>
      </c>
      <c r="L113" s="183">
        <v>3775.2</v>
      </c>
      <c r="M113" s="183">
        <v>1887.6</v>
      </c>
      <c r="N113" s="183">
        <v>4719</v>
      </c>
      <c r="O113" s="183">
        <f t="shared" si="3"/>
        <v>10381.8</v>
      </c>
      <c r="P113" s="180"/>
      <c r="Q113" s="180" t="s">
        <v>75</v>
      </c>
      <c r="R113" s="189" t="s">
        <v>29</v>
      </c>
    </row>
    <row r="114" s="171" customFormat="1" ht="31" customHeight="1" spans="1:18">
      <c r="A114" s="180">
        <v>108</v>
      </c>
      <c r="B114" s="180" t="s">
        <v>336</v>
      </c>
      <c r="C114" s="180" t="s">
        <v>31</v>
      </c>
      <c r="D114" s="180" t="s">
        <v>337</v>
      </c>
      <c r="E114" s="181">
        <v>1</v>
      </c>
      <c r="F114" s="180">
        <v>5</v>
      </c>
      <c r="G114" s="183">
        <v>27500</v>
      </c>
      <c r="H114" s="183">
        <v>5720</v>
      </c>
      <c r="I114" s="189" t="s">
        <v>334</v>
      </c>
      <c r="J114" s="189" t="s">
        <v>325</v>
      </c>
      <c r="K114" s="180">
        <v>1001</v>
      </c>
      <c r="L114" s="183">
        <v>1716</v>
      </c>
      <c r="M114" s="183">
        <v>858</v>
      </c>
      <c r="N114" s="183">
        <v>2145</v>
      </c>
      <c r="O114" s="183">
        <f t="shared" si="3"/>
        <v>4719</v>
      </c>
      <c r="P114" s="180"/>
      <c r="Q114" s="180" t="s">
        <v>75</v>
      </c>
      <c r="R114" s="189" t="s">
        <v>29</v>
      </c>
    </row>
    <row r="115" s="171" customFormat="1" ht="31" customHeight="1" spans="1:18">
      <c r="A115" s="180">
        <v>109</v>
      </c>
      <c r="B115" s="180" t="s">
        <v>338</v>
      </c>
      <c r="C115" s="180" t="s">
        <v>31</v>
      </c>
      <c r="D115" s="180" t="s">
        <v>339</v>
      </c>
      <c r="E115" s="181">
        <v>1</v>
      </c>
      <c r="F115" s="180">
        <v>7</v>
      </c>
      <c r="G115" s="183">
        <v>38500</v>
      </c>
      <c r="H115" s="183">
        <v>8008</v>
      </c>
      <c r="I115" s="189" t="s">
        <v>340</v>
      </c>
      <c r="J115" s="189" t="s">
        <v>325</v>
      </c>
      <c r="K115" s="180">
        <v>1401.4</v>
      </c>
      <c r="L115" s="183">
        <v>2402.4</v>
      </c>
      <c r="M115" s="183">
        <v>1201.2</v>
      </c>
      <c r="N115" s="183">
        <v>3003</v>
      </c>
      <c r="O115" s="183">
        <f t="shared" si="3"/>
        <v>6606.6</v>
      </c>
      <c r="P115" s="180"/>
      <c r="Q115" s="180" t="s">
        <v>341</v>
      </c>
      <c r="R115" s="189" t="s">
        <v>29</v>
      </c>
    </row>
    <row r="116" s="171" customFormat="1" ht="31" customHeight="1" spans="1:18">
      <c r="A116" s="180">
        <v>110</v>
      </c>
      <c r="B116" s="180" t="s">
        <v>342</v>
      </c>
      <c r="C116" s="180" t="s">
        <v>31</v>
      </c>
      <c r="D116" s="180" t="s">
        <v>343</v>
      </c>
      <c r="E116" s="181">
        <v>1</v>
      </c>
      <c r="F116" s="180">
        <v>6.6</v>
      </c>
      <c r="G116" s="183">
        <v>36300</v>
      </c>
      <c r="H116" s="183">
        <v>7550.4</v>
      </c>
      <c r="I116" s="189" t="s">
        <v>340</v>
      </c>
      <c r="J116" s="189" t="s">
        <v>325</v>
      </c>
      <c r="K116" s="180">
        <v>1321.32</v>
      </c>
      <c r="L116" s="183">
        <v>2265.12</v>
      </c>
      <c r="M116" s="183">
        <v>1132.56</v>
      </c>
      <c r="N116" s="183">
        <v>2831.4</v>
      </c>
      <c r="O116" s="183">
        <f t="shared" si="3"/>
        <v>6229.08</v>
      </c>
      <c r="P116" s="180"/>
      <c r="Q116" s="180" t="s">
        <v>344</v>
      </c>
      <c r="R116" s="189" t="s">
        <v>29</v>
      </c>
    </row>
    <row r="117" s="171" customFormat="1" ht="31" customHeight="1" spans="1:18">
      <c r="A117" s="180">
        <v>111</v>
      </c>
      <c r="B117" s="180" t="s">
        <v>345</v>
      </c>
      <c r="C117" s="180" t="s">
        <v>31</v>
      </c>
      <c r="D117" s="180" t="s">
        <v>346</v>
      </c>
      <c r="E117" s="181">
        <v>1</v>
      </c>
      <c r="F117" s="180">
        <v>26</v>
      </c>
      <c r="G117" s="183">
        <v>143000</v>
      </c>
      <c r="H117" s="183">
        <v>29744</v>
      </c>
      <c r="I117" s="189" t="s">
        <v>340</v>
      </c>
      <c r="J117" s="189" t="s">
        <v>325</v>
      </c>
      <c r="K117" s="180">
        <v>5205.2</v>
      </c>
      <c r="L117" s="183">
        <v>8923.2</v>
      </c>
      <c r="M117" s="183">
        <v>4461.6</v>
      </c>
      <c r="N117" s="183">
        <v>11154</v>
      </c>
      <c r="O117" s="183">
        <f t="shared" si="3"/>
        <v>24538.8</v>
      </c>
      <c r="P117" s="180"/>
      <c r="Q117" s="180" t="s">
        <v>344</v>
      </c>
      <c r="R117" s="189" t="s">
        <v>29</v>
      </c>
    </row>
    <row r="118" s="171" customFormat="1" ht="31" customHeight="1" spans="1:18">
      <c r="A118" s="180">
        <v>112</v>
      </c>
      <c r="B118" s="180" t="s">
        <v>347</v>
      </c>
      <c r="C118" s="180" t="s">
        <v>31</v>
      </c>
      <c r="D118" s="180" t="s">
        <v>348</v>
      </c>
      <c r="E118" s="181">
        <v>1</v>
      </c>
      <c r="F118" s="180">
        <v>97.9</v>
      </c>
      <c r="G118" s="183">
        <v>538450</v>
      </c>
      <c r="H118" s="183">
        <v>94767.2</v>
      </c>
      <c r="I118" s="189" t="s">
        <v>349</v>
      </c>
      <c r="J118" s="189" t="s">
        <v>228</v>
      </c>
      <c r="K118" s="180">
        <v>16584.26</v>
      </c>
      <c r="L118" s="183">
        <v>28430.16</v>
      </c>
      <c r="M118" s="183">
        <v>14215.08</v>
      </c>
      <c r="N118" s="183">
        <v>35537.7</v>
      </c>
      <c r="O118" s="183">
        <f t="shared" si="3"/>
        <v>78182.94</v>
      </c>
      <c r="P118" s="180"/>
      <c r="Q118" s="180" t="s">
        <v>350</v>
      </c>
      <c r="R118" s="189" t="s">
        <v>81</v>
      </c>
    </row>
    <row r="119" s="171" customFormat="1" ht="31" customHeight="1" spans="1:18">
      <c r="A119" s="180">
        <v>113</v>
      </c>
      <c r="B119" s="180" t="s">
        <v>351</v>
      </c>
      <c r="C119" s="180" t="s">
        <v>31</v>
      </c>
      <c r="D119" s="180" t="s">
        <v>352</v>
      </c>
      <c r="E119" s="181">
        <v>1</v>
      </c>
      <c r="F119" s="180">
        <v>3</v>
      </c>
      <c r="G119" s="183">
        <v>16500</v>
      </c>
      <c r="H119" s="183">
        <v>3432</v>
      </c>
      <c r="I119" s="189" t="s">
        <v>349</v>
      </c>
      <c r="J119" s="189" t="s">
        <v>39</v>
      </c>
      <c r="K119" s="180">
        <v>600.6</v>
      </c>
      <c r="L119" s="183">
        <v>1029.6</v>
      </c>
      <c r="M119" s="183">
        <v>514.8</v>
      </c>
      <c r="N119" s="183">
        <v>1287</v>
      </c>
      <c r="O119" s="183">
        <f t="shared" si="3"/>
        <v>2831.4</v>
      </c>
      <c r="P119" s="180"/>
      <c r="Q119" s="180" t="s">
        <v>353</v>
      </c>
      <c r="R119" s="189" t="s">
        <v>29</v>
      </c>
    </row>
    <row r="120" s="171" customFormat="1" ht="31" customHeight="1" spans="1:18">
      <c r="A120" s="180">
        <v>114</v>
      </c>
      <c r="B120" s="180" t="s">
        <v>354</v>
      </c>
      <c r="C120" s="180" t="s">
        <v>31</v>
      </c>
      <c r="D120" s="180" t="s">
        <v>355</v>
      </c>
      <c r="E120" s="181">
        <v>1</v>
      </c>
      <c r="F120" s="180">
        <v>4.8</v>
      </c>
      <c r="G120" s="183">
        <v>26400</v>
      </c>
      <c r="H120" s="183">
        <v>5491.2</v>
      </c>
      <c r="I120" s="189" t="s">
        <v>349</v>
      </c>
      <c r="J120" s="189" t="s">
        <v>39</v>
      </c>
      <c r="K120" s="180">
        <v>960.96</v>
      </c>
      <c r="L120" s="183">
        <v>1647.36</v>
      </c>
      <c r="M120" s="183">
        <v>823.68</v>
      </c>
      <c r="N120" s="183">
        <v>2059.2</v>
      </c>
      <c r="O120" s="183">
        <f t="shared" si="3"/>
        <v>4530.24</v>
      </c>
      <c r="P120" s="180"/>
      <c r="Q120" s="180" t="s">
        <v>356</v>
      </c>
      <c r="R120" s="189" t="s">
        <v>29</v>
      </c>
    </row>
    <row r="121" s="171" customFormat="1" ht="31" customHeight="1" spans="1:18">
      <c r="A121" s="180">
        <v>115</v>
      </c>
      <c r="B121" s="180" t="s">
        <v>357</v>
      </c>
      <c r="C121" s="180" t="s">
        <v>31</v>
      </c>
      <c r="D121" s="180" t="s">
        <v>358</v>
      </c>
      <c r="E121" s="181">
        <v>1</v>
      </c>
      <c r="F121" s="180">
        <v>87</v>
      </c>
      <c r="G121" s="183">
        <v>478500</v>
      </c>
      <c r="H121" s="183">
        <v>84216</v>
      </c>
      <c r="I121" s="189" t="s">
        <v>349</v>
      </c>
      <c r="J121" s="189" t="s">
        <v>125</v>
      </c>
      <c r="K121" s="180">
        <v>14737.8</v>
      </c>
      <c r="L121" s="183">
        <v>25264.8</v>
      </c>
      <c r="M121" s="183">
        <v>12632.4</v>
      </c>
      <c r="N121" s="183">
        <v>31581</v>
      </c>
      <c r="O121" s="183">
        <f t="shared" si="3"/>
        <v>69478.2</v>
      </c>
      <c r="P121" s="180"/>
      <c r="Q121" s="180" t="s">
        <v>359</v>
      </c>
      <c r="R121" s="189" t="s">
        <v>81</v>
      </c>
    </row>
    <row r="122" s="171" customFormat="1" ht="31" customHeight="1" spans="1:18">
      <c r="A122" s="180">
        <v>116</v>
      </c>
      <c r="B122" s="180" t="s">
        <v>360</v>
      </c>
      <c r="C122" s="180" t="s">
        <v>31</v>
      </c>
      <c r="D122" s="180" t="s">
        <v>50</v>
      </c>
      <c r="E122" s="181">
        <v>1</v>
      </c>
      <c r="F122" s="180">
        <v>12</v>
      </c>
      <c r="G122" s="183">
        <v>66000</v>
      </c>
      <c r="H122" s="183">
        <v>13728</v>
      </c>
      <c r="I122" s="189" t="s">
        <v>361</v>
      </c>
      <c r="J122" s="189" t="s">
        <v>39</v>
      </c>
      <c r="K122" s="180">
        <v>2402.4</v>
      </c>
      <c r="L122" s="183">
        <v>4118.4</v>
      </c>
      <c r="M122" s="183">
        <v>2059.2</v>
      </c>
      <c r="N122" s="183">
        <v>5148</v>
      </c>
      <c r="O122" s="183">
        <f t="shared" si="3"/>
        <v>11325.6</v>
      </c>
      <c r="P122" s="180"/>
      <c r="Q122" s="180" t="s">
        <v>362</v>
      </c>
      <c r="R122" s="189" t="s">
        <v>29</v>
      </c>
    </row>
    <row r="123" s="171" customFormat="1" ht="31" customHeight="1" spans="1:18">
      <c r="A123" s="180">
        <v>117</v>
      </c>
      <c r="B123" s="180" t="s">
        <v>363</v>
      </c>
      <c r="C123" s="180" t="s">
        <v>31</v>
      </c>
      <c r="D123" s="180" t="s">
        <v>364</v>
      </c>
      <c r="E123" s="181">
        <v>1</v>
      </c>
      <c r="F123" s="180">
        <v>11.7</v>
      </c>
      <c r="G123" s="183">
        <v>64350</v>
      </c>
      <c r="H123" s="183">
        <v>13384.8</v>
      </c>
      <c r="I123" s="189" t="s">
        <v>361</v>
      </c>
      <c r="J123" s="189" t="s">
        <v>365</v>
      </c>
      <c r="K123" s="180">
        <v>2342.34</v>
      </c>
      <c r="L123" s="183">
        <v>4015.44</v>
      </c>
      <c r="M123" s="183">
        <v>2007.72</v>
      </c>
      <c r="N123" s="183">
        <v>5019.3</v>
      </c>
      <c r="O123" s="183">
        <f t="shared" si="3"/>
        <v>11042.46</v>
      </c>
      <c r="P123" s="180"/>
      <c r="Q123" s="180" t="s">
        <v>75</v>
      </c>
      <c r="R123" s="189" t="s">
        <v>29</v>
      </c>
    </row>
    <row r="124" s="171" customFormat="1" ht="31" customHeight="1" spans="1:18">
      <c r="A124" s="180">
        <v>118</v>
      </c>
      <c r="B124" s="180" t="s">
        <v>366</v>
      </c>
      <c r="C124" s="180" t="s">
        <v>31</v>
      </c>
      <c r="D124" s="180" t="s">
        <v>367</v>
      </c>
      <c r="E124" s="181">
        <v>1</v>
      </c>
      <c r="F124" s="180">
        <v>17</v>
      </c>
      <c r="G124" s="183">
        <v>93500</v>
      </c>
      <c r="H124" s="183">
        <v>16456</v>
      </c>
      <c r="I124" s="189" t="s">
        <v>361</v>
      </c>
      <c r="J124" s="189" t="s">
        <v>228</v>
      </c>
      <c r="K124" s="180">
        <v>2879.8</v>
      </c>
      <c r="L124" s="183">
        <v>4936.8</v>
      </c>
      <c r="M124" s="183">
        <v>2468.4</v>
      </c>
      <c r="N124" s="183">
        <v>6171</v>
      </c>
      <c r="O124" s="183">
        <f t="shared" si="3"/>
        <v>13576.2</v>
      </c>
      <c r="P124" s="180"/>
      <c r="Q124" s="180" t="s">
        <v>368</v>
      </c>
      <c r="R124" s="189" t="s">
        <v>29</v>
      </c>
    </row>
    <row r="125" s="171" customFormat="1" ht="31" customHeight="1" spans="1:18">
      <c r="A125" s="180">
        <v>119</v>
      </c>
      <c r="B125" s="180" t="s">
        <v>369</v>
      </c>
      <c r="C125" s="180" t="s">
        <v>31</v>
      </c>
      <c r="D125" s="180" t="s">
        <v>370</v>
      </c>
      <c r="E125" s="181">
        <v>1</v>
      </c>
      <c r="F125" s="180">
        <v>16</v>
      </c>
      <c r="G125" s="183">
        <v>88000</v>
      </c>
      <c r="H125" s="183">
        <v>18304</v>
      </c>
      <c r="I125" s="189" t="s">
        <v>361</v>
      </c>
      <c r="J125" s="189" t="s">
        <v>365</v>
      </c>
      <c r="K125" s="180">
        <v>3203.2</v>
      </c>
      <c r="L125" s="183">
        <v>5491.2</v>
      </c>
      <c r="M125" s="183">
        <v>2745.6</v>
      </c>
      <c r="N125" s="183">
        <v>6864</v>
      </c>
      <c r="O125" s="183">
        <f t="shared" si="3"/>
        <v>15100.8</v>
      </c>
      <c r="P125" s="180"/>
      <c r="Q125" s="180" t="s">
        <v>344</v>
      </c>
      <c r="R125" s="189" t="s">
        <v>29</v>
      </c>
    </row>
    <row r="126" s="171" customFormat="1" ht="31" customHeight="1" spans="1:18">
      <c r="A126" s="180">
        <v>120</v>
      </c>
      <c r="B126" s="180" t="s">
        <v>371</v>
      </c>
      <c r="C126" s="180" t="s">
        <v>31</v>
      </c>
      <c r="D126" s="180" t="s">
        <v>372</v>
      </c>
      <c r="E126" s="181">
        <v>1</v>
      </c>
      <c r="F126" s="180">
        <v>2.8</v>
      </c>
      <c r="G126" s="183">
        <v>15400</v>
      </c>
      <c r="H126" s="183">
        <v>2956.8</v>
      </c>
      <c r="I126" s="189" t="s">
        <v>361</v>
      </c>
      <c r="J126" s="189" t="s">
        <v>65</v>
      </c>
      <c r="K126" s="180">
        <v>517.44</v>
      </c>
      <c r="L126" s="183">
        <v>887.04</v>
      </c>
      <c r="M126" s="183">
        <v>443.52</v>
      </c>
      <c r="N126" s="183">
        <v>1108.8</v>
      </c>
      <c r="O126" s="183">
        <f t="shared" si="3"/>
        <v>2439.36</v>
      </c>
      <c r="P126" s="180"/>
      <c r="Q126" s="180" t="s">
        <v>373</v>
      </c>
      <c r="R126" s="189" t="s">
        <v>29</v>
      </c>
    </row>
    <row r="127" s="171" customFormat="1" ht="31" customHeight="1" spans="1:18">
      <c r="A127" s="180">
        <v>121</v>
      </c>
      <c r="B127" s="180" t="s">
        <v>374</v>
      </c>
      <c r="C127" s="180" t="s">
        <v>31</v>
      </c>
      <c r="D127" s="180" t="s">
        <v>375</v>
      </c>
      <c r="E127" s="181">
        <v>1</v>
      </c>
      <c r="F127" s="180">
        <v>40</v>
      </c>
      <c r="G127" s="183">
        <v>220000</v>
      </c>
      <c r="H127" s="183">
        <v>38720</v>
      </c>
      <c r="I127" s="189" t="s">
        <v>361</v>
      </c>
      <c r="J127" s="189" t="s">
        <v>228</v>
      </c>
      <c r="K127" s="180">
        <v>6776</v>
      </c>
      <c r="L127" s="183">
        <v>11616</v>
      </c>
      <c r="M127" s="183">
        <v>5808</v>
      </c>
      <c r="N127" s="183">
        <v>14520</v>
      </c>
      <c r="O127" s="183">
        <f t="shared" si="3"/>
        <v>31944</v>
      </c>
      <c r="P127" s="180"/>
      <c r="Q127" s="180" t="s">
        <v>376</v>
      </c>
      <c r="R127" s="189" t="s">
        <v>29</v>
      </c>
    </row>
    <row r="128" s="171" customFormat="1" ht="31" customHeight="1" spans="1:18">
      <c r="A128" s="180">
        <v>122</v>
      </c>
      <c r="B128" s="180" t="s">
        <v>377</v>
      </c>
      <c r="C128" s="180" t="s">
        <v>31</v>
      </c>
      <c r="D128" s="180" t="s">
        <v>378</v>
      </c>
      <c r="E128" s="181">
        <v>1</v>
      </c>
      <c r="F128" s="180">
        <v>3</v>
      </c>
      <c r="G128" s="183">
        <v>16500</v>
      </c>
      <c r="H128" s="183">
        <v>3168</v>
      </c>
      <c r="I128" s="189" t="s">
        <v>361</v>
      </c>
      <c r="J128" s="189" t="s">
        <v>65</v>
      </c>
      <c r="K128" s="180">
        <v>554.4</v>
      </c>
      <c r="L128" s="183">
        <v>950.4</v>
      </c>
      <c r="M128" s="183">
        <v>475.2</v>
      </c>
      <c r="N128" s="183">
        <v>1188</v>
      </c>
      <c r="O128" s="183">
        <f t="shared" si="3"/>
        <v>2613.6</v>
      </c>
      <c r="P128" s="180"/>
      <c r="Q128" s="180" t="s">
        <v>379</v>
      </c>
      <c r="R128" s="189" t="s">
        <v>29</v>
      </c>
    </row>
    <row r="129" s="171" customFormat="1" ht="31" customHeight="1" spans="1:18">
      <c r="A129" s="180">
        <v>123</v>
      </c>
      <c r="B129" s="180" t="s">
        <v>380</v>
      </c>
      <c r="C129" s="180" t="s">
        <v>31</v>
      </c>
      <c r="D129" s="180" t="s">
        <v>381</v>
      </c>
      <c r="E129" s="181">
        <v>1</v>
      </c>
      <c r="F129" s="180">
        <v>4.1</v>
      </c>
      <c r="G129" s="183">
        <v>22550</v>
      </c>
      <c r="H129" s="183">
        <v>4690.4</v>
      </c>
      <c r="I129" s="189" t="s">
        <v>361</v>
      </c>
      <c r="J129" s="189" t="s">
        <v>65</v>
      </c>
      <c r="K129" s="180">
        <v>820.82</v>
      </c>
      <c r="L129" s="183">
        <v>1407.12</v>
      </c>
      <c r="M129" s="183">
        <v>703.56</v>
      </c>
      <c r="N129" s="183">
        <v>1758.9</v>
      </c>
      <c r="O129" s="183">
        <f t="shared" si="3"/>
        <v>3869.58</v>
      </c>
      <c r="P129" s="180"/>
      <c r="Q129" s="180" t="s">
        <v>257</v>
      </c>
      <c r="R129" s="189" t="s">
        <v>29</v>
      </c>
    </row>
    <row r="130" s="171" customFormat="1" ht="31" customHeight="1" spans="1:18">
      <c r="A130" s="180">
        <v>124</v>
      </c>
      <c r="B130" s="180" t="s">
        <v>382</v>
      </c>
      <c r="C130" s="180" t="s">
        <v>31</v>
      </c>
      <c r="D130" s="180" t="s">
        <v>383</v>
      </c>
      <c r="E130" s="181">
        <v>1</v>
      </c>
      <c r="F130" s="180">
        <v>5.3</v>
      </c>
      <c r="G130" s="183">
        <v>29150</v>
      </c>
      <c r="H130" s="183">
        <v>5596.8</v>
      </c>
      <c r="I130" s="189" t="s">
        <v>384</v>
      </c>
      <c r="J130" s="189" t="s">
        <v>119</v>
      </c>
      <c r="K130" s="180">
        <v>979.44</v>
      </c>
      <c r="L130" s="183">
        <v>1679.04</v>
      </c>
      <c r="M130" s="183">
        <v>839.52</v>
      </c>
      <c r="N130" s="183">
        <v>2098.8</v>
      </c>
      <c r="O130" s="183">
        <f t="shared" si="3"/>
        <v>4617.36</v>
      </c>
      <c r="P130" s="180"/>
      <c r="Q130" s="180" t="s">
        <v>319</v>
      </c>
      <c r="R130" s="189" t="s">
        <v>29</v>
      </c>
    </row>
    <row r="131" s="171" customFormat="1" ht="31" customHeight="1" spans="1:18">
      <c r="A131" s="180">
        <v>125</v>
      </c>
      <c r="B131" s="180" t="s">
        <v>385</v>
      </c>
      <c r="C131" s="180" t="s">
        <v>31</v>
      </c>
      <c r="D131" s="180" t="s">
        <v>386</v>
      </c>
      <c r="E131" s="181">
        <v>1</v>
      </c>
      <c r="F131" s="180">
        <v>5</v>
      </c>
      <c r="G131" s="183">
        <v>27500</v>
      </c>
      <c r="H131" s="183">
        <v>5280</v>
      </c>
      <c r="I131" s="189" t="s">
        <v>384</v>
      </c>
      <c r="J131" s="189" t="s">
        <v>228</v>
      </c>
      <c r="K131" s="180">
        <v>924</v>
      </c>
      <c r="L131" s="183">
        <v>1584</v>
      </c>
      <c r="M131" s="183">
        <v>792</v>
      </c>
      <c r="N131" s="183">
        <v>1980</v>
      </c>
      <c r="O131" s="183">
        <f t="shared" si="3"/>
        <v>4356</v>
      </c>
      <c r="P131" s="180"/>
      <c r="Q131" s="180" t="s">
        <v>299</v>
      </c>
      <c r="R131" s="189" t="s">
        <v>29</v>
      </c>
    </row>
    <row r="132" s="171" customFormat="1" ht="31" customHeight="1" spans="1:18">
      <c r="A132" s="180">
        <v>126</v>
      </c>
      <c r="B132" s="180" t="s">
        <v>387</v>
      </c>
      <c r="C132" s="180" t="s">
        <v>31</v>
      </c>
      <c r="D132" s="180" t="s">
        <v>208</v>
      </c>
      <c r="E132" s="181">
        <v>1</v>
      </c>
      <c r="F132" s="180">
        <v>34</v>
      </c>
      <c r="G132" s="183">
        <v>187000</v>
      </c>
      <c r="H132" s="183">
        <v>38896</v>
      </c>
      <c r="I132" s="189" t="s">
        <v>388</v>
      </c>
      <c r="J132" s="189" t="s">
        <v>365</v>
      </c>
      <c r="K132" s="180">
        <v>6806.8</v>
      </c>
      <c r="L132" s="183">
        <v>11668.8</v>
      </c>
      <c r="M132" s="183">
        <v>5834.4</v>
      </c>
      <c r="N132" s="183">
        <v>14586</v>
      </c>
      <c r="O132" s="183">
        <f t="shared" si="3"/>
        <v>32089.2</v>
      </c>
      <c r="P132" s="180"/>
      <c r="Q132" s="180" t="s">
        <v>389</v>
      </c>
      <c r="R132" s="189" t="s">
        <v>29</v>
      </c>
    </row>
    <row r="133" s="171" customFormat="1" ht="31" customHeight="1" spans="1:18">
      <c r="A133" s="180">
        <v>127</v>
      </c>
      <c r="B133" s="180" t="s">
        <v>390</v>
      </c>
      <c r="C133" s="180" t="s">
        <v>31</v>
      </c>
      <c r="D133" s="180" t="s">
        <v>391</v>
      </c>
      <c r="E133" s="181">
        <v>1</v>
      </c>
      <c r="F133" s="180">
        <v>34</v>
      </c>
      <c r="G133" s="183">
        <v>187000</v>
      </c>
      <c r="H133" s="183">
        <v>35904</v>
      </c>
      <c r="I133" s="189" t="s">
        <v>388</v>
      </c>
      <c r="J133" s="189" t="s">
        <v>228</v>
      </c>
      <c r="K133" s="180">
        <v>6283.2</v>
      </c>
      <c r="L133" s="183">
        <v>10771.2</v>
      </c>
      <c r="M133" s="183">
        <v>5385.6</v>
      </c>
      <c r="N133" s="183">
        <v>13464</v>
      </c>
      <c r="O133" s="183">
        <f t="shared" si="3"/>
        <v>29620.8</v>
      </c>
      <c r="P133" s="180"/>
      <c r="Q133" s="180" t="s">
        <v>356</v>
      </c>
      <c r="R133" s="189" t="s">
        <v>29</v>
      </c>
    </row>
    <row r="134" s="171" customFormat="1" ht="31" customHeight="1" spans="1:18">
      <c r="A134" s="180">
        <v>128</v>
      </c>
      <c r="B134" s="180" t="s">
        <v>392</v>
      </c>
      <c r="C134" s="180" t="s">
        <v>31</v>
      </c>
      <c r="D134" s="180" t="s">
        <v>391</v>
      </c>
      <c r="E134" s="181">
        <v>1</v>
      </c>
      <c r="F134" s="180">
        <v>8.8</v>
      </c>
      <c r="G134" s="183">
        <v>48400</v>
      </c>
      <c r="H134" s="183">
        <v>9292.8</v>
      </c>
      <c r="I134" s="189" t="s">
        <v>388</v>
      </c>
      <c r="J134" s="189" t="s">
        <v>119</v>
      </c>
      <c r="K134" s="180">
        <v>1626.24</v>
      </c>
      <c r="L134" s="183">
        <v>2787.84</v>
      </c>
      <c r="M134" s="183">
        <v>1393.92</v>
      </c>
      <c r="N134" s="183">
        <v>3484.8</v>
      </c>
      <c r="O134" s="183">
        <f t="shared" si="3"/>
        <v>7666.56</v>
      </c>
      <c r="P134" s="180"/>
      <c r="Q134" s="180" t="s">
        <v>356</v>
      </c>
      <c r="R134" s="189" t="s">
        <v>29</v>
      </c>
    </row>
    <row r="135" s="171" customFormat="1" ht="31" customHeight="1" spans="1:18">
      <c r="A135" s="180">
        <v>129</v>
      </c>
      <c r="B135" s="180" t="s">
        <v>393</v>
      </c>
      <c r="C135" s="180" t="s">
        <v>31</v>
      </c>
      <c r="D135" s="180" t="s">
        <v>394</v>
      </c>
      <c r="E135" s="181">
        <v>1</v>
      </c>
      <c r="F135" s="180">
        <v>10</v>
      </c>
      <c r="G135" s="183">
        <v>55000</v>
      </c>
      <c r="H135" s="183">
        <v>11440</v>
      </c>
      <c r="I135" s="189" t="s">
        <v>395</v>
      </c>
      <c r="J135" s="189" t="s">
        <v>365</v>
      </c>
      <c r="K135" s="180">
        <v>2002</v>
      </c>
      <c r="L135" s="183">
        <v>3432</v>
      </c>
      <c r="M135" s="183">
        <v>1716</v>
      </c>
      <c r="N135" s="183">
        <v>4290</v>
      </c>
      <c r="O135" s="183">
        <f t="shared" si="3"/>
        <v>9438</v>
      </c>
      <c r="P135" s="180"/>
      <c r="Q135" s="180" t="s">
        <v>396</v>
      </c>
      <c r="R135" s="189" t="s">
        <v>29</v>
      </c>
    </row>
    <row r="136" s="171" customFormat="1" ht="31" customHeight="1" spans="1:18">
      <c r="A136" s="180">
        <v>130</v>
      </c>
      <c r="B136" s="180" t="s">
        <v>397</v>
      </c>
      <c r="C136" s="180" t="s">
        <v>31</v>
      </c>
      <c r="D136" s="180" t="s">
        <v>398</v>
      </c>
      <c r="E136" s="181">
        <v>1</v>
      </c>
      <c r="F136" s="180">
        <v>12</v>
      </c>
      <c r="G136" s="183">
        <v>66000</v>
      </c>
      <c r="H136" s="183">
        <v>12672</v>
      </c>
      <c r="I136" s="189" t="s">
        <v>395</v>
      </c>
      <c r="J136" s="189" t="s">
        <v>228</v>
      </c>
      <c r="K136" s="180">
        <v>2217.6</v>
      </c>
      <c r="L136" s="183">
        <v>3801.6</v>
      </c>
      <c r="M136" s="183">
        <v>1900.8</v>
      </c>
      <c r="N136" s="183">
        <v>4752</v>
      </c>
      <c r="O136" s="183">
        <f t="shared" ref="O136:O167" si="4">L136+M136+N136</f>
        <v>10454.4</v>
      </c>
      <c r="P136" s="180"/>
      <c r="Q136" s="180" t="s">
        <v>399</v>
      </c>
      <c r="R136" s="189" t="s">
        <v>29</v>
      </c>
    </row>
    <row r="137" s="171" customFormat="1" ht="31" customHeight="1" spans="1:18">
      <c r="A137" s="180">
        <v>131</v>
      </c>
      <c r="B137" s="180" t="s">
        <v>400</v>
      </c>
      <c r="C137" s="180" t="s">
        <v>31</v>
      </c>
      <c r="D137" s="180" t="s">
        <v>401</v>
      </c>
      <c r="E137" s="181">
        <v>1</v>
      </c>
      <c r="F137" s="180">
        <v>2.6</v>
      </c>
      <c r="G137" s="183">
        <v>14300</v>
      </c>
      <c r="H137" s="183">
        <v>2745.6</v>
      </c>
      <c r="I137" s="189" t="s">
        <v>395</v>
      </c>
      <c r="J137" s="189" t="s">
        <v>65</v>
      </c>
      <c r="K137" s="180">
        <v>480.48</v>
      </c>
      <c r="L137" s="183">
        <v>823.68</v>
      </c>
      <c r="M137" s="183">
        <v>411.84</v>
      </c>
      <c r="N137" s="183">
        <v>1029.6</v>
      </c>
      <c r="O137" s="183">
        <f t="shared" si="4"/>
        <v>2265.12</v>
      </c>
      <c r="P137" s="180"/>
      <c r="Q137" s="180" t="s">
        <v>402</v>
      </c>
      <c r="R137" s="189" t="s">
        <v>29</v>
      </c>
    </row>
    <row r="138" s="171" customFormat="1" ht="31" customHeight="1" spans="1:18">
      <c r="A138" s="180">
        <v>132</v>
      </c>
      <c r="B138" s="180" t="s">
        <v>403</v>
      </c>
      <c r="C138" s="180" t="s">
        <v>31</v>
      </c>
      <c r="D138" s="180" t="s">
        <v>196</v>
      </c>
      <c r="E138" s="181">
        <v>1</v>
      </c>
      <c r="F138" s="180">
        <v>8.6</v>
      </c>
      <c r="G138" s="183">
        <v>47300</v>
      </c>
      <c r="H138" s="183">
        <v>9081.6</v>
      </c>
      <c r="I138" s="189" t="s">
        <v>395</v>
      </c>
      <c r="J138" s="189" t="s">
        <v>228</v>
      </c>
      <c r="K138" s="180">
        <v>1589.28</v>
      </c>
      <c r="L138" s="183">
        <v>2724.48</v>
      </c>
      <c r="M138" s="183">
        <v>1362.24</v>
      </c>
      <c r="N138" s="183">
        <v>3405.6</v>
      </c>
      <c r="O138" s="183">
        <f t="shared" si="4"/>
        <v>7492.32</v>
      </c>
      <c r="P138" s="180"/>
      <c r="Q138" s="180" t="s">
        <v>404</v>
      </c>
      <c r="R138" s="189" t="s">
        <v>29</v>
      </c>
    </row>
    <row r="139" s="171" customFormat="1" ht="31" customHeight="1" spans="1:18">
      <c r="A139" s="180">
        <v>133</v>
      </c>
      <c r="B139" s="180" t="s">
        <v>405</v>
      </c>
      <c r="C139" s="180" t="s">
        <v>31</v>
      </c>
      <c r="D139" s="180" t="s">
        <v>196</v>
      </c>
      <c r="E139" s="181">
        <v>1</v>
      </c>
      <c r="F139" s="180">
        <v>7.8</v>
      </c>
      <c r="G139" s="183">
        <v>42900</v>
      </c>
      <c r="H139" s="183">
        <v>8236.8</v>
      </c>
      <c r="I139" s="189" t="s">
        <v>395</v>
      </c>
      <c r="J139" s="189" t="s">
        <v>228</v>
      </c>
      <c r="K139" s="180">
        <v>1441.44</v>
      </c>
      <c r="L139" s="183">
        <v>2471.04</v>
      </c>
      <c r="M139" s="183">
        <v>1235.52</v>
      </c>
      <c r="N139" s="183">
        <v>3088.8</v>
      </c>
      <c r="O139" s="183">
        <f t="shared" si="4"/>
        <v>6795.36</v>
      </c>
      <c r="P139" s="180"/>
      <c r="Q139" s="180" t="s">
        <v>404</v>
      </c>
      <c r="R139" s="189" t="s">
        <v>29</v>
      </c>
    </row>
    <row r="140" s="171" customFormat="1" ht="31" customHeight="1" spans="1:18">
      <c r="A140" s="180">
        <v>134</v>
      </c>
      <c r="B140" s="180" t="s">
        <v>406</v>
      </c>
      <c r="C140" s="180" t="s">
        <v>31</v>
      </c>
      <c r="D140" s="180" t="s">
        <v>173</v>
      </c>
      <c r="E140" s="181">
        <v>1</v>
      </c>
      <c r="F140" s="180">
        <v>5.7</v>
      </c>
      <c r="G140" s="183">
        <v>31350</v>
      </c>
      <c r="H140" s="183">
        <v>6019.2</v>
      </c>
      <c r="I140" s="189" t="s">
        <v>395</v>
      </c>
      <c r="J140" s="189" t="s">
        <v>39</v>
      </c>
      <c r="K140" s="180">
        <v>1053.36</v>
      </c>
      <c r="L140" s="183">
        <v>1805.76</v>
      </c>
      <c r="M140" s="183">
        <v>902.88</v>
      </c>
      <c r="N140" s="183">
        <v>2257.2</v>
      </c>
      <c r="O140" s="183">
        <f t="shared" si="4"/>
        <v>4965.84</v>
      </c>
      <c r="P140" s="180"/>
      <c r="Q140" s="180" t="s">
        <v>174</v>
      </c>
      <c r="R140" s="189" t="s">
        <v>29</v>
      </c>
    </row>
    <row r="141" s="171" customFormat="1" ht="31" customHeight="1" spans="1:18">
      <c r="A141" s="180">
        <v>135</v>
      </c>
      <c r="B141" s="180" t="s">
        <v>407</v>
      </c>
      <c r="C141" s="180" t="s">
        <v>31</v>
      </c>
      <c r="D141" s="180" t="s">
        <v>408</v>
      </c>
      <c r="E141" s="181">
        <v>1</v>
      </c>
      <c r="F141" s="180">
        <v>14.5</v>
      </c>
      <c r="G141" s="183">
        <v>79750</v>
      </c>
      <c r="H141" s="183">
        <v>15312</v>
      </c>
      <c r="I141" s="189" t="s">
        <v>395</v>
      </c>
      <c r="J141" s="189" t="s">
        <v>39</v>
      </c>
      <c r="K141" s="180">
        <v>2679.6</v>
      </c>
      <c r="L141" s="183">
        <v>4593.6</v>
      </c>
      <c r="M141" s="183">
        <v>2296.8</v>
      </c>
      <c r="N141" s="183">
        <v>5742</v>
      </c>
      <c r="O141" s="183">
        <f t="shared" si="4"/>
        <v>12632.4</v>
      </c>
      <c r="P141" s="180"/>
      <c r="Q141" s="180" t="s">
        <v>409</v>
      </c>
      <c r="R141" s="189" t="s">
        <v>29</v>
      </c>
    </row>
    <row r="142" s="171" customFormat="1" ht="31" customHeight="1" spans="1:18">
      <c r="A142" s="180">
        <v>136</v>
      </c>
      <c r="B142" s="180" t="s">
        <v>410</v>
      </c>
      <c r="C142" s="180" t="s">
        <v>31</v>
      </c>
      <c r="D142" s="180" t="s">
        <v>411</v>
      </c>
      <c r="E142" s="181">
        <v>1</v>
      </c>
      <c r="F142" s="180">
        <v>10.6</v>
      </c>
      <c r="G142" s="183">
        <v>58300</v>
      </c>
      <c r="H142" s="183">
        <v>11193.6</v>
      </c>
      <c r="I142" s="189" t="s">
        <v>395</v>
      </c>
      <c r="J142" s="189" t="s">
        <v>228</v>
      </c>
      <c r="K142" s="180">
        <v>1958.88</v>
      </c>
      <c r="L142" s="183">
        <v>3358.08</v>
      </c>
      <c r="M142" s="183">
        <v>1679.04</v>
      </c>
      <c r="N142" s="183">
        <v>4197.6</v>
      </c>
      <c r="O142" s="183">
        <f t="shared" si="4"/>
        <v>9234.72</v>
      </c>
      <c r="P142" s="180"/>
      <c r="Q142" s="180" t="s">
        <v>174</v>
      </c>
      <c r="R142" s="189" t="s">
        <v>29</v>
      </c>
    </row>
    <row r="143" s="171" customFormat="1" ht="31" customHeight="1" spans="1:18">
      <c r="A143" s="180">
        <v>137</v>
      </c>
      <c r="B143" s="180" t="s">
        <v>412</v>
      </c>
      <c r="C143" s="180" t="s">
        <v>31</v>
      </c>
      <c r="D143" s="180" t="s">
        <v>413</v>
      </c>
      <c r="E143" s="181">
        <v>1</v>
      </c>
      <c r="F143" s="180">
        <v>11.6</v>
      </c>
      <c r="G143" s="183">
        <v>63800</v>
      </c>
      <c r="H143" s="183">
        <v>12249.6</v>
      </c>
      <c r="I143" s="189" t="s">
        <v>395</v>
      </c>
      <c r="J143" s="189" t="s">
        <v>325</v>
      </c>
      <c r="K143" s="180">
        <v>2143.68</v>
      </c>
      <c r="L143" s="183">
        <v>3674.88</v>
      </c>
      <c r="M143" s="183">
        <v>1837.44</v>
      </c>
      <c r="N143" s="183">
        <v>4593.6</v>
      </c>
      <c r="O143" s="183">
        <f t="shared" si="4"/>
        <v>10105.92</v>
      </c>
      <c r="P143" s="180"/>
      <c r="Q143" s="180" t="s">
        <v>174</v>
      </c>
      <c r="R143" s="189" t="s">
        <v>29</v>
      </c>
    </row>
    <row r="144" s="171" customFormat="1" ht="40" customHeight="1" spans="1:18">
      <c r="A144" s="180">
        <v>138</v>
      </c>
      <c r="B144" s="180" t="s">
        <v>414</v>
      </c>
      <c r="C144" s="180" t="s">
        <v>31</v>
      </c>
      <c r="D144" s="180" t="s">
        <v>415</v>
      </c>
      <c r="E144" s="181">
        <v>1</v>
      </c>
      <c r="F144" s="180">
        <v>23.5</v>
      </c>
      <c r="G144" s="183">
        <v>129250</v>
      </c>
      <c r="H144" s="183">
        <v>24816</v>
      </c>
      <c r="I144" s="189" t="s">
        <v>416</v>
      </c>
      <c r="J144" s="189" t="s">
        <v>39</v>
      </c>
      <c r="K144" s="180">
        <v>0</v>
      </c>
      <c r="L144" s="183">
        <v>7444.8</v>
      </c>
      <c r="M144" s="183">
        <v>3722.4</v>
      </c>
      <c r="N144" s="183">
        <v>13648.8</v>
      </c>
      <c r="O144" s="183">
        <f t="shared" si="4"/>
        <v>24816</v>
      </c>
      <c r="P144" s="180" t="s">
        <v>61</v>
      </c>
      <c r="Q144" s="180" t="s">
        <v>62</v>
      </c>
      <c r="R144" s="189" t="s">
        <v>29</v>
      </c>
    </row>
    <row r="145" s="171" customFormat="1" ht="31" customHeight="1" spans="1:18">
      <c r="A145" s="180">
        <v>139</v>
      </c>
      <c r="B145" s="180" t="s">
        <v>417</v>
      </c>
      <c r="C145" s="180" t="s">
        <v>31</v>
      </c>
      <c r="D145" s="180" t="s">
        <v>418</v>
      </c>
      <c r="E145" s="181">
        <v>1</v>
      </c>
      <c r="F145" s="180">
        <v>11.2</v>
      </c>
      <c r="G145" s="183">
        <v>61600</v>
      </c>
      <c r="H145" s="183">
        <v>11827.2</v>
      </c>
      <c r="I145" s="189" t="s">
        <v>416</v>
      </c>
      <c r="J145" s="189" t="s">
        <v>228</v>
      </c>
      <c r="K145" s="180">
        <v>2069.76</v>
      </c>
      <c r="L145" s="183">
        <v>3548.16</v>
      </c>
      <c r="M145" s="183">
        <v>1774.08</v>
      </c>
      <c r="N145" s="183">
        <v>4435.2</v>
      </c>
      <c r="O145" s="183">
        <f t="shared" si="4"/>
        <v>9757.44</v>
      </c>
      <c r="P145" s="180"/>
      <c r="Q145" s="180" t="s">
        <v>404</v>
      </c>
      <c r="R145" s="189" t="s">
        <v>29</v>
      </c>
    </row>
    <row r="146" s="171" customFormat="1" ht="31" customHeight="1" spans="1:18">
      <c r="A146" s="180">
        <v>140</v>
      </c>
      <c r="B146" s="180" t="s">
        <v>419</v>
      </c>
      <c r="C146" s="180" t="s">
        <v>31</v>
      </c>
      <c r="D146" s="180" t="s">
        <v>420</v>
      </c>
      <c r="E146" s="181">
        <v>1</v>
      </c>
      <c r="F146" s="180">
        <v>9.5</v>
      </c>
      <c r="G146" s="183">
        <v>52250</v>
      </c>
      <c r="H146" s="183">
        <v>10868</v>
      </c>
      <c r="I146" s="189" t="s">
        <v>421</v>
      </c>
      <c r="J146" s="189" t="s">
        <v>39</v>
      </c>
      <c r="K146" s="180">
        <v>1901.9</v>
      </c>
      <c r="L146" s="183">
        <v>3260.4</v>
      </c>
      <c r="M146" s="183">
        <v>1630.2</v>
      </c>
      <c r="N146" s="183">
        <v>4075.5</v>
      </c>
      <c r="O146" s="183">
        <f t="shared" si="4"/>
        <v>8966.1</v>
      </c>
      <c r="P146" s="180"/>
      <c r="Q146" s="180" t="s">
        <v>399</v>
      </c>
      <c r="R146" s="189" t="s">
        <v>29</v>
      </c>
    </row>
    <row r="147" s="171" customFormat="1" ht="31" customHeight="1" spans="1:18">
      <c r="A147" s="180">
        <v>141</v>
      </c>
      <c r="B147" s="180" t="s">
        <v>422</v>
      </c>
      <c r="C147" s="180" t="s">
        <v>31</v>
      </c>
      <c r="D147" s="180" t="s">
        <v>423</v>
      </c>
      <c r="E147" s="181">
        <v>1</v>
      </c>
      <c r="F147" s="180">
        <v>19</v>
      </c>
      <c r="G147" s="183">
        <v>104500</v>
      </c>
      <c r="H147" s="183">
        <v>20064</v>
      </c>
      <c r="I147" s="189" t="s">
        <v>421</v>
      </c>
      <c r="J147" s="189" t="s">
        <v>39</v>
      </c>
      <c r="K147" s="180">
        <v>3511.2</v>
      </c>
      <c r="L147" s="183">
        <v>6019.2</v>
      </c>
      <c r="M147" s="183">
        <v>3009.6</v>
      </c>
      <c r="N147" s="183">
        <v>7524</v>
      </c>
      <c r="O147" s="183">
        <f t="shared" si="4"/>
        <v>16552.8</v>
      </c>
      <c r="P147" s="180"/>
      <c r="Q147" s="180" t="s">
        <v>424</v>
      </c>
      <c r="R147" s="189" t="s">
        <v>29</v>
      </c>
    </row>
    <row r="148" s="171" customFormat="1" ht="31" customHeight="1" spans="1:18">
      <c r="A148" s="180">
        <v>142</v>
      </c>
      <c r="B148" s="180" t="s">
        <v>425</v>
      </c>
      <c r="C148" s="180" t="s">
        <v>31</v>
      </c>
      <c r="D148" s="180" t="s">
        <v>426</v>
      </c>
      <c r="E148" s="181">
        <v>1</v>
      </c>
      <c r="F148" s="180">
        <v>3.3</v>
      </c>
      <c r="G148" s="183">
        <v>18150</v>
      </c>
      <c r="H148" s="183">
        <v>3484.8</v>
      </c>
      <c r="I148" s="189" t="s">
        <v>421</v>
      </c>
      <c r="J148" s="189" t="s">
        <v>39</v>
      </c>
      <c r="K148" s="180">
        <v>609.84</v>
      </c>
      <c r="L148" s="183">
        <v>1045.44</v>
      </c>
      <c r="M148" s="183">
        <v>522.72</v>
      </c>
      <c r="N148" s="183">
        <v>1306.8</v>
      </c>
      <c r="O148" s="183">
        <f t="shared" si="4"/>
        <v>2874.96</v>
      </c>
      <c r="P148" s="180"/>
      <c r="Q148" s="180" t="s">
        <v>427</v>
      </c>
      <c r="R148" s="189" t="s">
        <v>29</v>
      </c>
    </row>
    <row r="149" s="171" customFormat="1" ht="31" customHeight="1" spans="1:18">
      <c r="A149" s="180">
        <v>143</v>
      </c>
      <c r="B149" s="180" t="s">
        <v>428</v>
      </c>
      <c r="C149" s="180" t="s">
        <v>31</v>
      </c>
      <c r="D149" s="180" t="s">
        <v>429</v>
      </c>
      <c r="E149" s="181">
        <v>1</v>
      </c>
      <c r="F149" s="180">
        <v>2</v>
      </c>
      <c r="G149" s="183">
        <v>11000</v>
      </c>
      <c r="H149" s="183">
        <v>2112</v>
      </c>
      <c r="I149" s="189" t="s">
        <v>421</v>
      </c>
      <c r="J149" s="189" t="s">
        <v>39</v>
      </c>
      <c r="K149" s="180">
        <v>369.6</v>
      </c>
      <c r="L149" s="183">
        <v>633.6</v>
      </c>
      <c r="M149" s="183">
        <v>316.8</v>
      </c>
      <c r="N149" s="183">
        <v>792</v>
      </c>
      <c r="O149" s="183">
        <f t="shared" si="4"/>
        <v>1742.4</v>
      </c>
      <c r="P149" s="180"/>
      <c r="Q149" s="180" t="s">
        <v>427</v>
      </c>
      <c r="R149" s="189" t="s">
        <v>29</v>
      </c>
    </row>
    <row r="150" s="171" customFormat="1" ht="31" customHeight="1" spans="1:18">
      <c r="A150" s="180">
        <v>144</v>
      </c>
      <c r="B150" s="180" t="s">
        <v>430</v>
      </c>
      <c r="C150" s="180" t="s">
        <v>31</v>
      </c>
      <c r="D150" s="180" t="s">
        <v>431</v>
      </c>
      <c r="E150" s="181">
        <v>1</v>
      </c>
      <c r="F150" s="180">
        <v>8.9</v>
      </c>
      <c r="G150" s="183">
        <v>48950</v>
      </c>
      <c r="H150" s="183">
        <v>9398.4</v>
      </c>
      <c r="I150" s="189" t="s">
        <v>421</v>
      </c>
      <c r="J150" s="189" t="s">
        <v>39</v>
      </c>
      <c r="K150" s="180">
        <v>1644.72</v>
      </c>
      <c r="L150" s="183">
        <v>2819.52</v>
      </c>
      <c r="M150" s="183">
        <v>1409.76</v>
      </c>
      <c r="N150" s="183">
        <v>3524.4</v>
      </c>
      <c r="O150" s="183">
        <f t="shared" si="4"/>
        <v>7753.68</v>
      </c>
      <c r="P150" s="180"/>
      <c r="Q150" s="180" t="s">
        <v>432</v>
      </c>
      <c r="R150" s="189" t="s">
        <v>29</v>
      </c>
    </row>
    <row r="151" s="171" customFormat="1" ht="31" customHeight="1" spans="1:18">
      <c r="A151" s="180">
        <v>145</v>
      </c>
      <c r="B151" s="180" t="s">
        <v>433</v>
      </c>
      <c r="C151" s="180" t="s">
        <v>31</v>
      </c>
      <c r="D151" s="180" t="s">
        <v>241</v>
      </c>
      <c r="E151" s="181">
        <v>1</v>
      </c>
      <c r="F151" s="180">
        <v>4.4</v>
      </c>
      <c r="G151" s="183">
        <v>24200</v>
      </c>
      <c r="H151" s="183">
        <v>4646.4</v>
      </c>
      <c r="I151" s="189" t="s">
        <v>434</v>
      </c>
      <c r="J151" s="189" t="s">
        <v>39</v>
      </c>
      <c r="K151" s="180">
        <v>813.12</v>
      </c>
      <c r="L151" s="183">
        <v>1393.92</v>
      </c>
      <c r="M151" s="183">
        <v>696.96</v>
      </c>
      <c r="N151" s="183">
        <v>1742.4</v>
      </c>
      <c r="O151" s="183">
        <f t="shared" si="4"/>
        <v>3833.28</v>
      </c>
      <c r="P151" s="180"/>
      <c r="Q151" s="180" t="s">
        <v>435</v>
      </c>
      <c r="R151" s="189" t="s">
        <v>29</v>
      </c>
    </row>
    <row r="152" s="171" customFormat="1" ht="31" customHeight="1" spans="1:18">
      <c r="A152" s="180">
        <v>146</v>
      </c>
      <c r="B152" s="180" t="s">
        <v>436</v>
      </c>
      <c r="C152" s="180" t="s">
        <v>31</v>
      </c>
      <c r="D152" s="180" t="s">
        <v>437</v>
      </c>
      <c r="E152" s="181">
        <v>1</v>
      </c>
      <c r="F152" s="180">
        <v>22</v>
      </c>
      <c r="G152" s="183">
        <v>121000</v>
      </c>
      <c r="H152" s="183">
        <v>25168</v>
      </c>
      <c r="I152" s="189" t="s">
        <v>434</v>
      </c>
      <c r="J152" s="189" t="s">
        <v>39</v>
      </c>
      <c r="K152" s="180">
        <v>4404.4</v>
      </c>
      <c r="L152" s="183">
        <v>7550.4</v>
      </c>
      <c r="M152" s="183">
        <v>3775.2</v>
      </c>
      <c r="N152" s="183">
        <v>9438</v>
      </c>
      <c r="O152" s="183">
        <f t="shared" si="4"/>
        <v>20763.6</v>
      </c>
      <c r="P152" s="180"/>
      <c r="Q152" s="180" t="s">
        <v>438</v>
      </c>
      <c r="R152" s="189" t="s">
        <v>29</v>
      </c>
    </row>
    <row r="153" s="171" customFormat="1" ht="31" customHeight="1" spans="1:18">
      <c r="A153" s="180">
        <v>147</v>
      </c>
      <c r="B153" s="180" t="s">
        <v>439</v>
      </c>
      <c r="C153" s="180" t="s">
        <v>31</v>
      </c>
      <c r="D153" s="180" t="s">
        <v>440</v>
      </c>
      <c r="E153" s="181">
        <v>1</v>
      </c>
      <c r="F153" s="180">
        <v>320</v>
      </c>
      <c r="G153" s="183">
        <v>1760000</v>
      </c>
      <c r="H153" s="183">
        <v>309760</v>
      </c>
      <c r="I153" s="189" t="s">
        <v>441</v>
      </c>
      <c r="J153" s="189" t="s">
        <v>442</v>
      </c>
      <c r="K153" s="180">
        <v>54208</v>
      </c>
      <c r="L153" s="183">
        <v>92928</v>
      </c>
      <c r="M153" s="183">
        <v>46464</v>
      </c>
      <c r="N153" s="183">
        <v>116160</v>
      </c>
      <c r="O153" s="183">
        <f t="shared" si="4"/>
        <v>255552</v>
      </c>
      <c r="P153" s="180"/>
      <c r="Q153" s="180" t="s">
        <v>443</v>
      </c>
      <c r="R153" s="189" t="s">
        <v>81</v>
      </c>
    </row>
    <row r="154" s="171" customFormat="1" ht="31" customHeight="1" spans="1:18">
      <c r="A154" s="180">
        <v>148</v>
      </c>
      <c r="B154" s="180" t="s">
        <v>444</v>
      </c>
      <c r="C154" s="180" t="s">
        <v>31</v>
      </c>
      <c r="D154" s="180" t="s">
        <v>445</v>
      </c>
      <c r="E154" s="181">
        <v>1</v>
      </c>
      <c r="F154" s="180">
        <v>7</v>
      </c>
      <c r="G154" s="183">
        <v>38500</v>
      </c>
      <c r="H154" s="183">
        <v>7392</v>
      </c>
      <c r="I154" s="189" t="s">
        <v>446</v>
      </c>
      <c r="J154" s="189" t="s">
        <v>39</v>
      </c>
      <c r="K154" s="180">
        <v>1293.6</v>
      </c>
      <c r="L154" s="183">
        <v>2217.6</v>
      </c>
      <c r="M154" s="183">
        <v>1108.8</v>
      </c>
      <c r="N154" s="183">
        <v>2772</v>
      </c>
      <c r="O154" s="183">
        <f t="shared" si="4"/>
        <v>6098.4</v>
      </c>
      <c r="P154" s="180"/>
      <c r="Q154" s="180" t="s">
        <v>447</v>
      </c>
      <c r="R154" s="189" t="s">
        <v>29</v>
      </c>
    </row>
    <row r="155" s="171" customFormat="1" ht="31" customHeight="1" spans="1:18">
      <c r="A155" s="180">
        <v>149</v>
      </c>
      <c r="B155" s="180" t="s">
        <v>448</v>
      </c>
      <c r="C155" s="180" t="s">
        <v>31</v>
      </c>
      <c r="D155" s="180" t="s">
        <v>449</v>
      </c>
      <c r="E155" s="181">
        <v>1</v>
      </c>
      <c r="F155" s="180">
        <v>16</v>
      </c>
      <c r="G155" s="183">
        <v>88000</v>
      </c>
      <c r="H155" s="183">
        <v>16896</v>
      </c>
      <c r="I155" s="189" t="s">
        <v>446</v>
      </c>
      <c r="J155" s="189" t="s">
        <v>365</v>
      </c>
      <c r="K155" s="180">
        <v>2956.8</v>
      </c>
      <c r="L155" s="183">
        <v>5068.8</v>
      </c>
      <c r="M155" s="183">
        <v>2534.4</v>
      </c>
      <c r="N155" s="183">
        <v>6336</v>
      </c>
      <c r="O155" s="183">
        <f t="shared" si="4"/>
        <v>13939.2</v>
      </c>
      <c r="P155" s="180"/>
      <c r="Q155" s="180" t="s">
        <v>450</v>
      </c>
      <c r="R155" s="189" t="s">
        <v>29</v>
      </c>
    </row>
    <row r="156" s="171" customFormat="1" ht="31" customHeight="1" spans="1:18">
      <c r="A156" s="180">
        <v>150</v>
      </c>
      <c r="B156" s="180" t="s">
        <v>451</v>
      </c>
      <c r="C156" s="180" t="s">
        <v>31</v>
      </c>
      <c r="D156" s="180" t="s">
        <v>50</v>
      </c>
      <c r="E156" s="181">
        <v>1</v>
      </c>
      <c r="F156" s="180">
        <v>12.5</v>
      </c>
      <c r="G156" s="183">
        <v>68750</v>
      </c>
      <c r="H156" s="183">
        <v>13200</v>
      </c>
      <c r="I156" s="189" t="s">
        <v>452</v>
      </c>
      <c r="J156" s="189" t="s">
        <v>365</v>
      </c>
      <c r="K156" s="180">
        <v>2310</v>
      </c>
      <c r="L156" s="183">
        <v>3960</v>
      </c>
      <c r="M156" s="183">
        <v>1980</v>
      </c>
      <c r="N156" s="183">
        <v>4950</v>
      </c>
      <c r="O156" s="183">
        <f t="shared" si="4"/>
        <v>10890</v>
      </c>
      <c r="P156" s="180"/>
      <c r="Q156" s="180" t="s">
        <v>299</v>
      </c>
      <c r="R156" s="189" t="s">
        <v>29</v>
      </c>
    </row>
    <row r="157" s="171" customFormat="1" ht="31" customHeight="1" spans="1:18">
      <c r="A157" s="180">
        <v>151</v>
      </c>
      <c r="B157" s="180" t="s">
        <v>453</v>
      </c>
      <c r="C157" s="180" t="s">
        <v>31</v>
      </c>
      <c r="D157" s="180" t="s">
        <v>454</v>
      </c>
      <c r="E157" s="181">
        <v>1</v>
      </c>
      <c r="F157" s="180">
        <v>4</v>
      </c>
      <c r="G157" s="183">
        <v>22000</v>
      </c>
      <c r="H157" s="183">
        <v>4224</v>
      </c>
      <c r="I157" s="189" t="s">
        <v>452</v>
      </c>
      <c r="J157" s="189" t="s">
        <v>39</v>
      </c>
      <c r="K157" s="180">
        <v>739.2</v>
      </c>
      <c r="L157" s="183">
        <v>1267.2</v>
      </c>
      <c r="M157" s="183">
        <v>633.6</v>
      </c>
      <c r="N157" s="183">
        <v>1584</v>
      </c>
      <c r="O157" s="183">
        <f t="shared" si="4"/>
        <v>3484.8</v>
      </c>
      <c r="P157" s="180"/>
      <c r="Q157" s="180" t="s">
        <v>379</v>
      </c>
      <c r="R157" s="189" t="s">
        <v>29</v>
      </c>
    </row>
    <row r="158" s="171" customFormat="1" ht="31" customHeight="1" spans="1:18">
      <c r="A158" s="180">
        <v>152</v>
      </c>
      <c r="B158" s="180" t="s">
        <v>455</v>
      </c>
      <c r="C158" s="180" t="s">
        <v>31</v>
      </c>
      <c r="D158" s="180" t="s">
        <v>456</v>
      </c>
      <c r="E158" s="181">
        <v>1</v>
      </c>
      <c r="F158" s="180">
        <v>4.5</v>
      </c>
      <c r="G158" s="183">
        <v>24750</v>
      </c>
      <c r="H158" s="183">
        <v>4752</v>
      </c>
      <c r="I158" s="189" t="s">
        <v>452</v>
      </c>
      <c r="J158" s="189" t="s">
        <v>39</v>
      </c>
      <c r="K158" s="180">
        <v>831.6</v>
      </c>
      <c r="L158" s="183">
        <v>1425.6</v>
      </c>
      <c r="M158" s="183">
        <v>712.8</v>
      </c>
      <c r="N158" s="183">
        <v>1782</v>
      </c>
      <c r="O158" s="183">
        <f t="shared" si="4"/>
        <v>3920.4</v>
      </c>
      <c r="P158" s="180"/>
      <c r="Q158" s="180" t="s">
        <v>283</v>
      </c>
      <c r="R158" s="189" t="s">
        <v>29</v>
      </c>
    </row>
    <row r="159" s="171" customFormat="1" ht="31" customHeight="1" spans="1:18">
      <c r="A159" s="180">
        <v>153</v>
      </c>
      <c r="B159" s="180" t="s">
        <v>457</v>
      </c>
      <c r="C159" s="180" t="s">
        <v>31</v>
      </c>
      <c r="D159" s="180" t="s">
        <v>346</v>
      </c>
      <c r="E159" s="181">
        <v>1</v>
      </c>
      <c r="F159" s="180">
        <v>2.8</v>
      </c>
      <c r="G159" s="183">
        <v>15400</v>
      </c>
      <c r="H159" s="183">
        <v>3203.2</v>
      </c>
      <c r="I159" s="189" t="s">
        <v>452</v>
      </c>
      <c r="J159" s="189" t="s">
        <v>365</v>
      </c>
      <c r="K159" s="180">
        <v>560.56</v>
      </c>
      <c r="L159" s="183">
        <v>960.96</v>
      </c>
      <c r="M159" s="183">
        <v>480.48</v>
      </c>
      <c r="N159" s="183">
        <v>1201.2</v>
      </c>
      <c r="O159" s="183">
        <f t="shared" si="4"/>
        <v>2642.64</v>
      </c>
      <c r="P159" s="180"/>
      <c r="Q159" s="180" t="s">
        <v>310</v>
      </c>
      <c r="R159" s="189" t="s">
        <v>29</v>
      </c>
    </row>
    <row r="160" s="171" customFormat="1" ht="31" customHeight="1" spans="1:18">
      <c r="A160" s="180">
        <v>154</v>
      </c>
      <c r="B160" s="180" t="s">
        <v>458</v>
      </c>
      <c r="C160" s="180" t="s">
        <v>31</v>
      </c>
      <c r="D160" s="180" t="s">
        <v>50</v>
      </c>
      <c r="E160" s="181">
        <v>1</v>
      </c>
      <c r="F160" s="180">
        <v>17</v>
      </c>
      <c r="G160" s="183">
        <v>93500</v>
      </c>
      <c r="H160" s="183">
        <v>13464</v>
      </c>
      <c r="I160" s="189" t="s">
        <v>452</v>
      </c>
      <c r="J160" s="189" t="s">
        <v>231</v>
      </c>
      <c r="K160" s="180">
        <v>2356.2</v>
      </c>
      <c r="L160" s="183">
        <v>4039.2</v>
      </c>
      <c r="M160" s="183">
        <v>2019.6</v>
      </c>
      <c r="N160" s="183">
        <v>5049</v>
      </c>
      <c r="O160" s="183">
        <f t="shared" si="4"/>
        <v>11107.8</v>
      </c>
      <c r="P160" s="180"/>
      <c r="Q160" s="180" t="s">
        <v>329</v>
      </c>
      <c r="R160" s="189" t="s">
        <v>29</v>
      </c>
    </row>
    <row r="161" s="171" customFormat="1" ht="31" customHeight="1" spans="1:18">
      <c r="A161" s="180">
        <v>155</v>
      </c>
      <c r="B161" s="180" t="s">
        <v>459</v>
      </c>
      <c r="C161" s="180" t="s">
        <v>31</v>
      </c>
      <c r="D161" s="180" t="s">
        <v>50</v>
      </c>
      <c r="E161" s="181">
        <v>1</v>
      </c>
      <c r="F161" s="180">
        <v>9.9</v>
      </c>
      <c r="G161" s="183">
        <v>54450</v>
      </c>
      <c r="H161" s="183">
        <v>11325.6</v>
      </c>
      <c r="I161" s="189" t="s">
        <v>452</v>
      </c>
      <c r="J161" s="189" t="s">
        <v>39</v>
      </c>
      <c r="K161" s="180">
        <v>1981.98</v>
      </c>
      <c r="L161" s="183">
        <v>3397.68</v>
      </c>
      <c r="M161" s="183">
        <v>1698.84</v>
      </c>
      <c r="N161" s="183">
        <v>4247.1</v>
      </c>
      <c r="O161" s="183">
        <f t="shared" si="4"/>
        <v>9343.62</v>
      </c>
      <c r="P161" s="180"/>
      <c r="Q161" s="180" t="s">
        <v>460</v>
      </c>
      <c r="R161" s="189" t="s">
        <v>29</v>
      </c>
    </row>
    <row r="162" s="171" customFormat="1" ht="31" customHeight="1" spans="1:18">
      <c r="A162" s="180">
        <v>156</v>
      </c>
      <c r="B162" s="180" t="s">
        <v>461</v>
      </c>
      <c r="C162" s="180" t="s">
        <v>31</v>
      </c>
      <c r="D162" s="180" t="s">
        <v>462</v>
      </c>
      <c r="E162" s="181">
        <v>1</v>
      </c>
      <c r="F162" s="180">
        <v>12</v>
      </c>
      <c r="G162" s="183">
        <v>66000</v>
      </c>
      <c r="H162" s="183">
        <v>13728</v>
      </c>
      <c r="I162" s="189" t="s">
        <v>452</v>
      </c>
      <c r="J162" s="189" t="s">
        <v>39</v>
      </c>
      <c r="K162" s="180">
        <v>2402.4</v>
      </c>
      <c r="L162" s="183">
        <v>4118.4</v>
      </c>
      <c r="M162" s="183">
        <v>2059.2</v>
      </c>
      <c r="N162" s="183">
        <v>5148</v>
      </c>
      <c r="O162" s="183">
        <f t="shared" si="4"/>
        <v>11325.6</v>
      </c>
      <c r="P162" s="180"/>
      <c r="Q162" s="180" t="s">
        <v>263</v>
      </c>
      <c r="R162" s="189" t="s">
        <v>29</v>
      </c>
    </row>
    <row r="163" s="171" customFormat="1" ht="31" customHeight="1" spans="1:18">
      <c r="A163" s="180">
        <v>157</v>
      </c>
      <c r="B163" s="180" t="s">
        <v>463</v>
      </c>
      <c r="C163" s="180" t="s">
        <v>31</v>
      </c>
      <c r="D163" s="180" t="s">
        <v>464</v>
      </c>
      <c r="E163" s="181">
        <v>1</v>
      </c>
      <c r="F163" s="180">
        <v>44</v>
      </c>
      <c r="G163" s="183">
        <v>242000</v>
      </c>
      <c r="H163" s="183">
        <v>42592</v>
      </c>
      <c r="I163" s="189" t="s">
        <v>465</v>
      </c>
      <c r="J163" s="189" t="s">
        <v>65</v>
      </c>
      <c r="K163" s="180">
        <v>7453.6</v>
      </c>
      <c r="L163" s="183">
        <v>12777.6</v>
      </c>
      <c r="M163" s="183">
        <v>6388.8</v>
      </c>
      <c r="N163" s="183">
        <v>15972</v>
      </c>
      <c r="O163" s="183">
        <f t="shared" si="4"/>
        <v>35138.4</v>
      </c>
      <c r="P163" s="180"/>
      <c r="Q163" s="180" t="s">
        <v>466</v>
      </c>
      <c r="R163" s="189" t="s">
        <v>81</v>
      </c>
    </row>
    <row r="164" s="171" customFormat="1" ht="31" customHeight="1" spans="1:18">
      <c r="A164" s="180">
        <v>158</v>
      </c>
      <c r="B164" s="180" t="s">
        <v>467</v>
      </c>
      <c r="C164" s="180" t="s">
        <v>31</v>
      </c>
      <c r="D164" s="180" t="s">
        <v>468</v>
      </c>
      <c r="E164" s="181">
        <v>1</v>
      </c>
      <c r="F164" s="180">
        <v>23</v>
      </c>
      <c r="G164" s="183">
        <v>126500</v>
      </c>
      <c r="H164" s="183">
        <v>22264</v>
      </c>
      <c r="I164" s="189" t="s">
        <v>465</v>
      </c>
      <c r="J164" s="189" t="s">
        <v>65</v>
      </c>
      <c r="K164" s="180">
        <v>3896.2</v>
      </c>
      <c r="L164" s="183">
        <v>6679.2</v>
      </c>
      <c r="M164" s="183">
        <v>3339.6</v>
      </c>
      <c r="N164" s="183">
        <v>8349</v>
      </c>
      <c r="O164" s="183">
        <f t="shared" si="4"/>
        <v>18367.8</v>
      </c>
      <c r="P164" s="180"/>
      <c r="Q164" s="180" t="s">
        <v>469</v>
      </c>
      <c r="R164" s="189" t="s">
        <v>81</v>
      </c>
    </row>
    <row r="165" s="171" customFormat="1" ht="31" customHeight="1" spans="1:18">
      <c r="A165" s="180">
        <v>159</v>
      </c>
      <c r="B165" s="180" t="s">
        <v>470</v>
      </c>
      <c r="C165" s="180" t="s">
        <v>31</v>
      </c>
      <c r="D165" s="180" t="s">
        <v>471</v>
      </c>
      <c r="E165" s="181">
        <v>1</v>
      </c>
      <c r="F165" s="180">
        <v>90</v>
      </c>
      <c r="G165" s="183">
        <v>495000</v>
      </c>
      <c r="H165" s="183">
        <v>87120</v>
      </c>
      <c r="I165" s="189" t="s">
        <v>472</v>
      </c>
      <c r="J165" s="189" t="s">
        <v>47</v>
      </c>
      <c r="K165" s="180">
        <v>15246</v>
      </c>
      <c r="L165" s="183">
        <v>26136</v>
      </c>
      <c r="M165" s="183">
        <v>13068</v>
      </c>
      <c r="N165" s="183">
        <v>32670</v>
      </c>
      <c r="O165" s="183">
        <f t="shared" si="4"/>
        <v>71874</v>
      </c>
      <c r="P165" s="180"/>
      <c r="Q165" s="180" t="s">
        <v>473</v>
      </c>
      <c r="R165" s="189" t="s">
        <v>29</v>
      </c>
    </row>
    <row r="166" s="171" customFormat="1" ht="31" customHeight="1" spans="1:18">
      <c r="A166" s="180">
        <v>160</v>
      </c>
      <c r="B166" s="180" t="s">
        <v>474</v>
      </c>
      <c r="C166" s="180" t="s">
        <v>31</v>
      </c>
      <c r="D166" s="180" t="s">
        <v>475</v>
      </c>
      <c r="E166" s="181">
        <v>1</v>
      </c>
      <c r="F166" s="180">
        <v>10</v>
      </c>
      <c r="G166" s="183">
        <v>55000</v>
      </c>
      <c r="H166" s="183">
        <v>10560</v>
      </c>
      <c r="I166" s="189" t="s">
        <v>476</v>
      </c>
      <c r="J166" s="189" t="s">
        <v>39</v>
      </c>
      <c r="K166" s="180">
        <v>1848</v>
      </c>
      <c r="L166" s="183">
        <v>3168</v>
      </c>
      <c r="M166" s="183">
        <v>1584</v>
      </c>
      <c r="N166" s="183">
        <v>3960</v>
      </c>
      <c r="O166" s="183">
        <f t="shared" si="4"/>
        <v>8712</v>
      </c>
      <c r="P166" s="180"/>
      <c r="Q166" s="180" t="s">
        <v>477</v>
      </c>
      <c r="R166" s="189" t="s">
        <v>29</v>
      </c>
    </row>
    <row r="167" s="171" customFormat="1" ht="31" customHeight="1" spans="1:18">
      <c r="A167" s="180">
        <v>161</v>
      </c>
      <c r="B167" s="180" t="s">
        <v>478</v>
      </c>
      <c r="C167" s="180" t="s">
        <v>31</v>
      </c>
      <c r="D167" s="180" t="s">
        <v>241</v>
      </c>
      <c r="E167" s="181">
        <v>1</v>
      </c>
      <c r="F167" s="180">
        <v>6.4</v>
      </c>
      <c r="G167" s="183">
        <v>35200</v>
      </c>
      <c r="H167" s="183">
        <v>7321.6</v>
      </c>
      <c r="I167" s="189" t="s">
        <v>476</v>
      </c>
      <c r="J167" s="189" t="s">
        <v>228</v>
      </c>
      <c r="K167" s="180">
        <v>1281.28</v>
      </c>
      <c r="L167" s="183">
        <v>2196.48</v>
      </c>
      <c r="M167" s="183">
        <v>1098.24</v>
      </c>
      <c r="N167" s="183">
        <v>2745.6</v>
      </c>
      <c r="O167" s="183">
        <f t="shared" si="4"/>
        <v>6040.32</v>
      </c>
      <c r="P167" s="180"/>
      <c r="Q167" s="180" t="s">
        <v>479</v>
      </c>
      <c r="R167" s="189" t="s">
        <v>29</v>
      </c>
    </row>
    <row r="168" s="171" customFormat="1" ht="31" customHeight="1" spans="1:18">
      <c r="A168" s="180">
        <v>162</v>
      </c>
      <c r="B168" s="180" t="s">
        <v>480</v>
      </c>
      <c r="C168" s="180" t="s">
        <v>31</v>
      </c>
      <c r="D168" s="180" t="s">
        <v>481</v>
      </c>
      <c r="E168" s="181">
        <v>1</v>
      </c>
      <c r="F168" s="180">
        <v>7.9</v>
      </c>
      <c r="G168" s="183">
        <v>43450</v>
      </c>
      <c r="H168" s="183">
        <v>9037.6</v>
      </c>
      <c r="I168" s="189" t="s">
        <v>476</v>
      </c>
      <c r="J168" s="189" t="s">
        <v>39</v>
      </c>
      <c r="K168" s="180">
        <v>1581.58</v>
      </c>
      <c r="L168" s="183">
        <v>2711.28</v>
      </c>
      <c r="M168" s="183">
        <v>1355.64</v>
      </c>
      <c r="N168" s="183">
        <v>3389.1</v>
      </c>
      <c r="O168" s="183">
        <f t="shared" ref="O168:O205" si="5">L168+M168+N168</f>
        <v>7456.02</v>
      </c>
      <c r="P168" s="180"/>
      <c r="Q168" s="180" t="s">
        <v>482</v>
      </c>
      <c r="R168" s="189" t="s">
        <v>29</v>
      </c>
    </row>
    <row r="169" s="171" customFormat="1" ht="31" customHeight="1" spans="1:18">
      <c r="A169" s="180">
        <v>163</v>
      </c>
      <c r="B169" s="180" t="s">
        <v>483</v>
      </c>
      <c r="C169" s="180" t="s">
        <v>31</v>
      </c>
      <c r="D169" s="180" t="s">
        <v>484</v>
      </c>
      <c r="E169" s="181">
        <v>1</v>
      </c>
      <c r="F169" s="180">
        <v>5.8</v>
      </c>
      <c r="G169" s="183">
        <v>31900</v>
      </c>
      <c r="H169" s="183">
        <v>6635.2</v>
      </c>
      <c r="I169" s="189" t="s">
        <v>476</v>
      </c>
      <c r="J169" s="189" t="s">
        <v>119</v>
      </c>
      <c r="K169" s="180">
        <v>1161.16</v>
      </c>
      <c r="L169" s="183">
        <v>1990.56</v>
      </c>
      <c r="M169" s="183">
        <v>995.28</v>
      </c>
      <c r="N169" s="183">
        <v>2488.2</v>
      </c>
      <c r="O169" s="183">
        <f t="shared" si="5"/>
        <v>5474.04</v>
      </c>
      <c r="P169" s="180"/>
      <c r="Q169" s="180" t="s">
        <v>263</v>
      </c>
      <c r="R169" s="189" t="s">
        <v>29</v>
      </c>
    </row>
    <row r="170" s="171" customFormat="1" ht="31" customHeight="1" spans="1:18">
      <c r="A170" s="180">
        <v>164</v>
      </c>
      <c r="B170" s="180" t="s">
        <v>485</v>
      </c>
      <c r="C170" s="180" t="s">
        <v>31</v>
      </c>
      <c r="D170" s="180" t="s">
        <v>486</v>
      </c>
      <c r="E170" s="181">
        <v>1</v>
      </c>
      <c r="F170" s="180">
        <v>14.5</v>
      </c>
      <c r="G170" s="183">
        <v>79750</v>
      </c>
      <c r="H170" s="183">
        <v>15312</v>
      </c>
      <c r="I170" s="189" t="s">
        <v>487</v>
      </c>
      <c r="J170" s="189" t="s">
        <v>47</v>
      </c>
      <c r="K170" s="180">
        <v>2679.6</v>
      </c>
      <c r="L170" s="183">
        <v>4593.6</v>
      </c>
      <c r="M170" s="183">
        <v>2296.8</v>
      </c>
      <c r="N170" s="183">
        <v>5742</v>
      </c>
      <c r="O170" s="183">
        <f t="shared" si="5"/>
        <v>12632.4</v>
      </c>
      <c r="P170" s="180"/>
      <c r="Q170" s="180" t="s">
        <v>488</v>
      </c>
      <c r="R170" s="189" t="s">
        <v>29</v>
      </c>
    </row>
    <row r="171" s="171" customFormat="1" ht="31" customHeight="1" spans="1:18">
      <c r="A171" s="180">
        <v>165</v>
      </c>
      <c r="B171" s="180" t="s">
        <v>489</v>
      </c>
      <c r="C171" s="180" t="s">
        <v>31</v>
      </c>
      <c r="D171" s="180" t="s">
        <v>486</v>
      </c>
      <c r="E171" s="181">
        <v>1</v>
      </c>
      <c r="F171" s="180">
        <v>29.5</v>
      </c>
      <c r="G171" s="183">
        <v>162250</v>
      </c>
      <c r="H171" s="183">
        <v>31152</v>
      </c>
      <c r="I171" s="189" t="s">
        <v>487</v>
      </c>
      <c r="J171" s="189" t="s">
        <v>47</v>
      </c>
      <c r="K171" s="180">
        <v>5451.6</v>
      </c>
      <c r="L171" s="183">
        <v>9345.6</v>
      </c>
      <c r="M171" s="183">
        <v>4672.8</v>
      </c>
      <c r="N171" s="183">
        <v>11682</v>
      </c>
      <c r="O171" s="183">
        <f t="shared" si="5"/>
        <v>25700.4</v>
      </c>
      <c r="P171" s="180"/>
      <c r="Q171" s="180" t="s">
        <v>490</v>
      </c>
      <c r="R171" s="189" t="s">
        <v>29</v>
      </c>
    </row>
    <row r="172" s="171" customFormat="1" ht="31" customHeight="1" spans="1:18">
      <c r="A172" s="180">
        <v>166</v>
      </c>
      <c r="B172" s="180" t="s">
        <v>491</v>
      </c>
      <c r="C172" s="180" t="s">
        <v>31</v>
      </c>
      <c r="D172" s="180" t="s">
        <v>50</v>
      </c>
      <c r="E172" s="181">
        <v>1</v>
      </c>
      <c r="F172" s="180">
        <v>20</v>
      </c>
      <c r="G172" s="183">
        <v>110000</v>
      </c>
      <c r="H172" s="183">
        <v>19360</v>
      </c>
      <c r="I172" s="189" t="s">
        <v>487</v>
      </c>
      <c r="J172" s="189" t="s">
        <v>83</v>
      </c>
      <c r="K172" s="180">
        <v>3388</v>
      </c>
      <c r="L172" s="183">
        <v>5808</v>
      </c>
      <c r="M172" s="183">
        <v>2904</v>
      </c>
      <c r="N172" s="183">
        <v>7260</v>
      </c>
      <c r="O172" s="183">
        <f t="shared" si="5"/>
        <v>15972</v>
      </c>
      <c r="P172" s="180"/>
      <c r="Q172" s="180" t="s">
        <v>492</v>
      </c>
      <c r="R172" s="189" t="s">
        <v>29</v>
      </c>
    </row>
    <row r="173" s="171" customFormat="1" ht="31" customHeight="1" spans="1:18">
      <c r="A173" s="180">
        <v>167</v>
      </c>
      <c r="B173" s="180" t="s">
        <v>493</v>
      </c>
      <c r="C173" s="180" t="s">
        <v>31</v>
      </c>
      <c r="D173" s="180" t="s">
        <v>494</v>
      </c>
      <c r="E173" s="181">
        <v>1</v>
      </c>
      <c r="F173" s="180">
        <v>14.8</v>
      </c>
      <c r="G173" s="183">
        <v>81400</v>
      </c>
      <c r="H173" s="183">
        <v>16931.2</v>
      </c>
      <c r="I173" s="189" t="s">
        <v>495</v>
      </c>
      <c r="J173" s="189" t="s">
        <v>119</v>
      </c>
      <c r="K173" s="180">
        <v>2962.96</v>
      </c>
      <c r="L173" s="183">
        <v>5079.36</v>
      </c>
      <c r="M173" s="183">
        <v>2539.68</v>
      </c>
      <c r="N173" s="183">
        <v>6349.2</v>
      </c>
      <c r="O173" s="183">
        <f t="shared" si="5"/>
        <v>13968.24</v>
      </c>
      <c r="P173" s="180"/>
      <c r="Q173" s="180" t="s">
        <v>496</v>
      </c>
      <c r="R173" s="189" t="s">
        <v>29</v>
      </c>
    </row>
    <row r="174" s="171" customFormat="1" ht="31" customHeight="1" spans="1:18">
      <c r="A174" s="180">
        <v>168</v>
      </c>
      <c r="B174" s="180" t="s">
        <v>497</v>
      </c>
      <c r="C174" s="180" t="s">
        <v>31</v>
      </c>
      <c r="D174" s="180" t="s">
        <v>498</v>
      </c>
      <c r="E174" s="181">
        <v>1</v>
      </c>
      <c r="F174" s="180">
        <v>14</v>
      </c>
      <c r="G174" s="183">
        <v>77000</v>
      </c>
      <c r="H174" s="183">
        <v>14784</v>
      </c>
      <c r="I174" s="189" t="s">
        <v>495</v>
      </c>
      <c r="J174" s="189" t="s">
        <v>119</v>
      </c>
      <c r="K174" s="180">
        <v>2587.2</v>
      </c>
      <c r="L174" s="183">
        <v>4435.2</v>
      </c>
      <c r="M174" s="183">
        <v>2217.6</v>
      </c>
      <c r="N174" s="183">
        <v>5544</v>
      </c>
      <c r="O174" s="183">
        <f t="shared" si="5"/>
        <v>12196.8</v>
      </c>
      <c r="P174" s="180"/>
      <c r="Q174" s="180" t="s">
        <v>62</v>
      </c>
      <c r="R174" s="189" t="s">
        <v>29</v>
      </c>
    </row>
    <row r="175" s="171" customFormat="1" ht="31" customHeight="1" spans="1:18">
      <c r="A175" s="180">
        <v>169</v>
      </c>
      <c r="B175" s="180" t="s">
        <v>499</v>
      </c>
      <c r="C175" s="180" t="s">
        <v>31</v>
      </c>
      <c r="D175" s="180" t="s">
        <v>500</v>
      </c>
      <c r="E175" s="181">
        <v>1</v>
      </c>
      <c r="F175" s="180">
        <v>9</v>
      </c>
      <c r="G175" s="183">
        <v>49500</v>
      </c>
      <c r="H175" s="183">
        <v>10296</v>
      </c>
      <c r="I175" s="189" t="s">
        <v>501</v>
      </c>
      <c r="J175" s="189" t="s">
        <v>231</v>
      </c>
      <c r="K175" s="180">
        <v>1801.8</v>
      </c>
      <c r="L175" s="183">
        <v>3088.8</v>
      </c>
      <c r="M175" s="183">
        <v>1544.4</v>
      </c>
      <c r="N175" s="183">
        <v>3861</v>
      </c>
      <c r="O175" s="183">
        <f t="shared" si="5"/>
        <v>8494.2</v>
      </c>
      <c r="P175" s="180"/>
      <c r="Q175" s="180" t="s">
        <v>174</v>
      </c>
      <c r="R175" s="189" t="s">
        <v>29</v>
      </c>
    </row>
    <row r="176" s="171" customFormat="1" ht="31" customHeight="1" spans="1:18">
      <c r="A176" s="180">
        <v>170</v>
      </c>
      <c r="B176" s="180" t="s">
        <v>502</v>
      </c>
      <c r="C176" s="180" t="s">
        <v>31</v>
      </c>
      <c r="D176" s="180" t="s">
        <v>503</v>
      </c>
      <c r="E176" s="181">
        <v>1</v>
      </c>
      <c r="F176" s="180">
        <v>13.5</v>
      </c>
      <c r="G176" s="183">
        <v>74250</v>
      </c>
      <c r="H176" s="183">
        <v>15444</v>
      </c>
      <c r="I176" s="189" t="s">
        <v>501</v>
      </c>
      <c r="J176" s="189" t="s">
        <v>39</v>
      </c>
      <c r="K176" s="180">
        <v>2702.7</v>
      </c>
      <c r="L176" s="183">
        <v>4633.2</v>
      </c>
      <c r="M176" s="183">
        <v>2316.6</v>
      </c>
      <c r="N176" s="183">
        <v>5791.5</v>
      </c>
      <c r="O176" s="183">
        <f t="shared" si="5"/>
        <v>12741.3</v>
      </c>
      <c r="P176" s="180"/>
      <c r="Q176" s="180" t="s">
        <v>75</v>
      </c>
      <c r="R176" s="189" t="s">
        <v>29</v>
      </c>
    </row>
    <row r="177" s="171" customFormat="1" ht="31" customHeight="1" spans="1:18">
      <c r="A177" s="180">
        <v>171</v>
      </c>
      <c r="B177" s="180" t="s">
        <v>504</v>
      </c>
      <c r="C177" s="180" t="s">
        <v>31</v>
      </c>
      <c r="D177" s="180" t="s">
        <v>505</v>
      </c>
      <c r="E177" s="181">
        <v>1</v>
      </c>
      <c r="F177" s="180">
        <v>4</v>
      </c>
      <c r="G177" s="183">
        <v>22000</v>
      </c>
      <c r="H177" s="183">
        <v>4576</v>
      </c>
      <c r="I177" s="189" t="s">
        <v>501</v>
      </c>
      <c r="J177" s="189" t="s">
        <v>39</v>
      </c>
      <c r="K177" s="180">
        <v>800.8</v>
      </c>
      <c r="L177" s="183">
        <v>1372.8</v>
      </c>
      <c r="M177" s="183">
        <v>686.4</v>
      </c>
      <c r="N177" s="183">
        <v>1716</v>
      </c>
      <c r="O177" s="183">
        <f t="shared" si="5"/>
        <v>3775.2</v>
      </c>
      <c r="P177" s="180"/>
      <c r="Q177" s="180" t="s">
        <v>506</v>
      </c>
      <c r="R177" s="189" t="s">
        <v>29</v>
      </c>
    </row>
    <row r="178" s="171" customFormat="1" ht="31" customHeight="1" spans="1:18">
      <c r="A178" s="180">
        <v>172</v>
      </c>
      <c r="B178" s="180" t="s">
        <v>507</v>
      </c>
      <c r="C178" s="180" t="s">
        <v>31</v>
      </c>
      <c r="D178" s="180" t="s">
        <v>508</v>
      </c>
      <c r="E178" s="181">
        <v>1</v>
      </c>
      <c r="F178" s="180">
        <v>80</v>
      </c>
      <c r="G178" s="183">
        <v>440000</v>
      </c>
      <c r="H178" s="183">
        <v>77440</v>
      </c>
      <c r="I178" s="189" t="s">
        <v>501</v>
      </c>
      <c r="J178" s="189" t="s">
        <v>442</v>
      </c>
      <c r="K178" s="180">
        <v>13552</v>
      </c>
      <c r="L178" s="183">
        <v>23232</v>
      </c>
      <c r="M178" s="183">
        <v>11616</v>
      </c>
      <c r="N178" s="183">
        <v>29040</v>
      </c>
      <c r="O178" s="183">
        <f t="shared" si="5"/>
        <v>63888</v>
      </c>
      <c r="P178" s="180"/>
      <c r="Q178" s="180" t="s">
        <v>509</v>
      </c>
      <c r="R178" s="189" t="s">
        <v>29</v>
      </c>
    </row>
    <row r="179" s="171" customFormat="1" ht="31" customHeight="1" spans="1:18">
      <c r="A179" s="180">
        <v>173</v>
      </c>
      <c r="B179" s="180" t="s">
        <v>510</v>
      </c>
      <c r="C179" s="180" t="s">
        <v>31</v>
      </c>
      <c r="D179" s="180" t="s">
        <v>511</v>
      </c>
      <c r="E179" s="181">
        <v>1</v>
      </c>
      <c r="F179" s="180">
        <v>25.9</v>
      </c>
      <c r="G179" s="183">
        <v>142450</v>
      </c>
      <c r="H179" s="183">
        <v>27350.4</v>
      </c>
      <c r="I179" s="189" t="s">
        <v>512</v>
      </c>
      <c r="J179" s="189" t="s">
        <v>228</v>
      </c>
      <c r="K179" s="180">
        <v>4786.32</v>
      </c>
      <c r="L179" s="183">
        <v>8205.12</v>
      </c>
      <c r="M179" s="183">
        <v>4102.56</v>
      </c>
      <c r="N179" s="183">
        <v>10256.4</v>
      </c>
      <c r="O179" s="183">
        <f t="shared" si="5"/>
        <v>22564.08</v>
      </c>
      <c r="P179" s="180"/>
      <c r="Q179" s="180" t="s">
        <v>513</v>
      </c>
      <c r="R179" s="189" t="s">
        <v>29</v>
      </c>
    </row>
    <row r="180" s="171" customFormat="1" ht="31" customHeight="1" spans="1:18">
      <c r="A180" s="180">
        <v>174</v>
      </c>
      <c r="B180" s="180" t="s">
        <v>514</v>
      </c>
      <c r="C180" s="180" t="s">
        <v>31</v>
      </c>
      <c r="D180" s="180" t="s">
        <v>515</v>
      </c>
      <c r="E180" s="181">
        <v>1</v>
      </c>
      <c r="F180" s="180">
        <v>63</v>
      </c>
      <c r="G180" s="183">
        <v>346500</v>
      </c>
      <c r="H180" s="183">
        <v>66528</v>
      </c>
      <c r="I180" s="189" t="s">
        <v>512</v>
      </c>
      <c r="J180" s="189" t="s">
        <v>119</v>
      </c>
      <c r="K180" s="180">
        <v>11642.4</v>
      </c>
      <c r="L180" s="183">
        <v>19958.4</v>
      </c>
      <c r="M180" s="183">
        <v>9979.2</v>
      </c>
      <c r="N180" s="183">
        <v>24948</v>
      </c>
      <c r="O180" s="183">
        <f t="shared" si="5"/>
        <v>54885.6</v>
      </c>
      <c r="P180" s="180"/>
      <c r="Q180" s="180" t="s">
        <v>516</v>
      </c>
      <c r="R180" s="189" t="s">
        <v>81</v>
      </c>
    </row>
    <row r="181" s="171" customFormat="1" ht="31" customHeight="1" spans="1:18">
      <c r="A181" s="180">
        <v>175</v>
      </c>
      <c r="B181" s="180" t="s">
        <v>517</v>
      </c>
      <c r="C181" s="180" t="s">
        <v>31</v>
      </c>
      <c r="D181" s="180" t="s">
        <v>518</v>
      </c>
      <c r="E181" s="181">
        <v>1</v>
      </c>
      <c r="F181" s="180">
        <v>40</v>
      </c>
      <c r="G181" s="183">
        <v>220000</v>
      </c>
      <c r="H181" s="183">
        <v>38720</v>
      </c>
      <c r="I181" s="189" t="s">
        <v>519</v>
      </c>
      <c r="J181" s="189" t="s">
        <v>325</v>
      </c>
      <c r="K181" s="180">
        <v>6776</v>
      </c>
      <c r="L181" s="183">
        <v>11616</v>
      </c>
      <c r="M181" s="183">
        <v>5808</v>
      </c>
      <c r="N181" s="183">
        <v>14520</v>
      </c>
      <c r="O181" s="183">
        <f t="shared" si="5"/>
        <v>31944</v>
      </c>
      <c r="P181" s="180"/>
      <c r="Q181" s="180" t="s">
        <v>509</v>
      </c>
      <c r="R181" s="189" t="s">
        <v>29</v>
      </c>
    </row>
    <row r="182" s="171" customFormat="1" ht="31" customHeight="1" spans="1:18">
      <c r="A182" s="180">
        <v>176</v>
      </c>
      <c r="B182" s="180" t="s">
        <v>520</v>
      </c>
      <c r="C182" s="180" t="s">
        <v>31</v>
      </c>
      <c r="D182" s="180" t="s">
        <v>521</v>
      </c>
      <c r="E182" s="181">
        <v>1</v>
      </c>
      <c r="F182" s="180">
        <v>65</v>
      </c>
      <c r="G182" s="183">
        <v>357500</v>
      </c>
      <c r="H182" s="183">
        <v>62920</v>
      </c>
      <c r="I182" s="189" t="s">
        <v>522</v>
      </c>
      <c r="J182" s="189" t="s">
        <v>325</v>
      </c>
      <c r="K182" s="180">
        <v>11011</v>
      </c>
      <c r="L182" s="183">
        <v>18876</v>
      </c>
      <c r="M182" s="183">
        <v>9438</v>
      </c>
      <c r="N182" s="183">
        <v>23595</v>
      </c>
      <c r="O182" s="183">
        <f t="shared" si="5"/>
        <v>51909</v>
      </c>
      <c r="P182" s="180"/>
      <c r="Q182" s="180" t="s">
        <v>509</v>
      </c>
      <c r="R182" s="189" t="s">
        <v>29</v>
      </c>
    </row>
    <row r="183" s="171" customFormat="1" ht="31" customHeight="1" spans="1:18">
      <c r="A183" s="180">
        <v>177</v>
      </c>
      <c r="B183" s="180" t="s">
        <v>523</v>
      </c>
      <c r="C183" s="180" t="s">
        <v>31</v>
      </c>
      <c r="D183" s="180" t="s">
        <v>524</v>
      </c>
      <c r="E183" s="181">
        <v>1</v>
      </c>
      <c r="F183" s="180">
        <v>35</v>
      </c>
      <c r="G183" s="183">
        <v>192500</v>
      </c>
      <c r="H183" s="183">
        <v>33880</v>
      </c>
      <c r="I183" s="189" t="s">
        <v>522</v>
      </c>
      <c r="J183" s="189" t="s">
        <v>525</v>
      </c>
      <c r="K183" s="180">
        <v>5929</v>
      </c>
      <c r="L183" s="183">
        <v>10164</v>
      </c>
      <c r="M183" s="183">
        <v>5082</v>
      </c>
      <c r="N183" s="183">
        <v>12705</v>
      </c>
      <c r="O183" s="183">
        <f t="shared" si="5"/>
        <v>27951</v>
      </c>
      <c r="P183" s="180"/>
      <c r="Q183" s="180" t="s">
        <v>509</v>
      </c>
      <c r="R183" s="189" t="s">
        <v>29</v>
      </c>
    </row>
    <row r="184" s="171" customFormat="1" ht="31" customHeight="1" spans="1:18">
      <c r="A184" s="180">
        <v>178</v>
      </c>
      <c r="B184" s="180" t="s">
        <v>526</v>
      </c>
      <c r="C184" s="180" t="s">
        <v>31</v>
      </c>
      <c r="D184" s="180" t="s">
        <v>527</v>
      </c>
      <c r="E184" s="181">
        <v>1</v>
      </c>
      <c r="F184" s="180">
        <v>112</v>
      </c>
      <c r="G184" s="183">
        <v>616000</v>
      </c>
      <c r="H184" s="183">
        <v>108416</v>
      </c>
      <c r="I184" s="189" t="s">
        <v>522</v>
      </c>
      <c r="J184" s="189" t="s">
        <v>228</v>
      </c>
      <c r="K184" s="180">
        <v>18972.8</v>
      </c>
      <c r="L184" s="183">
        <v>32524.8</v>
      </c>
      <c r="M184" s="183">
        <v>16262.4</v>
      </c>
      <c r="N184" s="183">
        <v>40656</v>
      </c>
      <c r="O184" s="183">
        <f t="shared" si="5"/>
        <v>89443.2</v>
      </c>
      <c r="P184" s="180"/>
      <c r="Q184" s="180" t="s">
        <v>509</v>
      </c>
      <c r="R184" s="189" t="s">
        <v>29</v>
      </c>
    </row>
    <row r="185" s="171" customFormat="1" ht="31" customHeight="1" spans="1:18">
      <c r="A185" s="180">
        <v>179</v>
      </c>
      <c r="B185" s="180" t="s">
        <v>528</v>
      </c>
      <c r="C185" s="180" t="s">
        <v>31</v>
      </c>
      <c r="D185" s="180" t="s">
        <v>529</v>
      </c>
      <c r="E185" s="181">
        <v>1</v>
      </c>
      <c r="F185" s="180">
        <v>10</v>
      </c>
      <c r="G185" s="183">
        <v>55000</v>
      </c>
      <c r="H185" s="183">
        <v>10560</v>
      </c>
      <c r="I185" s="189" t="s">
        <v>530</v>
      </c>
      <c r="J185" s="189" t="s">
        <v>228</v>
      </c>
      <c r="K185" s="180">
        <v>1848</v>
      </c>
      <c r="L185" s="183">
        <v>3168</v>
      </c>
      <c r="M185" s="183">
        <v>1584</v>
      </c>
      <c r="N185" s="183">
        <v>3960</v>
      </c>
      <c r="O185" s="183">
        <f t="shared" si="5"/>
        <v>8712</v>
      </c>
      <c r="P185" s="180"/>
      <c r="Q185" s="180" t="s">
        <v>162</v>
      </c>
      <c r="R185" s="189" t="s">
        <v>29</v>
      </c>
    </row>
    <row r="186" s="171" customFormat="1" ht="31" customHeight="1" spans="1:18">
      <c r="A186" s="180">
        <v>180</v>
      </c>
      <c r="B186" s="180" t="s">
        <v>531</v>
      </c>
      <c r="C186" s="180" t="s">
        <v>31</v>
      </c>
      <c r="D186" s="180" t="s">
        <v>532</v>
      </c>
      <c r="E186" s="181">
        <v>1</v>
      </c>
      <c r="F186" s="180">
        <v>14.6</v>
      </c>
      <c r="G186" s="183">
        <v>80300</v>
      </c>
      <c r="H186" s="183">
        <v>15417.6</v>
      </c>
      <c r="I186" s="189" t="s">
        <v>530</v>
      </c>
      <c r="J186" s="189" t="s">
        <v>228</v>
      </c>
      <c r="K186" s="180">
        <v>2698.08</v>
      </c>
      <c r="L186" s="183">
        <v>4625.28</v>
      </c>
      <c r="M186" s="183">
        <v>2312.64</v>
      </c>
      <c r="N186" s="183">
        <v>5781.6</v>
      </c>
      <c r="O186" s="183">
        <f t="shared" si="5"/>
        <v>12719.52</v>
      </c>
      <c r="P186" s="180"/>
      <c r="Q186" s="180" t="s">
        <v>162</v>
      </c>
      <c r="R186" s="189" t="s">
        <v>29</v>
      </c>
    </row>
    <row r="187" s="171" customFormat="1" ht="31" customHeight="1" spans="1:18">
      <c r="A187" s="180">
        <v>181</v>
      </c>
      <c r="B187" s="180" t="s">
        <v>533</v>
      </c>
      <c r="C187" s="180" t="s">
        <v>31</v>
      </c>
      <c r="D187" s="180" t="s">
        <v>534</v>
      </c>
      <c r="E187" s="181">
        <v>1</v>
      </c>
      <c r="F187" s="180">
        <v>81</v>
      </c>
      <c r="G187" s="183">
        <v>445500</v>
      </c>
      <c r="H187" s="183">
        <v>78408</v>
      </c>
      <c r="I187" s="189" t="s">
        <v>535</v>
      </c>
      <c r="J187" s="189" t="s">
        <v>228</v>
      </c>
      <c r="K187" s="180">
        <v>13721.4</v>
      </c>
      <c r="L187" s="183">
        <v>23522.4</v>
      </c>
      <c r="M187" s="183">
        <v>11761.2</v>
      </c>
      <c r="N187" s="183">
        <v>29403</v>
      </c>
      <c r="O187" s="183">
        <f t="shared" si="5"/>
        <v>64686.6</v>
      </c>
      <c r="P187" s="180"/>
      <c r="Q187" s="180" t="s">
        <v>536</v>
      </c>
      <c r="R187" s="189" t="s">
        <v>81</v>
      </c>
    </row>
    <row r="188" s="171" customFormat="1" ht="31" customHeight="1" spans="1:18">
      <c r="A188" s="180">
        <v>182</v>
      </c>
      <c r="B188" s="180" t="s">
        <v>537</v>
      </c>
      <c r="C188" s="180" t="s">
        <v>31</v>
      </c>
      <c r="D188" s="180" t="s">
        <v>538</v>
      </c>
      <c r="E188" s="181">
        <v>1</v>
      </c>
      <c r="F188" s="180">
        <v>11.7</v>
      </c>
      <c r="G188" s="183">
        <v>64350</v>
      </c>
      <c r="H188" s="183">
        <v>13384.8</v>
      </c>
      <c r="I188" s="189" t="s">
        <v>539</v>
      </c>
      <c r="J188" s="189" t="s">
        <v>540</v>
      </c>
      <c r="K188" s="180">
        <v>2342.34</v>
      </c>
      <c r="L188" s="183">
        <v>4015.44</v>
      </c>
      <c r="M188" s="183">
        <v>2007.72</v>
      </c>
      <c r="N188" s="183">
        <v>5019.3</v>
      </c>
      <c r="O188" s="183">
        <f t="shared" si="5"/>
        <v>11042.46</v>
      </c>
      <c r="P188" s="180"/>
      <c r="Q188" s="180" t="s">
        <v>541</v>
      </c>
      <c r="R188" s="189" t="s">
        <v>29</v>
      </c>
    </row>
    <row r="189" s="171" customFormat="1" ht="31" customHeight="1" spans="1:18">
      <c r="A189" s="180">
        <v>183</v>
      </c>
      <c r="B189" s="180" t="s">
        <v>542</v>
      </c>
      <c r="C189" s="180" t="s">
        <v>31</v>
      </c>
      <c r="D189" s="180" t="s">
        <v>543</v>
      </c>
      <c r="E189" s="181">
        <v>1</v>
      </c>
      <c r="F189" s="180">
        <v>28</v>
      </c>
      <c r="G189" s="183">
        <v>154000</v>
      </c>
      <c r="H189" s="183">
        <v>32032</v>
      </c>
      <c r="I189" s="189" t="s">
        <v>539</v>
      </c>
      <c r="J189" s="189" t="s">
        <v>39</v>
      </c>
      <c r="K189" s="180">
        <v>5605.6</v>
      </c>
      <c r="L189" s="183">
        <v>9609.6</v>
      </c>
      <c r="M189" s="183">
        <v>4804.8</v>
      </c>
      <c r="N189" s="183">
        <v>12012</v>
      </c>
      <c r="O189" s="183">
        <f t="shared" si="5"/>
        <v>26426.4</v>
      </c>
      <c r="P189" s="180"/>
      <c r="Q189" s="180" t="s">
        <v>544</v>
      </c>
      <c r="R189" s="189" t="s">
        <v>29</v>
      </c>
    </row>
    <row r="190" s="171" customFormat="1" ht="31" customHeight="1" spans="1:18">
      <c r="A190" s="180">
        <v>184</v>
      </c>
      <c r="B190" s="180" t="s">
        <v>545</v>
      </c>
      <c r="C190" s="180" t="s">
        <v>31</v>
      </c>
      <c r="D190" s="180" t="s">
        <v>241</v>
      </c>
      <c r="E190" s="181">
        <v>1</v>
      </c>
      <c r="F190" s="180">
        <v>8.6</v>
      </c>
      <c r="G190" s="183">
        <v>47300</v>
      </c>
      <c r="H190" s="183">
        <v>9838.4</v>
      </c>
      <c r="I190" s="189" t="s">
        <v>539</v>
      </c>
      <c r="J190" s="189" t="s">
        <v>546</v>
      </c>
      <c r="K190" s="180">
        <v>1721.72</v>
      </c>
      <c r="L190" s="183">
        <v>2951.52</v>
      </c>
      <c r="M190" s="183">
        <v>1475.76</v>
      </c>
      <c r="N190" s="183">
        <v>3689.4</v>
      </c>
      <c r="O190" s="183">
        <f t="shared" si="5"/>
        <v>8116.68</v>
      </c>
      <c r="P190" s="180"/>
      <c r="Q190" s="180" t="s">
        <v>547</v>
      </c>
      <c r="R190" s="189" t="s">
        <v>29</v>
      </c>
    </row>
    <row r="191" s="171" customFormat="1" ht="31" customHeight="1" spans="1:18">
      <c r="A191" s="180">
        <v>185</v>
      </c>
      <c r="B191" s="180" t="s">
        <v>548</v>
      </c>
      <c r="C191" s="180" t="s">
        <v>31</v>
      </c>
      <c r="D191" s="180" t="s">
        <v>549</v>
      </c>
      <c r="E191" s="181">
        <v>1</v>
      </c>
      <c r="F191" s="180">
        <v>7.1</v>
      </c>
      <c r="G191" s="183">
        <v>39050</v>
      </c>
      <c r="H191" s="183">
        <v>8122.4</v>
      </c>
      <c r="I191" s="189" t="s">
        <v>539</v>
      </c>
      <c r="J191" s="189" t="s">
        <v>442</v>
      </c>
      <c r="K191" s="180">
        <v>1421.42</v>
      </c>
      <c r="L191" s="183">
        <v>2436.72</v>
      </c>
      <c r="M191" s="183">
        <v>1218.36</v>
      </c>
      <c r="N191" s="183">
        <v>3045.9</v>
      </c>
      <c r="O191" s="183">
        <f t="shared" si="5"/>
        <v>6700.98</v>
      </c>
      <c r="P191" s="180"/>
      <c r="Q191" s="180" t="s">
        <v>513</v>
      </c>
      <c r="R191" s="189" t="s">
        <v>29</v>
      </c>
    </row>
    <row r="192" s="171" customFormat="1" ht="31" customHeight="1" spans="1:18">
      <c r="A192" s="180">
        <v>186</v>
      </c>
      <c r="B192" s="180" t="s">
        <v>550</v>
      </c>
      <c r="C192" s="180" t="s">
        <v>31</v>
      </c>
      <c r="D192" s="180" t="s">
        <v>551</v>
      </c>
      <c r="E192" s="181">
        <v>1</v>
      </c>
      <c r="F192" s="180">
        <v>14</v>
      </c>
      <c r="G192" s="183">
        <v>77000</v>
      </c>
      <c r="H192" s="183">
        <v>14784</v>
      </c>
      <c r="I192" s="189" t="s">
        <v>535</v>
      </c>
      <c r="J192" s="189" t="s">
        <v>228</v>
      </c>
      <c r="K192" s="180">
        <v>2587.2</v>
      </c>
      <c r="L192" s="183">
        <v>4435.2</v>
      </c>
      <c r="M192" s="183">
        <v>2217.6</v>
      </c>
      <c r="N192" s="183">
        <v>5544</v>
      </c>
      <c r="O192" s="183">
        <f t="shared" si="5"/>
        <v>12196.8</v>
      </c>
      <c r="P192" s="180"/>
      <c r="Q192" s="180" t="s">
        <v>122</v>
      </c>
      <c r="R192" s="189" t="s">
        <v>29</v>
      </c>
    </row>
    <row r="193" s="171" customFormat="1" ht="31" customHeight="1" spans="1:18">
      <c r="A193" s="180">
        <v>187</v>
      </c>
      <c r="B193" s="180" t="s">
        <v>552</v>
      </c>
      <c r="C193" s="180" t="s">
        <v>31</v>
      </c>
      <c r="D193" s="180" t="s">
        <v>551</v>
      </c>
      <c r="E193" s="181">
        <v>1</v>
      </c>
      <c r="F193" s="180">
        <v>55</v>
      </c>
      <c r="G193" s="183">
        <v>302500</v>
      </c>
      <c r="H193" s="183">
        <v>58080</v>
      </c>
      <c r="I193" s="189" t="s">
        <v>535</v>
      </c>
      <c r="J193" s="189" t="s">
        <v>228</v>
      </c>
      <c r="K193" s="180">
        <v>10164</v>
      </c>
      <c r="L193" s="183">
        <v>17424</v>
      </c>
      <c r="M193" s="183">
        <v>8712</v>
      </c>
      <c r="N193" s="183">
        <v>21780</v>
      </c>
      <c r="O193" s="183">
        <f t="shared" si="5"/>
        <v>47916</v>
      </c>
      <c r="P193" s="180"/>
      <c r="Q193" s="180" t="s">
        <v>553</v>
      </c>
      <c r="R193" s="189" t="s">
        <v>29</v>
      </c>
    </row>
    <row r="194" s="171" customFormat="1" ht="31" customHeight="1" spans="1:18">
      <c r="A194" s="180">
        <v>188</v>
      </c>
      <c r="B194" s="180" t="s">
        <v>554</v>
      </c>
      <c r="C194" s="180" t="s">
        <v>31</v>
      </c>
      <c r="D194" s="180" t="s">
        <v>555</v>
      </c>
      <c r="E194" s="181">
        <v>1</v>
      </c>
      <c r="F194" s="180">
        <v>4.3</v>
      </c>
      <c r="G194" s="183">
        <v>23650</v>
      </c>
      <c r="H194" s="183">
        <v>4919.2</v>
      </c>
      <c r="I194" s="189" t="s">
        <v>535</v>
      </c>
      <c r="J194" s="189" t="s">
        <v>228</v>
      </c>
      <c r="K194" s="180">
        <v>860.86</v>
      </c>
      <c r="L194" s="183">
        <v>1475.76</v>
      </c>
      <c r="M194" s="183">
        <v>737.88</v>
      </c>
      <c r="N194" s="183">
        <v>1844.7</v>
      </c>
      <c r="O194" s="183">
        <f t="shared" si="5"/>
        <v>4058.34</v>
      </c>
      <c r="P194" s="180"/>
      <c r="Q194" s="180" t="s">
        <v>162</v>
      </c>
      <c r="R194" s="189" t="s">
        <v>29</v>
      </c>
    </row>
    <row r="195" s="171" customFormat="1" ht="31" customHeight="1" spans="1:18">
      <c r="A195" s="180">
        <v>189</v>
      </c>
      <c r="B195" s="180" t="s">
        <v>556</v>
      </c>
      <c r="C195" s="180" t="s">
        <v>31</v>
      </c>
      <c r="D195" s="180" t="s">
        <v>557</v>
      </c>
      <c r="E195" s="181">
        <v>1</v>
      </c>
      <c r="F195" s="180">
        <v>5</v>
      </c>
      <c r="G195" s="183">
        <v>27500</v>
      </c>
      <c r="H195" s="183">
        <v>5280</v>
      </c>
      <c r="I195" s="189" t="s">
        <v>535</v>
      </c>
      <c r="J195" s="189" t="s">
        <v>442</v>
      </c>
      <c r="K195" s="180">
        <v>924</v>
      </c>
      <c r="L195" s="183">
        <v>1584</v>
      </c>
      <c r="M195" s="183">
        <v>792</v>
      </c>
      <c r="N195" s="183">
        <v>1980</v>
      </c>
      <c r="O195" s="183">
        <f t="shared" si="5"/>
        <v>4356</v>
      </c>
      <c r="P195" s="180"/>
      <c r="Q195" s="180" t="s">
        <v>513</v>
      </c>
      <c r="R195" s="189" t="s">
        <v>29</v>
      </c>
    </row>
    <row r="196" s="171" customFormat="1" ht="31" customHeight="1" spans="1:18">
      <c r="A196" s="180">
        <v>190</v>
      </c>
      <c r="B196" s="180" t="s">
        <v>558</v>
      </c>
      <c r="C196" s="180" t="s">
        <v>31</v>
      </c>
      <c r="D196" s="180" t="s">
        <v>559</v>
      </c>
      <c r="E196" s="181">
        <v>1</v>
      </c>
      <c r="F196" s="180">
        <v>3</v>
      </c>
      <c r="G196" s="183">
        <v>16500</v>
      </c>
      <c r="H196" s="183">
        <v>3432</v>
      </c>
      <c r="I196" s="189" t="s">
        <v>535</v>
      </c>
      <c r="J196" s="189" t="s">
        <v>442</v>
      </c>
      <c r="K196" s="180">
        <v>600.6</v>
      </c>
      <c r="L196" s="183">
        <v>1029.6</v>
      </c>
      <c r="M196" s="183">
        <v>514.8</v>
      </c>
      <c r="N196" s="183">
        <v>1287</v>
      </c>
      <c r="O196" s="183">
        <f t="shared" si="5"/>
        <v>2831.4</v>
      </c>
      <c r="P196" s="180"/>
      <c r="Q196" s="180" t="s">
        <v>513</v>
      </c>
      <c r="R196" s="189" t="s">
        <v>29</v>
      </c>
    </row>
    <row r="197" s="171" customFormat="1" ht="51" customHeight="1" spans="1:18">
      <c r="A197" s="180">
        <v>191</v>
      </c>
      <c r="B197" s="180" t="s">
        <v>560</v>
      </c>
      <c r="C197" s="180" t="s">
        <v>561</v>
      </c>
      <c r="D197" s="180" t="s">
        <v>562</v>
      </c>
      <c r="E197" s="181">
        <v>1</v>
      </c>
      <c r="F197" s="180">
        <v>98</v>
      </c>
      <c r="G197" s="183">
        <v>2336320</v>
      </c>
      <c r="H197" s="183">
        <v>94368.12</v>
      </c>
      <c r="I197" s="189" t="s">
        <v>539</v>
      </c>
      <c r="J197" s="189" t="s">
        <v>563</v>
      </c>
      <c r="K197" s="180">
        <v>37747.25</v>
      </c>
      <c r="L197" s="183">
        <v>0</v>
      </c>
      <c r="M197" s="183">
        <v>37747.25</v>
      </c>
      <c r="N197" s="183">
        <v>18873.62</v>
      </c>
      <c r="O197" s="183">
        <f t="shared" si="5"/>
        <v>56620.87</v>
      </c>
      <c r="P197" s="180"/>
      <c r="Q197" s="180" t="s">
        <v>564</v>
      </c>
      <c r="R197" s="189" t="s">
        <v>81</v>
      </c>
    </row>
    <row r="198" s="171" customFormat="1" ht="31" customHeight="1" spans="1:18">
      <c r="A198" s="180">
        <v>192</v>
      </c>
      <c r="B198" s="180" t="s">
        <v>565</v>
      </c>
      <c r="C198" s="180" t="s">
        <v>566</v>
      </c>
      <c r="D198" s="180" t="s">
        <v>567</v>
      </c>
      <c r="E198" s="181">
        <v>1</v>
      </c>
      <c r="F198" s="180">
        <v>80</v>
      </c>
      <c r="G198" s="183">
        <v>32000</v>
      </c>
      <c r="H198" s="183">
        <v>2080</v>
      </c>
      <c r="I198" s="189" t="s">
        <v>227</v>
      </c>
      <c r="J198" s="189" t="s">
        <v>568</v>
      </c>
      <c r="K198" s="180">
        <v>208</v>
      </c>
      <c r="L198" s="183">
        <v>936</v>
      </c>
      <c r="M198" s="183">
        <v>520</v>
      </c>
      <c r="N198" s="183">
        <v>416</v>
      </c>
      <c r="O198" s="183">
        <f t="shared" si="5"/>
        <v>1872</v>
      </c>
      <c r="P198" s="180"/>
      <c r="Q198" s="180" t="s">
        <v>569</v>
      </c>
      <c r="R198" s="189" t="s">
        <v>81</v>
      </c>
    </row>
    <row r="199" s="171" customFormat="1" ht="31" customHeight="1" spans="1:18">
      <c r="A199" s="180">
        <v>193</v>
      </c>
      <c r="B199" s="180" t="s">
        <v>570</v>
      </c>
      <c r="C199" s="180" t="s">
        <v>566</v>
      </c>
      <c r="D199" s="180" t="s">
        <v>571</v>
      </c>
      <c r="E199" s="181">
        <v>1</v>
      </c>
      <c r="F199" s="180">
        <v>156</v>
      </c>
      <c r="G199" s="183">
        <v>62400</v>
      </c>
      <c r="H199" s="183">
        <v>4056</v>
      </c>
      <c r="I199" s="189" t="s">
        <v>292</v>
      </c>
      <c r="J199" s="189" t="s">
        <v>572</v>
      </c>
      <c r="K199" s="180">
        <v>405.6</v>
      </c>
      <c r="L199" s="183">
        <v>1825.2</v>
      </c>
      <c r="M199" s="183">
        <v>1014</v>
      </c>
      <c r="N199" s="183">
        <v>811.2</v>
      </c>
      <c r="O199" s="183">
        <f t="shared" si="5"/>
        <v>3650.4</v>
      </c>
      <c r="P199" s="180"/>
      <c r="Q199" s="180" t="s">
        <v>573</v>
      </c>
      <c r="R199" s="189" t="s">
        <v>81</v>
      </c>
    </row>
    <row r="200" s="171" customFormat="1" ht="31" customHeight="1" spans="1:18">
      <c r="A200" s="180">
        <v>194</v>
      </c>
      <c r="B200" s="180" t="s">
        <v>574</v>
      </c>
      <c r="C200" s="180" t="s">
        <v>566</v>
      </c>
      <c r="D200" s="180" t="s">
        <v>571</v>
      </c>
      <c r="E200" s="181">
        <v>1</v>
      </c>
      <c r="F200" s="180">
        <v>161</v>
      </c>
      <c r="G200" s="183">
        <v>64400</v>
      </c>
      <c r="H200" s="183">
        <v>4186</v>
      </c>
      <c r="I200" s="189" t="s">
        <v>292</v>
      </c>
      <c r="J200" s="189" t="s">
        <v>572</v>
      </c>
      <c r="K200" s="180">
        <v>418.6</v>
      </c>
      <c r="L200" s="183">
        <v>1883.7</v>
      </c>
      <c r="M200" s="183">
        <v>1046.5</v>
      </c>
      <c r="N200" s="183">
        <v>837.2</v>
      </c>
      <c r="O200" s="183">
        <f t="shared" si="5"/>
        <v>3767.4</v>
      </c>
      <c r="P200" s="180"/>
      <c r="Q200" s="180" t="s">
        <v>575</v>
      </c>
      <c r="R200" s="189" t="s">
        <v>81</v>
      </c>
    </row>
    <row r="201" s="171" customFormat="1" ht="31" customHeight="1" spans="1:18">
      <c r="A201" s="180">
        <v>195</v>
      </c>
      <c r="B201" s="180" t="s">
        <v>576</v>
      </c>
      <c r="C201" s="180" t="s">
        <v>566</v>
      </c>
      <c r="D201" s="180" t="s">
        <v>577</v>
      </c>
      <c r="E201" s="181">
        <v>1</v>
      </c>
      <c r="F201" s="180">
        <v>178.2</v>
      </c>
      <c r="G201" s="183">
        <v>71280</v>
      </c>
      <c r="H201" s="183">
        <v>4633.2</v>
      </c>
      <c r="I201" s="189" t="s">
        <v>578</v>
      </c>
      <c r="J201" s="189" t="s">
        <v>579</v>
      </c>
      <c r="K201" s="180">
        <v>463.32</v>
      </c>
      <c r="L201" s="183">
        <v>2084.94</v>
      </c>
      <c r="M201" s="183">
        <v>1158.3</v>
      </c>
      <c r="N201" s="183">
        <v>926.64</v>
      </c>
      <c r="O201" s="183">
        <f t="shared" si="5"/>
        <v>4169.88</v>
      </c>
      <c r="P201" s="180"/>
      <c r="Q201" s="180" t="s">
        <v>580</v>
      </c>
      <c r="R201" s="189" t="s">
        <v>81</v>
      </c>
    </row>
    <row r="202" s="171" customFormat="1" ht="31" customHeight="1" spans="1:18">
      <c r="A202" s="180">
        <v>196</v>
      </c>
      <c r="B202" s="180" t="s">
        <v>581</v>
      </c>
      <c r="C202" s="180" t="s">
        <v>566</v>
      </c>
      <c r="D202" s="180" t="s">
        <v>582</v>
      </c>
      <c r="E202" s="181">
        <v>1</v>
      </c>
      <c r="F202" s="180">
        <v>60</v>
      </c>
      <c r="G202" s="183">
        <v>24000</v>
      </c>
      <c r="H202" s="183">
        <v>1560</v>
      </c>
      <c r="I202" s="189" t="s">
        <v>340</v>
      </c>
      <c r="J202" s="189" t="s">
        <v>572</v>
      </c>
      <c r="K202" s="180">
        <v>156</v>
      </c>
      <c r="L202" s="183">
        <v>702</v>
      </c>
      <c r="M202" s="183">
        <v>390</v>
      </c>
      <c r="N202" s="183">
        <v>312</v>
      </c>
      <c r="O202" s="183">
        <f t="shared" si="5"/>
        <v>1404</v>
      </c>
      <c r="P202" s="180"/>
      <c r="Q202" s="180" t="s">
        <v>466</v>
      </c>
      <c r="R202" s="189" t="s">
        <v>81</v>
      </c>
    </row>
    <row r="203" s="171" customFormat="1" ht="45" customHeight="1" spans="1:18">
      <c r="A203" s="180">
        <v>197</v>
      </c>
      <c r="B203" s="180" t="s">
        <v>583</v>
      </c>
      <c r="C203" s="180" t="s">
        <v>566</v>
      </c>
      <c r="D203" s="180" t="s">
        <v>584</v>
      </c>
      <c r="E203" s="181">
        <v>1</v>
      </c>
      <c r="F203" s="180">
        <v>120</v>
      </c>
      <c r="G203" s="183">
        <v>48000</v>
      </c>
      <c r="H203" s="183">
        <v>3120</v>
      </c>
      <c r="I203" s="189" t="s">
        <v>487</v>
      </c>
      <c r="J203" s="189" t="s">
        <v>568</v>
      </c>
      <c r="K203" s="180">
        <v>624</v>
      </c>
      <c r="L203" s="183">
        <v>1404</v>
      </c>
      <c r="M203" s="183">
        <v>780</v>
      </c>
      <c r="N203" s="183">
        <v>312</v>
      </c>
      <c r="O203" s="183">
        <f t="shared" si="5"/>
        <v>2496</v>
      </c>
      <c r="P203" s="180"/>
      <c r="Q203" s="180" t="s">
        <v>585</v>
      </c>
      <c r="R203" s="189" t="s">
        <v>29</v>
      </c>
    </row>
    <row r="204" s="171" customFormat="1" ht="41" customHeight="1" spans="1:18">
      <c r="A204" s="180">
        <v>198</v>
      </c>
      <c r="B204" s="180" t="s">
        <v>586</v>
      </c>
      <c r="C204" s="180" t="s">
        <v>566</v>
      </c>
      <c r="D204" s="180" t="s">
        <v>587</v>
      </c>
      <c r="E204" s="181">
        <v>9</v>
      </c>
      <c r="F204" s="180">
        <v>24.87</v>
      </c>
      <c r="G204" s="183">
        <v>9948</v>
      </c>
      <c r="H204" s="183">
        <v>646.62</v>
      </c>
      <c r="I204" s="189" t="s">
        <v>512</v>
      </c>
      <c r="J204" s="189" t="s">
        <v>568</v>
      </c>
      <c r="K204" s="180">
        <v>0</v>
      </c>
      <c r="L204" s="183">
        <v>290.98</v>
      </c>
      <c r="M204" s="183">
        <v>161.66</v>
      </c>
      <c r="N204" s="183">
        <v>193.98</v>
      </c>
      <c r="O204" s="183">
        <f t="shared" si="5"/>
        <v>646.62</v>
      </c>
      <c r="P204" s="180" t="s">
        <v>61</v>
      </c>
      <c r="Q204" s="180" t="s">
        <v>588</v>
      </c>
      <c r="R204" s="189" t="s">
        <v>81</v>
      </c>
    </row>
    <row r="205" s="171" customFormat="1" ht="31" customHeight="1" spans="1:18">
      <c r="A205" s="180">
        <v>199</v>
      </c>
      <c r="B205" s="180" t="s">
        <v>589</v>
      </c>
      <c r="C205" s="180" t="s">
        <v>566</v>
      </c>
      <c r="D205" s="180" t="s">
        <v>590</v>
      </c>
      <c r="E205" s="181">
        <v>18</v>
      </c>
      <c r="F205" s="180">
        <v>60.38</v>
      </c>
      <c r="G205" s="183">
        <v>24152</v>
      </c>
      <c r="H205" s="183">
        <v>1569.88</v>
      </c>
      <c r="I205" s="189" t="s">
        <v>591</v>
      </c>
      <c r="J205" s="189" t="s">
        <v>592</v>
      </c>
      <c r="K205" s="180">
        <v>156.99</v>
      </c>
      <c r="L205" s="183">
        <v>706.45</v>
      </c>
      <c r="M205" s="183">
        <v>392.47</v>
      </c>
      <c r="N205" s="183">
        <v>313.97</v>
      </c>
      <c r="O205" s="183">
        <f t="shared" si="5"/>
        <v>1412.89</v>
      </c>
      <c r="P205" s="180"/>
      <c r="Q205" s="180" t="s">
        <v>112</v>
      </c>
      <c r="R205" s="189" t="s">
        <v>81</v>
      </c>
    </row>
    <row r="206" s="171" customFormat="1" ht="27" customHeight="1" spans="1:18">
      <c r="A206" s="191" t="s">
        <v>593</v>
      </c>
      <c r="B206" s="192"/>
      <c r="C206" s="193"/>
      <c r="D206" s="193"/>
      <c r="E206" s="193">
        <f>SUM(E7:E205)</f>
        <v>224</v>
      </c>
      <c r="F206" s="193">
        <f t="shared" ref="F206:O206" si="6">SUM(F7:F205)</f>
        <v>16467.65</v>
      </c>
      <c r="G206" s="194">
        <f t="shared" si="6"/>
        <v>35238520</v>
      </c>
      <c r="H206" s="193">
        <f t="shared" si="6"/>
        <v>5656785.98</v>
      </c>
      <c r="I206" s="193"/>
      <c r="J206" s="193"/>
      <c r="K206" s="194">
        <f t="shared" si="6"/>
        <v>930420.119999999</v>
      </c>
      <c r="L206" s="194">
        <f t="shared" si="6"/>
        <v>1672003.12</v>
      </c>
      <c r="M206" s="194">
        <f t="shared" si="6"/>
        <v>1007337.6</v>
      </c>
      <c r="N206" s="194">
        <f t="shared" si="6"/>
        <v>2047025.14</v>
      </c>
      <c r="O206" s="194">
        <f t="shared" si="6"/>
        <v>4726365.86</v>
      </c>
      <c r="P206" s="193"/>
      <c r="Q206" s="193"/>
      <c r="R206" s="193"/>
    </row>
  </sheetData>
  <mergeCells count="19">
    <mergeCell ref="A2:R2"/>
    <mergeCell ref="A3:R3"/>
    <mergeCell ref="N4:O4"/>
    <mergeCell ref="L5:O5"/>
    <mergeCell ref="A206:B20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</mergeCells>
  <pageMargins left="0.708333333333333" right="0.708333333333333" top="0.708333333333333" bottom="0.708333333333333" header="0.298611111111111" footer="0.298611111111111"/>
  <pageSetup paperSize="9" scale="63" fitToHeight="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R23" sqref="R23"/>
    </sheetView>
  </sheetViews>
  <sheetFormatPr defaultColWidth="9" defaultRowHeight="14.4" outlineLevelRow="6"/>
  <cols>
    <col min="1" max="1" width="3.87962962962963" customWidth="1"/>
    <col min="2" max="2" width="5.5" customWidth="1"/>
    <col min="3" max="3" width="3.87962962962963" customWidth="1"/>
    <col min="4" max="4" width="8" customWidth="1"/>
    <col min="5" max="5" width="7.37962962962963" customWidth="1"/>
    <col min="6" max="6" width="6.62962962962963" customWidth="1"/>
    <col min="7" max="8" width="8.87962962962963" customWidth="1"/>
    <col min="9" max="9" width="12.6296296296296" customWidth="1"/>
    <col min="10" max="10" width="7.12962962962963" style="55" customWidth="1"/>
    <col min="11" max="11" width="6.62962962962963" customWidth="1"/>
    <col min="12" max="12" width="13.5" customWidth="1"/>
    <col min="13" max="13" width="7.12962962962963" customWidth="1"/>
    <col min="14" max="14" width="8.12962962962963" customWidth="1"/>
    <col min="15" max="15" width="11.1296296296296" customWidth="1"/>
  </cols>
  <sheetData>
    <row r="1" s="34" customFormat="1" ht="24" customHeight="1" spans="1:12">
      <c r="A1" s="33" t="s">
        <v>830</v>
      </c>
      <c r="D1" s="35"/>
      <c r="J1" s="57"/>
      <c r="L1" s="35"/>
    </row>
    <row r="2" s="52" customFormat="1" ht="24" customHeight="1" spans="1:15">
      <c r="A2" s="36" t="s">
        <v>818</v>
      </c>
      <c r="B2" s="36"/>
      <c r="C2" s="36"/>
      <c r="D2" s="36"/>
      <c r="E2" s="36"/>
      <c r="F2" s="36"/>
      <c r="G2" s="36"/>
      <c r="H2" s="36"/>
      <c r="I2" s="36"/>
      <c r="J2" s="58"/>
      <c r="K2" s="36"/>
      <c r="L2" s="36"/>
      <c r="M2" s="36"/>
      <c r="N2" s="36"/>
      <c r="O2" s="36"/>
    </row>
    <row r="3" s="34" customFormat="1" ht="28" customHeight="1" spans="1:14">
      <c r="A3" s="56" t="s">
        <v>813</v>
      </c>
      <c r="B3" s="56"/>
      <c r="C3" s="56"/>
      <c r="D3" s="56"/>
      <c r="E3" s="56"/>
      <c r="F3" s="56"/>
      <c r="G3" s="56"/>
      <c r="H3" s="56"/>
      <c r="I3" s="56"/>
      <c r="J3" s="59"/>
      <c r="K3" s="56"/>
      <c r="L3" s="56"/>
      <c r="M3" s="56"/>
      <c r="N3" s="56"/>
    </row>
    <row r="4" s="34" customFormat="1" ht="33" customHeight="1" spans="1:15">
      <c r="A4" s="38" t="s">
        <v>4</v>
      </c>
      <c r="B4" s="38" t="s">
        <v>7</v>
      </c>
      <c r="C4" s="38" t="s">
        <v>8</v>
      </c>
      <c r="D4" s="38" t="s">
        <v>9</v>
      </c>
      <c r="E4" s="39" t="s">
        <v>10</v>
      </c>
      <c r="F4" s="39" t="s">
        <v>11</v>
      </c>
      <c r="G4" s="38" t="s">
        <v>12</v>
      </c>
      <c r="H4" s="38" t="s">
        <v>13</v>
      </c>
      <c r="I4" s="49" t="s">
        <v>819</v>
      </c>
      <c r="J4" s="60" t="s">
        <v>15</v>
      </c>
      <c r="K4" s="39"/>
      <c r="L4" s="39"/>
      <c r="M4" s="39"/>
      <c r="N4" s="50" t="s">
        <v>16</v>
      </c>
      <c r="O4" s="51" t="s">
        <v>17</v>
      </c>
    </row>
    <row r="5" s="34" customFormat="1" ht="33" customHeight="1" spans="1:15">
      <c r="A5" s="38"/>
      <c r="B5" s="38"/>
      <c r="C5" s="38"/>
      <c r="D5" s="38"/>
      <c r="E5" s="39"/>
      <c r="F5" s="39"/>
      <c r="G5" s="38"/>
      <c r="H5" s="38"/>
      <c r="I5" s="49"/>
      <c r="J5" s="60" t="s">
        <v>820</v>
      </c>
      <c r="K5" s="39" t="s">
        <v>821</v>
      </c>
      <c r="L5" s="39" t="s">
        <v>822</v>
      </c>
      <c r="M5" s="39" t="s">
        <v>22</v>
      </c>
      <c r="N5" s="50"/>
      <c r="O5" s="51"/>
    </row>
    <row r="6" s="53" customFormat="1" ht="37" customHeight="1" spans="1:15">
      <c r="A6" s="40">
        <v>1</v>
      </c>
      <c r="B6" s="41" t="s">
        <v>827</v>
      </c>
      <c r="C6" s="42">
        <v>9</v>
      </c>
      <c r="D6" s="41">
        <v>24.87</v>
      </c>
      <c r="E6" s="44">
        <v>9948</v>
      </c>
      <c r="F6" s="44">
        <v>646.62</v>
      </c>
      <c r="G6" s="45" t="s">
        <v>512</v>
      </c>
      <c r="H6" s="45" t="s">
        <v>568</v>
      </c>
      <c r="I6" s="43">
        <f>'附件7-1水稻种植财政全额补贴户核查表'!I15</f>
        <v>52.64</v>
      </c>
      <c r="J6" s="43">
        <f>'附件7-1水稻种植财政全额补贴户核查表'!J15</f>
        <v>290.979</v>
      </c>
      <c r="K6" s="43">
        <f>'附件7-1水稻种植财政全额补贴户核查表'!K15</f>
        <v>161.655</v>
      </c>
      <c r="L6" s="43">
        <f>'附件7-1水稻种植财政全额补贴户核查表'!L15</f>
        <v>141.346</v>
      </c>
      <c r="M6" s="43">
        <f>'附件7-1水稻种植财政全额补贴户核查表'!M15</f>
        <v>593.98</v>
      </c>
      <c r="N6" s="41"/>
      <c r="O6" s="41" t="s">
        <v>588</v>
      </c>
    </row>
    <row r="7" s="54" customFormat="1" ht="21" customHeight="1" spans="1:15">
      <c r="A7" s="46" t="s">
        <v>593</v>
      </c>
      <c r="B7" s="47"/>
      <c r="C7" s="22">
        <f>SUM(C6:C6)</f>
        <v>9</v>
      </c>
      <c r="D7" s="22">
        <f t="shared" ref="D7:M7" si="0">SUM(D6:D6)</f>
        <v>24.87</v>
      </c>
      <c r="E7" s="22">
        <f t="shared" si="0"/>
        <v>9948</v>
      </c>
      <c r="F7" s="22">
        <f t="shared" si="0"/>
        <v>646.62</v>
      </c>
      <c r="G7" s="19"/>
      <c r="H7" s="19"/>
      <c r="I7" s="48">
        <f t="shared" si="0"/>
        <v>52.64</v>
      </c>
      <c r="J7" s="48">
        <f t="shared" si="0"/>
        <v>290.979</v>
      </c>
      <c r="K7" s="48">
        <f t="shared" si="0"/>
        <v>161.655</v>
      </c>
      <c r="L7" s="48">
        <f t="shared" si="0"/>
        <v>141.346</v>
      </c>
      <c r="M7" s="48">
        <f t="shared" si="0"/>
        <v>593.98</v>
      </c>
      <c r="N7" s="19"/>
      <c r="O7" s="19"/>
    </row>
  </sheetData>
  <mergeCells count="15">
    <mergeCell ref="A2:O2"/>
    <mergeCell ref="A3:N3"/>
    <mergeCell ref="J4:M4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P13" sqref="P13"/>
    </sheetView>
  </sheetViews>
  <sheetFormatPr defaultColWidth="9" defaultRowHeight="14.4"/>
  <cols>
    <col min="1" max="1" width="3.87962962962963" customWidth="1"/>
    <col min="2" max="2" width="5.5" customWidth="1"/>
    <col min="3" max="3" width="3.87962962962963" customWidth="1"/>
    <col min="4" max="4" width="8" customWidth="1"/>
    <col min="5" max="5" width="9.44444444444444" customWidth="1"/>
    <col min="6" max="6" width="6.62962962962963" customWidth="1"/>
    <col min="7" max="8" width="8.87962962962963" customWidth="1"/>
    <col min="9" max="9" width="12.6296296296296" customWidth="1"/>
    <col min="10" max="10" width="7.12962962962963" customWidth="1"/>
    <col min="11" max="11" width="6.62962962962963" customWidth="1"/>
    <col min="12" max="12" width="13.5" customWidth="1"/>
    <col min="13" max="13" width="7.12962962962963" customWidth="1"/>
    <col min="14" max="14" width="8.12962962962963" customWidth="1"/>
    <col min="15" max="15" width="11.1296296296296" customWidth="1"/>
  </cols>
  <sheetData>
    <row r="1" ht="18" customHeight="1" spans="1:15">
      <c r="A1" s="33" t="s">
        <v>830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5"/>
      <c r="M1" s="34"/>
      <c r="N1" s="34"/>
      <c r="O1" s="34"/>
    </row>
    <row r="2" ht="20.4" spans="1:15">
      <c r="A2" s="36" t="s">
        <v>831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ht="28" customHeight="1" spans="1:15">
      <c r="A3" s="37" t="s">
        <v>813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>
      <c r="A4" s="38" t="s">
        <v>4</v>
      </c>
      <c r="B4" s="38" t="s">
        <v>7</v>
      </c>
      <c r="C4" s="38" t="s">
        <v>8</v>
      </c>
      <c r="D4" s="38" t="s">
        <v>9</v>
      </c>
      <c r="E4" s="39" t="s">
        <v>10</v>
      </c>
      <c r="F4" s="39" t="s">
        <v>11</v>
      </c>
      <c r="G4" s="38" t="s">
        <v>12</v>
      </c>
      <c r="H4" s="38" t="s">
        <v>13</v>
      </c>
      <c r="I4" s="49" t="s">
        <v>819</v>
      </c>
      <c r="J4" s="39" t="s">
        <v>15</v>
      </c>
      <c r="K4" s="39"/>
      <c r="L4" s="39"/>
      <c r="M4" s="39"/>
      <c r="N4" s="50" t="s">
        <v>16</v>
      </c>
      <c r="O4" s="51" t="s">
        <v>17</v>
      </c>
    </row>
    <row r="5" ht="43.2" spans="1:15">
      <c r="A5" s="38"/>
      <c r="B5" s="38"/>
      <c r="C5" s="38"/>
      <c r="D5" s="38"/>
      <c r="E5" s="39"/>
      <c r="F5" s="39"/>
      <c r="G5" s="38"/>
      <c r="H5" s="38"/>
      <c r="I5" s="49"/>
      <c r="J5" s="39" t="s">
        <v>820</v>
      </c>
      <c r="K5" s="39" t="s">
        <v>821</v>
      </c>
      <c r="L5" s="39" t="s">
        <v>822</v>
      </c>
      <c r="M5" s="39" t="s">
        <v>22</v>
      </c>
      <c r="N5" s="50"/>
      <c r="O5" s="51"/>
    </row>
    <row r="6" ht="43.2" spans="1:15">
      <c r="A6" s="40">
        <v>1</v>
      </c>
      <c r="B6" s="41" t="s">
        <v>827</v>
      </c>
      <c r="C6" s="42">
        <v>1</v>
      </c>
      <c r="D6" s="43">
        <v>2</v>
      </c>
      <c r="E6" s="43">
        <v>800</v>
      </c>
      <c r="F6" s="44">
        <v>52</v>
      </c>
      <c r="G6" s="45" t="s">
        <v>512</v>
      </c>
      <c r="H6" s="45" t="s">
        <v>568</v>
      </c>
      <c r="I6" s="43">
        <v>0</v>
      </c>
      <c r="J6" s="43">
        <f t="shared" ref="J6:J14" si="0">F6*0.45</f>
        <v>23.4</v>
      </c>
      <c r="K6" s="43">
        <f t="shared" ref="K6:K14" si="1">F6*0.25</f>
        <v>13</v>
      </c>
      <c r="L6" s="43">
        <f t="shared" ref="L6:L11" si="2">F6*0.3</f>
        <v>15.6</v>
      </c>
      <c r="M6" s="43">
        <f t="shared" ref="M6:M15" si="3">SUM(J6:L6)</f>
        <v>52</v>
      </c>
      <c r="N6" s="41" t="s">
        <v>61</v>
      </c>
      <c r="O6" s="41" t="s">
        <v>588</v>
      </c>
    </row>
    <row r="7" ht="27" customHeight="1" spans="1:15">
      <c r="A7" s="40">
        <v>2</v>
      </c>
      <c r="B7" s="41" t="s">
        <v>832</v>
      </c>
      <c r="C7" s="42">
        <v>1</v>
      </c>
      <c r="D7" s="43">
        <v>1.9</v>
      </c>
      <c r="E7" s="43">
        <v>760</v>
      </c>
      <c r="F7" s="44">
        <v>49.4</v>
      </c>
      <c r="G7" s="45" t="s">
        <v>512</v>
      </c>
      <c r="H7" s="45" t="s">
        <v>568</v>
      </c>
      <c r="I7" s="43">
        <f t="shared" ref="I7:I14" si="4">F7*0.1</f>
        <v>4.94</v>
      </c>
      <c r="J7" s="43">
        <f t="shared" si="0"/>
        <v>22.23</v>
      </c>
      <c r="K7" s="43">
        <f t="shared" si="1"/>
        <v>12.35</v>
      </c>
      <c r="L7" s="43">
        <f t="shared" ref="L7:L14" si="5">F7*0.2</f>
        <v>9.88</v>
      </c>
      <c r="M7" s="43">
        <f t="shared" si="3"/>
        <v>44.46</v>
      </c>
      <c r="N7" s="41" t="s">
        <v>833</v>
      </c>
      <c r="O7" s="41"/>
    </row>
    <row r="8" ht="27" customHeight="1" spans="1:15">
      <c r="A8" s="40">
        <v>3</v>
      </c>
      <c r="B8" s="41" t="s">
        <v>834</v>
      </c>
      <c r="C8" s="42">
        <v>1</v>
      </c>
      <c r="D8" s="43">
        <v>2</v>
      </c>
      <c r="E8" s="43">
        <v>800</v>
      </c>
      <c r="F8" s="44">
        <v>52</v>
      </c>
      <c r="G8" s="45" t="s">
        <v>512</v>
      </c>
      <c r="H8" s="45" t="s">
        <v>568</v>
      </c>
      <c r="I8" s="43">
        <f t="shared" si="4"/>
        <v>5.2</v>
      </c>
      <c r="J8" s="43">
        <f t="shared" si="0"/>
        <v>23.4</v>
      </c>
      <c r="K8" s="43">
        <f t="shared" si="1"/>
        <v>13</v>
      </c>
      <c r="L8" s="43">
        <f t="shared" si="5"/>
        <v>10.4</v>
      </c>
      <c r="M8" s="43">
        <f t="shared" si="3"/>
        <v>46.8</v>
      </c>
      <c r="N8" s="41" t="s">
        <v>833</v>
      </c>
      <c r="O8" s="41"/>
    </row>
    <row r="9" ht="27" customHeight="1" spans="1:15">
      <c r="A9" s="40">
        <v>4</v>
      </c>
      <c r="B9" s="41" t="s">
        <v>835</v>
      </c>
      <c r="C9" s="42">
        <v>1</v>
      </c>
      <c r="D9" s="43">
        <v>5.9</v>
      </c>
      <c r="E9" s="43">
        <v>2360</v>
      </c>
      <c r="F9" s="44">
        <v>153.4</v>
      </c>
      <c r="G9" s="45" t="s">
        <v>512</v>
      </c>
      <c r="H9" s="45" t="s">
        <v>568</v>
      </c>
      <c r="I9" s="43">
        <v>15.33</v>
      </c>
      <c r="J9" s="43">
        <f t="shared" si="0"/>
        <v>69.03</v>
      </c>
      <c r="K9" s="43">
        <f t="shared" si="1"/>
        <v>38.35</v>
      </c>
      <c r="L9" s="43">
        <v>30.69</v>
      </c>
      <c r="M9" s="43">
        <f t="shared" si="3"/>
        <v>138.07</v>
      </c>
      <c r="N9" s="41" t="s">
        <v>833</v>
      </c>
      <c r="O9" s="41"/>
    </row>
    <row r="10" ht="27" customHeight="1" spans="1:15">
      <c r="A10" s="40">
        <v>5</v>
      </c>
      <c r="B10" s="41" t="s">
        <v>836</v>
      </c>
      <c r="C10" s="42">
        <v>1</v>
      </c>
      <c r="D10" s="43">
        <v>1.29</v>
      </c>
      <c r="E10" s="43">
        <v>516</v>
      </c>
      <c r="F10" s="44">
        <v>33.54</v>
      </c>
      <c r="G10" s="45" t="s">
        <v>512</v>
      </c>
      <c r="H10" s="45" t="s">
        <v>568</v>
      </c>
      <c r="I10" s="43">
        <v>0</v>
      </c>
      <c r="J10" s="43">
        <f t="shared" si="0"/>
        <v>15.093</v>
      </c>
      <c r="K10" s="43">
        <f t="shared" si="1"/>
        <v>8.385</v>
      </c>
      <c r="L10" s="43">
        <f t="shared" si="2"/>
        <v>10.062</v>
      </c>
      <c r="M10" s="43">
        <f t="shared" si="3"/>
        <v>33.54</v>
      </c>
      <c r="N10" s="41" t="s">
        <v>837</v>
      </c>
      <c r="O10" s="41"/>
    </row>
    <row r="11" ht="27" customHeight="1" spans="1:15">
      <c r="A11" s="40">
        <v>6</v>
      </c>
      <c r="B11" s="41" t="s">
        <v>838</v>
      </c>
      <c r="C11" s="42">
        <v>1</v>
      </c>
      <c r="D11" s="43">
        <v>1.33</v>
      </c>
      <c r="E11" s="43">
        <v>532</v>
      </c>
      <c r="F11" s="44">
        <v>34.58</v>
      </c>
      <c r="G11" s="45" t="s">
        <v>512</v>
      </c>
      <c r="H11" s="45" t="s">
        <v>568</v>
      </c>
      <c r="I11" s="43">
        <v>0</v>
      </c>
      <c r="J11" s="43">
        <f t="shared" si="0"/>
        <v>15.561</v>
      </c>
      <c r="K11" s="43">
        <f t="shared" si="1"/>
        <v>8.645</v>
      </c>
      <c r="L11" s="43">
        <f t="shared" si="2"/>
        <v>10.374</v>
      </c>
      <c r="M11" s="43">
        <f t="shared" si="3"/>
        <v>34.58</v>
      </c>
      <c r="N11" s="41" t="s">
        <v>837</v>
      </c>
      <c r="O11" s="41"/>
    </row>
    <row r="12" ht="27" customHeight="1" spans="1:15">
      <c r="A12" s="40">
        <v>7</v>
      </c>
      <c r="B12" s="41" t="s">
        <v>839</v>
      </c>
      <c r="C12" s="42">
        <v>1</v>
      </c>
      <c r="D12" s="43">
        <v>4</v>
      </c>
      <c r="E12" s="43">
        <v>1600</v>
      </c>
      <c r="F12" s="44">
        <v>104</v>
      </c>
      <c r="G12" s="45" t="s">
        <v>512</v>
      </c>
      <c r="H12" s="45" t="s">
        <v>568</v>
      </c>
      <c r="I12" s="43">
        <f t="shared" si="4"/>
        <v>10.4</v>
      </c>
      <c r="J12" s="43">
        <f t="shared" si="0"/>
        <v>46.8</v>
      </c>
      <c r="K12" s="43">
        <f t="shared" si="1"/>
        <v>26</v>
      </c>
      <c r="L12" s="43">
        <f t="shared" si="5"/>
        <v>20.8</v>
      </c>
      <c r="M12" s="43">
        <f t="shared" si="3"/>
        <v>93.6</v>
      </c>
      <c r="N12" s="41" t="s">
        <v>833</v>
      </c>
      <c r="O12" s="41"/>
    </row>
    <row r="13" ht="27" customHeight="1" spans="1:15">
      <c r="A13" s="40">
        <v>8</v>
      </c>
      <c r="B13" s="41" t="s">
        <v>840</v>
      </c>
      <c r="C13" s="42">
        <v>1</v>
      </c>
      <c r="D13" s="43">
        <v>3.45</v>
      </c>
      <c r="E13" s="43">
        <v>1380</v>
      </c>
      <c r="F13" s="44">
        <v>89.7</v>
      </c>
      <c r="G13" s="45" t="s">
        <v>512</v>
      </c>
      <c r="H13" s="45" t="s">
        <v>568</v>
      </c>
      <c r="I13" s="43">
        <f t="shared" si="4"/>
        <v>8.97</v>
      </c>
      <c r="J13" s="43">
        <f t="shared" si="0"/>
        <v>40.365</v>
      </c>
      <c r="K13" s="43">
        <f t="shared" si="1"/>
        <v>22.425</v>
      </c>
      <c r="L13" s="43">
        <f t="shared" si="5"/>
        <v>17.94</v>
      </c>
      <c r="M13" s="43">
        <f t="shared" si="3"/>
        <v>80.73</v>
      </c>
      <c r="N13" s="41" t="s">
        <v>833</v>
      </c>
      <c r="O13" s="41"/>
    </row>
    <row r="14" ht="27" customHeight="1" spans="1:15">
      <c r="A14" s="40">
        <v>9</v>
      </c>
      <c r="B14" s="41" t="s">
        <v>841</v>
      </c>
      <c r="C14" s="42">
        <v>1</v>
      </c>
      <c r="D14" s="43">
        <v>3</v>
      </c>
      <c r="E14" s="43">
        <v>1200</v>
      </c>
      <c r="F14" s="44">
        <v>78</v>
      </c>
      <c r="G14" s="45" t="s">
        <v>512</v>
      </c>
      <c r="H14" s="45" t="s">
        <v>568</v>
      </c>
      <c r="I14" s="43">
        <f t="shared" si="4"/>
        <v>7.8</v>
      </c>
      <c r="J14" s="43">
        <f t="shared" si="0"/>
        <v>35.1</v>
      </c>
      <c r="K14" s="43">
        <f t="shared" si="1"/>
        <v>19.5</v>
      </c>
      <c r="L14" s="43">
        <f t="shared" si="5"/>
        <v>15.6</v>
      </c>
      <c r="M14" s="43">
        <f t="shared" si="3"/>
        <v>70.2</v>
      </c>
      <c r="N14" s="41" t="s">
        <v>833</v>
      </c>
      <c r="O14" s="41"/>
    </row>
    <row r="15" ht="31" customHeight="1" spans="1:15">
      <c r="A15" s="46" t="s">
        <v>593</v>
      </c>
      <c r="B15" s="47"/>
      <c r="C15" s="22">
        <f>SUM(C6:C14)</f>
        <v>9</v>
      </c>
      <c r="D15" s="22">
        <f t="shared" ref="D15:M15" si="6">SUM(D6:D14)</f>
        <v>24.87</v>
      </c>
      <c r="E15" s="48">
        <f t="shared" si="6"/>
        <v>9948</v>
      </c>
      <c r="F15" s="22">
        <f t="shared" si="6"/>
        <v>646.62</v>
      </c>
      <c r="G15" s="22"/>
      <c r="H15" s="22"/>
      <c r="I15" s="48">
        <f t="shared" si="6"/>
        <v>52.64</v>
      </c>
      <c r="J15" s="48">
        <f t="shared" si="6"/>
        <v>290.979</v>
      </c>
      <c r="K15" s="48">
        <f t="shared" si="6"/>
        <v>161.655</v>
      </c>
      <c r="L15" s="48">
        <f t="shared" si="6"/>
        <v>141.346</v>
      </c>
      <c r="M15" s="48">
        <f t="shared" si="3"/>
        <v>593.98</v>
      </c>
      <c r="N15" s="19"/>
      <c r="O15" s="19"/>
    </row>
  </sheetData>
  <mergeCells count="15">
    <mergeCell ref="A2:O2"/>
    <mergeCell ref="A3:O3"/>
    <mergeCell ref="J4:M4"/>
    <mergeCell ref="A15:B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M18" sqref="M18"/>
    </sheetView>
  </sheetViews>
  <sheetFormatPr defaultColWidth="9" defaultRowHeight="14.4"/>
  <cols>
    <col min="1" max="1" width="10.6296296296296" style="1" customWidth="1"/>
    <col min="2" max="2" width="15.5185185185185" style="1" customWidth="1"/>
    <col min="3" max="3" width="8.88888888888889" style="2"/>
    <col min="4" max="4" width="10.4444444444444" style="2" customWidth="1"/>
    <col min="5" max="5" width="14.4444444444444" style="2" customWidth="1"/>
    <col min="6" max="6" width="13.4444444444444" style="2" customWidth="1"/>
    <col min="7" max="11" width="8.88888888888889" style="1"/>
  </cols>
  <sheetData>
    <row r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ht="20.4" spans="1:11">
      <c r="A2" s="5" t="s">
        <v>842</v>
      </c>
      <c r="B2" s="5"/>
      <c r="C2" s="6"/>
      <c r="D2" s="7"/>
      <c r="E2" s="7"/>
      <c r="F2" s="7"/>
      <c r="G2" s="7"/>
      <c r="H2" s="7"/>
      <c r="I2" s="7"/>
      <c r="J2" s="7"/>
      <c r="K2" s="7"/>
    </row>
    <row r="3" spans="1:11">
      <c r="A3" s="8" t="s">
        <v>2</v>
      </c>
      <c r="B3" s="8"/>
      <c r="C3" s="9"/>
      <c r="D3" s="10"/>
      <c r="E3" s="10"/>
      <c r="F3" s="10"/>
      <c r="G3" s="11" t="s">
        <v>595</v>
      </c>
      <c r="H3" s="11"/>
      <c r="I3" s="11"/>
      <c r="J3" s="31"/>
      <c r="K3" s="32" t="s">
        <v>596</v>
      </c>
    </row>
    <row r="4" spans="1:11">
      <c r="A4" s="12" t="s">
        <v>4</v>
      </c>
      <c r="B4" s="13" t="s">
        <v>597</v>
      </c>
      <c r="C4" s="14" t="s">
        <v>598</v>
      </c>
      <c r="D4" s="15" t="s">
        <v>599</v>
      </c>
      <c r="E4" s="15" t="s">
        <v>10</v>
      </c>
      <c r="F4" s="16" t="s">
        <v>11</v>
      </c>
      <c r="G4" s="17" t="s">
        <v>600</v>
      </c>
      <c r="H4" s="17"/>
      <c r="I4" s="17"/>
      <c r="J4" s="17"/>
      <c r="K4" s="15" t="s">
        <v>601</v>
      </c>
    </row>
    <row r="5" spans="1:11">
      <c r="A5" s="12"/>
      <c r="B5" s="13"/>
      <c r="C5" s="14"/>
      <c r="D5" s="15"/>
      <c r="E5" s="15"/>
      <c r="F5" s="18"/>
      <c r="G5" s="17" t="s">
        <v>19</v>
      </c>
      <c r="H5" s="17" t="s">
        <v>602</v>
      </c>
      <c r="I5" s="17" t="s">
        <v>21</v>
      </c>
      <c r="J5" s="17" t="s">
        <v>22</v>
      </c>
      <c r="K5" s="15"/>
    </row>
    <row r="6" spans="1:11">
      <c r="A6" s="19"/>
      <c r="B6" s="20" t="s">
        <v>603</v>
      </c>
      <c r="C6" s="21">
        <v>208</v>
      </c>
      <c r="D6" s="21">
        <v>16374.88</v>
      </c>
      <c r="E6" s="21">
        <v>34838452</v>
      </c>
      <c r="F6" s="21">
        <v>5582782.4</v>
      </c>
      <c r="G6" s="19"/>
      <c r="H6" s="19"/>
      <c r="I6" s="19"/>
      <c r="J6" s="19"/>
      <c r="K6" s="19"/>
    </row>
    <row r="7" spans="1:11">
      <c r="A7" s="22">
        <v>1</v>
      </c>
      <c r="B7" s="19" t="s">
        <v>604</v>
      </c>
      <c r="C7" s="23">
        <v>1</v>
      </c>
      <c r="D7" s="23">
        <v>10950</v>
      </c>
      <c r="E7" s="23">
        <v>7391250</v>
      </c>
      <c r="F7" s="23">
        <v>886950</v>
      </c>
      <c r="G7" s="19"/>
      <c r="H7" s="19"/>
      <c r="I7" s="19"/>
      <c r="J7" s="19"/>
      <c r="K7" s="19"/>
    </row>
    <row r="8" spans="1:11">
      <c r="A8" s="24" t="s">
        <v>605</v>
      </c>
      <c r="B8" s="25"/>
      <c r="C8" s="21">
        <v>1</v>
      </c>
      <c r="D8" s="21">
        <v>10950</v>
      </c>
      <c r="E8" s="21">
        <v>7391250</v>
      </c>
      <c r="F8" s="21">
        <v>886950</v>
      </c>
      <c r="G8" s="20"/>
      <c r="H8" s="20"/>
      <c r="I8" s="20"/>
      <c r="J8" s="20"/>
      <c r="K8" s="20"/>
    </row>
    <row r="9" spans="1:11">
      <c r="A9" s="22">
        <v>1</v>
      </c>
      <c r="B9" s="19" t="s">
        <v>606</v>
      </c>
      <c r="C9" s="23">
        <v>163</v>
      </c>
      <c r="D9" s="23">
        <v>3027.5</v>
      </c>
      <c r="E9" s="23">
        <v>16623750</v>
      </c>
      <c r="F9" s="23">
        <v>3130300.8</v>
      </c>
      <c r="G9" s="19"/>
      <c r="H9" s="19"/>
      <c r="I9" s="19"/>
      <c r="J9" s="19"/>
      <c r="K9" s="19"/>
    </row>
    <row r="10" spans="1:11">
      <c r="A10" s="22">
        <v>2</v>
      </c>
      <c r="B10" s="19" t="s">
        <v>607</v>
      </c>
      <c r="C10" s="23">
        <v>14</v>
      </c>
      <c r="D10" s="23">
        <v>1210.9</v>
      </c>
      <c r="E10" s="23">
        <v>6659950</v>
      </c>
      <c r="F10" s="23">
        <v>1201631.2</v>
      </c>
      <c r="G10" s="19"/>
      <c r="H10" s="19"/>
      <c r="I10" s="19"/>
      <c r="J10" s="19"/>
      <c r="K10" s="19"/>
    </row>
    <row r="11" spans="1:11">
      <c r="A11" s="22">
        <v>4</v>
      </c>
      <c r="B11" s="19" t="s">
        <v>604</v>
      </c>
      <c r="C11" s="23">
        <v>1</v>
      </c>
      <c r="D11" s="23">
        <v>78.5</v>
      </c>
      <c r="E11" s="23">
        <v>431750</v>
      </c>
      <c r="F11" s="23">
        <v>75988</v>
      </c>
      <c r="G11" s="19"/>
      <c r="H11" s="19"/>
      <c r="I11" s="19"/>
      <c r="J11" s="19"/>
      <c r="K11" s="19"/>
    </row>
    <row r="12" spans="1:11">
      <c r="A12" s="22">
        <v>5</v>
      </c>
      <c r="B12" s="19" t="s">
        <v>608</v>
      </c>
      <c r="C12" s="23">
        <v>4</v>
      </c>
      <c r="D12" s="23">
        <v>194.4</v>
      </c>
      <c r="E12" s="23">
        <v>1069200</v>
      </c>
      <c r="F12" s="23">
        <v>172339.2</v>
      </c>
      <c r="G12" s="19"/>
      <c r="H12" s="19"/>
      <c r="I12" s="19"/>
      <c r="J12" s="19"/>
      <c r="K12" s="19"/>
    </row>
    <row r="13" spans="1:11">
      <c r="A13" s="26" t="s">
        <v>609</v>
      </c>
      <c r="B13" s="27"/>
      <c r="C13" s="21">
        <v>182</v>
      </c>
      <c r="D13" s="21">
        <v>4511.3</v>
      </c>
      <c r="E13" s="21">
        <v>24784650</v>
      </c>
      <c r="F13" s="21">
        <v>4580259.2</v>
      </c>
      <c r="G13" s="20"/>
      <c r="H13" s="20"/>
      <c r="I13" s="20"/>
      <c r="J13" s="20"/>
      <c r="K13" s="20"/>
    </row>
    <row r="14" spans="1:11">
      <c r="A14" s="22">
        <v>1</v>
      </c>
      <c r="B14" s="19" t="s">
        <v>608</v>
      </c>
      <c r="C14" s="23">
        <v>1</v>
      </c>
      <c r="D14" s="23">
        <v>98</v>
      </c>
      <c r="E14" s="23">
        <v>2336320</v>
      </c>
      <c r="F14" s="23">
        <v>94368.12</v>
      </c>
      <c r="G14" s="19"/>
      <c r="H14" s="19"/>
      <c r="I14" s="19"/>
      <c r="J14" s="19"/>
      <c r="K14" s="19"/>
    </row>
    <row r="15" spans="1:11">
      <c r="A15" s="24" t="s">
        <v>610</v>
      </c>
      <c r="B15" s="25"/>
      <c r="C15" s="21">
        <v>1</v>
      </c>
      <c r="D15" s="21">
        <v>98</v>
      </c>
      <c r="E15" s="21">
        <v>2336320</v>
      </c>
      <c r="F15" s="21">
        <v>94368.12</v>
      </c>
      <c r="G15" s="20"/>
      <c r="H15" s="20"/>
      <c r="I15" s="20"/>
      <c r="J15" s="20"/>
      <c r="K15" s="20"/>
    </row>
    <row r="16" spans="1:11">
      <c r="A16" s="22">
        <v>1</v>
      </c>
      <c r="B16" s="19" t="s">
        <v>606</v>
      </c>
      <c r="C16" s="23">
        <v>1</v>
      </c>
      <c r="D16" s="23">
        <v>120</v>
      </c>
      <c r="E16" s="23">
        <v>48000</v>
      </c>
      <c r="F16" s="23">
        <v>3120</v>
      </c>
      <c r="G16" s="19"/>
      <c r="H16" s="19"/>
      <c r="I16" s="19"/>
      <c r="J16" s="19"/>
      <c r="K16" s="19"/>
    </row>
    <row r="17" spans="1:11">
      <c r="A17" s="22">
        <v>2</v>
      </c>
      <c r="B17" s="19" t="s">
        <v>607</v>
      </c>
      <c r="C17" s="23">
        <v>21</v>
      </c>
      <c r="D17" s="23">
        <v>378.58</v>
      </c>
      <c r="E17" s="23">
        <v>151432</v>
      </c>
      <c r="F17" s="23">
        <v>9843.08</v>
      </c>
      <c r="G17" s="19"/>
      <c r="H17" s="19"/>
      <c r="I17" s="19"/>
      <c r="J17" s="19"/>
      <c r="K17" s="19"/>
    </row>
    <row r="18" spans="1:11">
      <c r="A18" s="22">
        <v>3</v>
      </c>
      <c r="B18" s="19" t="s">
        <v>611</v>
      </c>
      <c r="C18" s="23">
        <v>2</v>
      </c>
      <c r="D18" s="23">
        <v>317</v>
      </c>
      <c r="E18" s="23">
        <v>126800</v>
      </c>
      <c r="F18" s="23">
        <v>8242</v>
      </c>
      <c r="G18" s="19"/>
      <c r="H18" s="19"/>
      <c r="I18" s="19"/>
      <c r="J18" s="19"/>
      <c r="K18" s="19"/>
    </row>
    <row r="19" spans="1:11">
      <c r="A19" s="26" t="s">
        <v>612</v>
      </c>
      <c r="B19" s="27"/>
      <c r="C19" s="21">
        <v>24</v>
      </c>
      <c r="D19" s="21">
        <v>815.58</v>
      </c>
      <c r="E19" s="21">
        <v>326232</v>
      </c>
      <c r="F19" s="21">
        <v>21205.08</v>
      </c>
      <c r="G19" s="20"/>
      <c r="H19" s="20"/>
      <c r="I19" s="20"/>
      <c r="J19" s="20"/>
      <c r="K19" s="20"/>
    </row>
    <row r="20" spans="1:11">
      <c r="A20" s="22"/>
      <c r="B20" s="28" t="s">
        <v>613</v>
      </c>
      <c r="C20" s="21">
        <v>16</v>
      </c>
      <c r="D20" s="21">
        <v>92.77</v>
      </c>
      <c r="E20" s="21">
        <v>372568</v>
      </c>
      <c r="F20" s="21">
        <v>74003.58</v>
      </c>
      <c r="G20" s="19"/>
      <c r="H20" s="19"/>
      <c r="I20" s="19"/>
      <c r="J20" s="19"/>
      <c r="K20" s="19"/>
    </row>
    <row r="21" spans="1:11">
      <c r="A21" s="22">
        <v>1</v>
      </c>
      <c r="B21" s="19" t="s">
        <v>606</v>
      </c>
      <c r="C21" s="23">
        <v>6</v>
      </c>
      <c r="D21" s="23">
        <v>61.9</v>
      </c>
      <c r="E21" s="23">
        <v>329620</v>
      </c>
      <c r="F21" s="23">
        <v>66492.96</v>
      </c>
      <c r="G21" s="19"/>
      <c r="H21" s="19"/>
      <c r="I21" s="19"/>
      <c r="J21" s="19"/>
      <c r="K21" s="19"/>
    </row>
    <row r="22" spans="1:11">
      <c r="A22" s="22">
        <v>2</v>
      </c>
      <c r="B22" s="19" t="s">
        <v>608</v>
      </c>
      <c r="C22" s="23">
        <v>1</v>
      </c>
      <c r="D22" s="23">
        <v>6</v>
      </c>
      <c r="E22" s="23">
        <v>33000</v>
      </c>
      <c r="F22" s="23">
        <v>6864</v>
      </c>
      <c r="G22" s="19"/>
      <c r="H22" s="19"/>
      <c r="I22" s="19"/>
      <c r="J22" s="19"/>
      <c r="K22" s="19"/>
    </row>
    <row r="23" spans="1:11">
      <c r="A23" s="26" t="s">
        <v>614</v>
      </c>
      <c r="B23" s="27"/>
      <c r="C23" s="21">
        <v>7</v>
      </c>
      <c r="D23" s="21">
        <v>67.9</v>
      </c>
      <c r="E23" s="21">
        <v>362620</v>
      </c>
      <c r="F23" s="21">
        <v>73356.96</v>
      </c>
      <c r="G23" s="20"/>
      <c r="H23" s="20"/>
      <c r="I23" s="20"/>
      <c r="J23" s="20"/>
      <c r="K23" s="20"/>
    </row>
    <row r="24" spans="1:11">
      <c r="A24" s="22">
        <v>1</v>
      </c>
      <c r="B24" s="19" t="s">
        <v>607</v>
      </c>
      <c r="C24" s="23">
        <v>9</v>
      </c>
      <c r="D24" s="23">
        <v>24.87</v>
      </c>
      <c r="E24" s="23">
        <v>9948</v>
      </c>
      <c r="F24" s="23">
        <v>646.62</v>
      </c>
      <c r="G24" s="19"/>
      <c r="H24" s="19"/>
      <c r="I24" s="19"/>
      <c r="J24" s="19"/>
      <c r="K24" s="19"/>
    </row>
    <row r="25" spans="1:11">
      <c r="A25" s="26" t="s">
        <v>615</v>
      </c>
      <c r="B25" s="27"/>
      <c r="C25" s="21">
        <v>9</v>
      </c>
      <c r="D25" s="21">
        <v>24.87</v>
      </c>
      <c r="E25" s="21">
        <v>9948</v>
      </c>
      <c r="F25" s="21">
        <v>646.62</v>
      </c>
      <c r="G25" s="20"/>
      <c r="H25" s="20"/>
      <c r="I25" s="20"/>
      <c r="J25" s="20"/>
      <c r="K25" s="20"/>
    </row>
    <row r="26" spans="1:11">
      <c r="A26" s="20" t="s">
        <v>843</v>
      </c>
      <c r="B26" s="20"/>
      <c r="C26" s="21">
        <v>224</v>
      </c>
      <c r="D26" s="21">
        <v>16467.65</v>
      </c>
      <c r="E26" s="21">
        <v>35211020</v>
      </c>
      <c r="F26" s="21">
        <v>5656785.98</v>
      </c>
      <c r="G26" s="20"/>
      <c r="H26" s="20"/>
      <c r="I26" s="20"/>
      <c r="J26" s="20"/>
      <c r="K26" s="20"/>
    </row>
    <row r="27" spans="1:11">
      <c r="A27" s="19"/>
      <c r="B27" s="19"/>
      <c r="C27" s="23"/>
      <c r="D27" s="23"/>
      <c r="E27" s="23"/>
      <c r="F27" s="23"/>
      <c r="G27" s="19"/>
      <c r="H27" s="19"/>
      <c r="I27" s="19"/>
      <c r="J27" s="19"/>
      <c r="K27" s="19"/>
    </row>
    <row r="28" spans="1:11">
      <c r="A28" s="19"/>
      <c r="B28" s="19"/>
      <c r="C28" s="23"/>
      <c r="D28" s="23"/>
      <c r="E28" s="23"/>
      <c r="F28" s="23"/>
      <c r="G28" s="19"/>
      <c r="H28" s="19"/>
      <c r="I28" s="19"/>
      <c r="J28" s="19"/>
      <c r="K28" s="19"/>
    </row>
    <row r="29" spans="1:11">
      <c r="A29" s="19"/>
      <c r="B29" s="19"/>
      <c r="C29" s="23"/>
      <c r="D29" s="23"/>
      <c r="E29" s="23"/>
      <c r="F29" s="23"/>
      <c r="G29" s="19"/>
      <c r="H29" s="19"/>
      <c r="I29" s="19"/>
      <c r="J29" s="19"/>
      <c r="K29" s="19"/>
    </row>
    <row r="30" spans="1:11">
      <c r="A30" s="19"/>
      <c r="B30" s="19"/>
      <c r="C30" s="23"/>
      <c r="D30" s="23"/>
      <c r="E30" s="23"/>
      <c r="F30" s="23"/>
      <c r="G30" s="19"/>
      <c r="H30" s="19"/>
      <c r="I30" s="19"/>
      <c r="J30" s="19"/>
      <c r="K30" s="19"/>
    </row>
    <row r="31" spans="1:11">
      <c r="A31" s="19"/>
      <c r="B31" s="19"/>
      <c r="C31" s="23"/>
      <c r="D31" s="23"/>
      <c r="E31" s="23"/>
      <c r="F31" s="23"/>
      <c r="G31" s="19"/>
      <c r="H31" s="19"/>
      <c r="I31" s="19"/>
      <c r="J31" s="19"/>
      <c r="K31" s="19"/>
    </row>
    <row r="32" spans="1:11">
      <c r="A32" s="19"/>
      <c r="B32" s="19"/>
      <c r="C32" s="23"/>
      <c r="D32" s="23"/>
      <c r="E32" s="23"/>
      <c r="F32" s="23"/>
      <c r="G32" s="19"/>
      <c r="H32" s="19"/>
      <c r="I32" s="19"/>
      <c r="J32" s="19"/>
      <c r="K32" s="19"/>
    </row>
    <row r="33" spans="1:11">
      <c r="A33" s="19"/>
      <c r="B33" s="19"/>
      <c r="C33" s="23"/>
      <c r="D33" s="23"/>
      <c r="E33" s="23"/>
      <c r="F33" s="23"/>
      <c r="G33" s="19"/>
      <c r="H33" s="19"/>
      <c r="I33" s="19"/>
      <c r="J33" s="19"/>
      <c r="K33" s="19"/>
    </row>
    <row r="34" spans="1:11">
      <c r="A34" s="29"/>
      <c r="B34" s="29"/>
      <c r="C34" s="30"/>
      <c r="D34" s="30"/>
      <c r="E34" s="30"/>
      <c r="F34" s="30"/>
      <c r="G34" s="29"/>
      <c r="H34" s="29"/>
      <c r="I34" s="29"/>
      <c r="J34" s="29"/>
      <c r="K34" s="29"/>
    </row>
    <row r="35" spans="1:11">
      <c r="A35" s="29"/>
      <c r="B35" s="29"/>
      <c r="C35" s="30"/>
      <c r="D35" s="30"/>
      <c r="E35" s="30"/>
      <c r="F35" s="30"/>
      <c r="G35" s="29"/>
      <c r="H35" s="29"/>
      <c r="I35" s="29"/>
      <c r="J35" s="29"/>
      <c r="K35" s="29"/>
    </row>
  </sheetData>
  <mergeCells count="17">
    <mergeCell ref="A1:B1"/>
    <mergeCell ref="A2:K2"/>
    <mergeCell ref="G3:I3"/>
    <mergeCell ref="G4:J4"/>
    <mergeCell ref="A8:B8"/>
    <mergeCell ref="A13:B13"/>
    <mergeCell ref="A15:B15"/>
    <mergeCell ref="A19:B19"/>
    <mergeCell ref="A23:B23"/>
    <mergeCell ref="A25:B25"/>
    <mergeCell ref="A4:A5"/>
    <mergeCell ref="B4:B5"/>
    <mergeCell ref="C4:C5"/>
    <mergeCell ref="D4:D5"/>
    <mergeCell ref="E4:E5"/>
    <mergeCell ref="F4:F5"/>
    <mergeCell ref="K4:K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="120" zoomScaleNormal="120" workbookViewId="0">
      <pane ySplit="6" topLeftCell="A19" activePane="bottomLeft" state="frozen"/>
      <selection/>
      <selection pane="bottomLeft" activeCell="M14" sqref="M14"/>
    </sheetView>
  </sheetViews>
  <sheetFormatPr defaultColWidth="8.88888888888889" defaultRowHeight="14.4"/>
  <cols>
    <col min="1" max="1" width="7.96296296296296" style="1" customWidth="1"/>
    <col min="2" max="2" width="12.3888888888889" style="134" customWidth="1"/>
    <col min="3" max="3" width="8.88888888888889" style="2"/>
    <col min="4" max="4" width="10.4444444444444" style="2" customWidth="1"/>
    <col min="5" max="5" width="14.4444444444444" style="2" customWidth="1"/>
    <col min="6" max="9" width="13.4444444444444" style="2" customWidth="1"/>
    <col min="10" max="10" width="13.4444444444444" style="135" customWidth="1"/>
    <col min="11" max="11" width="14.1296296296296" style="2" hidden="1" customWidth="1"/>
    <col min="12" max="12" width="17.3796296296296" style="1"/>
    <col min="13" max="14" width="9.37962962962963" style="1"/>
    <col min="15" max="16384" width="8.88888888888889" style="1"/>
  </cols>
  <sheetData>
    <row r="1" s="129" customFormat="1" ht="19.05" customHeight="1" spans="1:11">
      <c r="A1" s="136" t="s">
        <v>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</row>
    <row r="2" s="130" customFormat="1" ht="28.15" customHeight="1" spans="1:11">
      <c r="A2" s="5" t="s">
        <v>594</v>
      </c>
      <c r="B2" s="139"/>
      <c r="C2" s="6"/>
      <c r="D2" s="7"/>
      <c r="E2" s="7"/>
      <c r="F2" s="7"/>
      <c r="G2" s="7"/>
      <c r="H2" s="7"/>
      <c r="I2" s="7"/>
      <c r="J2" s="7"/>
      <c r="K2" s="7"/>
    </row>
    <row r="3" s="131" customFormat="1" ht="23" customHeight="1" spans="1:11">
      <c r="A3" s="140" t="s">
        <v>2</v>
      </c>
      <c r="B3" s="141"/>
      <c r="C3" s="142"/>
      <c r="D3" s="143"/>
      <c r="E3" s="143"/>
      <c r="F3" s="143"/>
      <c r="G3" s="144" t="s">
        <v>595</v>
      </c>
      <c r="H3" s="144"/>
      <c r="I3" s="144"/>
      <c r="J3" s="164"/>
      <c r="K3" s="165" t="s">
        <v>596</v>
      </c>
    </row>
    <row r="4" s="131" customFormat="1" ht="19.15" customHeight="1" spans="1:11">
      <c r="A4" s="145" t="s">
        <v>4</v>
      </c>
      <c r="B4" s="146" t="s">
        <v>597</v>
      </c>
      <c r="C4" s="147" t="s">
        <v>598</v>
      </c>
      <c r="D4" s="148" t="s">
        <v>599</v>
      </c>
      <c r="E4" s="148" t="s">
        <v>10</v>
      </c>
      <c r="F4" s="149" t="s">
        <v>11</v>
      </c>
      <c r="G4" s="150" t="s">
        <v>600</v>
      </c>
      <c r="H4" s="150"/>
      <c r="I4" s="150"/>
      <c r="J4" s="166"/>
      <c r="K4" s="167" t="s">
        <v>601</v>
      </c>
    </row>
    <row r="5" s="131" customFormat="1" ht="19.15" customHeight="1" spans="1:11">
      <c r="A5" s="145"/>
      <c r="B5" s="146"/>
      <c r="C5" s="147"/>
      <c r="D5" s="148"/>
      <c r="E5" s="148"/>
      <c r="F5" s="151"/>
      <c r="G5" s="150" t="s">
        <v>19</v>
      </c>
      <c r="H5" s="150" t="s">
        <v>602</v>
      </c>
      <c r="I5" s="150" t="s">
        <v>21</v>
      </c>
      <c r="J5" s="166" t="s">
        <v>22</v>
      </c>
      <c r="K5" s="167"/>
    </row>
    <row r="6" s="132" customFormat="1" ht="25" customHeight="1" spans="1:11">
      <c r="A6" s="152"/>
      <c r="B6" s="153" t="s">
        <v>603</v>
      </c>
      <c r="C6" s="154">
        <f t="shared" ref="C6:J6" si="0">C8+C13+C15+C19</f>
        <v>208</v>
      </c>
      <c r="D6" s="154">
        <f>Sheet1!D6</f>
        <v>16374.88</v>
      </c>
      <c r="E6" s="154">
        <f t="shared" si="0"/>
        <v>34838452</v>
      </c>
      <c r="F6" s="154">
        <f>Sheet1!F6</f>
        <v>5582782.4</v>
      </c>
      <c r="G6" s="154">
        <f t="shared" si="0"/>
        <v>1649705.05</v>
      </c>
      <c r="H6" s="154">
        <f t="shared" si="0"/>
        <v>996172.4</v>
      </c>
      <c r="I6" s="154">
        <f t="shared" si="0"/>
        <v>2006484.83</v>
      </c>
      <c r="J6" s="168">
        <f t="shared" si="0"/>
        <v>4652362.28</v>
      </c>
      <c r="K6" s="169">
        <f>J6</f>
        <v>4652362.28</v>
      </c>
    </row>
    <row r="7" s="133" customFormat="1" ht="25" customHeight="1" spans="1:11">
      <c r="A7" s="155">
        <v>1</v>
      </c>
      <c r="B7" s="156" t="s">
        <v>604</v>
      </c>
      <c r="C7" s="154">
        <f>附件2天然橡胶价格一般户!C7</f>
        <v>1</v>
      </c>
      <c r="D7" s="154">
        <f>Sheet1!D7</f>
        <v>10950</v>
      </c>
      <c r="E7" s="154">
        <f>附件2天然橡胶价格一般户!E7</f>
        <v>7391250</v>
      </c>
      <c r="F7" s="154">
        <f>Sheet1!F7</f>
        <v>886950</v>
      </c>
      <c r="G7" s="154">
        <f>附件2天然橡胶价格一般户!J7</f>
        <v>266085</v>
      </c>
      <c r="H7" s="154">
        <f>附件2天然橡胶价格一般户!K7</f>
        <v>266085</v>
      </c>
      <c r="I7" s="154">
        <f>附件2天然橡胶价格一般户!L7</f>
        <v>266085</v>
      </c>
      <c r="J7" s="168">
        <f>附件2天然橡胶价格一般户!M7</f>
        <v>798255</v>
      </c>
      <c r="K7" s="154">
        <f t="shared" ref="K7:K26" si="1">J7</f>
        <v>798255</v>
      </c>
    </row>
    <row r="8" s="132" customFormat="1" ht="25" customHeight="1" spans="1:11">
      <c r="A8" s="157" t="s">
        <v>605</v>
      </c>
      <c r="B8" s="158"/>
      <c r="C8" s="154">
        <f t="shared" ref="C8:G8" si="2">SUM(C7:C7)</f>
        <v>1</v>
      </c>
      <c r="D8" s="154">
        <f>Sheet1!D8</f>
        <v>10950</v>
      </c>
      <c r="E8" s="154">
        <f t="shared" si="2"/>
        <v>7391250</v>
      </c>
      <c r="F8" s="154">
        <f>Sheet1!F8</f>
        <v>886950</v>
      </c>
      <c r="G8" s="154">
        <f>SUM(G7:G7)</f>
        <v>266085</v>
      </c>
      <c r="H8" s="154">
        <f>SUM(H7:H7)</f>
        <v>266085</v>
      </c>
      <c r="I8" s="154">
        <f>SUM(I7:I7)</f>
        <v>266085</v>
      </c>
      <c r="J8" s="168">
        <f>SUM(J7:J7)</f>
        <v>798255</v>
      </c>
      <c r="K8" s="154">
        <f t="shared" si="1"/>
        <v>798255</v>
      </c>
    </row>
    <row r="9" s="133" customFormat="1" ht="25" customHeight="1" spans="1:11">
      <c r="A9" s="155">
        <v>1</v>
      </c>
      <c r="B9" s="156" t="s">
        <v>606</v>
      </c>
      <c r="C9" s="154">
        <f>附件3香蕉种植一般户!C170</f>
        <v>163</v>
      </c>
      <c r="D9" s="154">
        <f>Sheet1!D9</f>
        <v>3027.5</v>
      </c>
      <c r="E9" s="154">
        <f>附件3香蕉种植一般户!E170</f>
        <v>16623750</v>
      </c>
      <c r="F9" s="154">
        <f>Sheet1!F9</f>
        <v>3130300.8</v>
      </c>
      <c r="G9" s="154">
        <f>附件3香蕉种植一般户!J170</f>
        <v>939090.24</v>
      </c>
      <c r="H9" s="154">
        <f>附件3香蕉种植一般户!K170</f>
        <v>469545.12</v>
      </c>
      <c r="I9" s="154">
        <f>附件3香蕉种植一般户!L170</f>
        <v>1173862.8</v>
      </c>
      <c r="J9" s="168">
        <f>附件3香蕉种植一般户!M170</f>
        <v>2582498.16</v>
      </c>
      <c r="K9" s="154">
        <f t="shared" si="1"/>
        <v>2582498.16</v>
      </c>
    </row>
    <row r="10" s="133" customFormat="1" ht="25" customHeight="1" spans="1:11">
      <c r="A10" s="155">
        <v>2</v>
      </c>
      <c r="B10" s="156" t="s">
        <v>607</v>
      </c>
      <c r="C10" s="154">
        <f>附件3香蕉种植一般户!C188</f>
        <v>14</v>
      </c>
      <c r="D10" s="154">
        <f>Sheet1!D10</f>
        <v>1210.9</v>
      </c>
      <c r="E10" s="154">
        <f>附件3香蕉种植一般户!E188</f>
        <v>6659950</v>
      </c>
      <c r="F10" s="154">
        <f>Sheet1!F10</f>
        <v>1201631.2</v>
      </c>
      <c r="G10" s="154">
        <f>附件3香蕉种植一般户!J188</f>
        <v>360489.36</v>
      </c>
      <c r="H10" s="154">
        <f>附件3香蕉种植一般户!K188</f>
        <v>180244.68</v>
      </c>
      <c r="I10" s="154">
        <f>附件3香蕉种植一般户!L188</f>
        <v>450611.7</v>
      </c>
      <c r="J10" s="168">
        <f>附件3香蕉种植一般户!M188</f>
        <v>991345.74</v>
      </c>
      <c r="K10" s="154">
        <f t="shared" si="1"/>
        <v>991345.74</v>
      </c>
    </row>
    <row r="11" s="133" customFormat="1" ht="25" customHeight="1" spans="1:11">
      <c r="A11" s="155">
        <v>4</v>
      </c>
      <c r="B11" s="156" t="s">
        <v>604</v>
      </c>
      <c r="C11" s="154">
        <f>附件3香蕉种植一般户!C193</f>
        <v>1</v>
      </c>
      <c r="D11" s="154">
        <f>Sheet1!D11</f>
        <v>78.5</v>
      </c>
      <c r="E11" s="154">
        <f>附件3香蕉种植一般户!E193</f>
        <v>431750</v>
      </c>
      <c r="F11" s="154">
        <f>Sheet1!F11</f>
        <v>75988</v>
      </c>
      <c r="G11" s="154">
        <f>附件3香蕉种植一般户!J193</f>
        <v>22796.4</v>
      </c>
      <c r="H11" s="154">
        <f>附件3香蕉种植一般户!K193</f>
        <v>11398.2</v>
      </c>
      <c r="I11" s="154">
        <f>附件3香蕉种植一般户!L193</f>
        <v>28495.5</v>
      </c>
      <c r="J11" s="168">
        <f>附件3香蕉种植一般户!M193</f>
        <v>62690.1</v>
      </c>
      <c r="K11" s="154">
        <f t="shared" si="1"/>
        <v>62690.1</v>
      </c>
    </row>
    <row r="12" s="133" customFormat="1" ht="25" customHeight="1" spans="1:11">
      <c r="A12" s="155">
        <v>5</v>
      </c>
      <c r="B12" s="156" t="s">
        <v>608</v>
      </c>
      <c r="C12" s="154">
        <f>附件3香蕉种植一般户!C201</f>
        <v>4</v>
      </c>
      <c r="D12" s="154">
        <f>Sheet1!D12</f>
        <v>194.4</v>
      </c>
      <c r="E12" s="154">
        <f>附件3香蕉种植一般户!E201</f>
        <v>1069200</v>
      </c>
      <c r="F12" s="154">
        <f>Sheet1!F12</f>
        <v>172339.2</v>
      </c>
      <c r="G12" s="154">
        <f>附件3香蕉种植一般户!J201</f>
        <v>51701.76</v>
      </c>
      <c r="H12" s="154">
        <f>附件3香蕉种植一般户!K201</f>
        <v>25850.88</v>
      </c>
      <c r="I12" s="154">
        <f>附件3香蕉种植一般户!L201</f>
        <v>64627.2</v>
      </c>
      <c r="J12" s="168">
        <f>附件3香蕉种植一般户!M201</f>
        <v>142179.84</v>
      </c>
      <c r="K12" s="154">
        <f t="shared" si="1"/>
        <v>142179.84</v>
      </c>
    </row>
    <row r="13" s="132" customFormat="1" ht="25" customHeight="1" spans="1:11">
      <c r="A13" s="159" t="s">
        <v>609</v>
      </c>
      <c r="B13" s="160"/>
      <c r="C13" s="154">
        <f>SUM(C9:C12)</f>
        <v>182</v>
      </c>
      <c r="D13" s="154">
        <f>Sheet1!D13</f>
        <v>4511.3</v>
      </c>
      <c r="E13" s="154">
        <f>SUM(E9:E12)</f>
        <v>24784650</v>
      </c>
      <c r="F13" s="154">
        <f>Sheet1!F13</f>
        <v>4580259.2</v>
      </c>
      <c r="G13" s="154">
        <f>SUM(G9:G12)</f>
        <v>1374077.76</v>
      </c>
      <c r="H13" s="154">
        <f>SUM(H9:H12)</f>
        <v>687038.88</v>
      </c>
      <c r="I13" s="154">
        <f>SUM(I9:I12)</f>
        <v>1717597.2</v>
      </c>
      <c r="J13" s="168">
        <f>SUM(J9:J12)</f>
        <v>3778713.84</v>
      </c>
      <c r="K13" s="154">
        <f t="shared" si="1"/>
        <v>3778713.84</v>
      </c>
    </row>
    <row r="14" s="133" customFormat="1" ht="25" customHeight="1" spans="1:11">
      <c r="A14" s="155">
        <v>1</v>
      </c>
      <c r="B14" s="156" t="str">
        <f>B12</f>
        <v>育才生态区</v>
      </c>
      <c r="C14" s="154">
        <f>附件4大棚瓜菜一般户!C7</f>
        <v>1</v>
      </c>
      <c r="D14" s="154">
        <f>Sheet1!D14</f>
        <v>98</v>
      </c>
      <c r="E14" s="154">
        <f>附件4大棚瓜菜一般户!E7</f>
        <v>2336320</v>
      </c>
      <c r="F14" s="154">
        <f>Sheet1!F14</f>
        <v>94368.12</v>
      </c>
      <c r="G14" s="154">
        <f>附件4大棚瓜菜一般户!J7</f>
        <v>0</v>
      </c>
      <c r="H14" s="154">
        <f>附件4大棚瓜菜一般户!K7</f>
        <v>37747.25</v>
      </c>
      <c r="I14" s="154">
        <f>附件4大棚瓜菜一般户!L7</f>
        <v>18873.62</v>
      </c>
      <c r="J14" s="168">
        <f>附件4大棚瓜菜一般户!M7</f>
        <v>56620.87</v>
      </c>
      <c r="K14" s="154">
        <f t="shared" si="1"/>
        <v>56620.87</v>
      </c>
    </row>
    <row r="15" s="133" customFormat="1" ht="25" customHeight="1" spans="1:11">
      <c r="A15" s="157" t="s">
        <v>610</v>
      </c>
      <c r="B15" s="158"/>
      <c r="C15" s="154">
        <f>SUM(C14:C14)</f>
        <v>1</v>
      </c>
      <c r="D15" s="154">
        <f>Sheet1!D15</f>
        <v>98</v>
      </c>
      <c r="E15" s="154">
        <f>SUM(E14:E14)</f>
        <v>2336320</v>
      </c>
      <c r="F15" s="154">
        <f>Sheet1!F15</f>
        <v>94368.12</v>
      </c>
      <c r="G15" s="154">
        <f>SUM(G14:G14)</f>
        <v>0</v>
      </c>
      <c r="H15" s="154">
        <f>SUM(H14:H14)</f>
        <v>37747.25</v>
      </c>
      <c r="I15" s="154">
        <f>SUM(I14:I14)</f>
        <v>18873.62</v>
      </c>
      <c r="J15" s="168">
        <f>SUM(J14:J14)</f>
        <v>56620.87</v>
      </c>
      <c r="K15" s="154">
        <f t="shared" si="1"/>
        <v>56620.87</v>
      </c>
    </row>
    <row r="16" s="133" customFormat="1" ht="25" customHeight="1" spans="1:11">
      <c r="A16" s="155">
        <v>1</v>
      </c>
      <c r="B16" s="156" t="s">
        <v>606</v>
      </c>
      <c r="C16" s="154">
        <f>附件5水稻种植一般户!C8</f>
        <v>1</v>
      </c>
      <c r="D16" s="154">
        <f>Sheet1!D16</f>
        <v>120</v>
      </c>
      <c r="E16" s="154">
        <f>附件5水稻种植一般户!E8</f>
        <v>48000</v>
      </c>
      <c r="F16" s="154">
        <f>Sheet1!F16</f>
        <v>3120</v>
      </c>
      <c r="G16" s="154">
        <f>附件5水稻种植一般户!J8</f>
        <v>1404</v>
      </c>
      <c r="H16" s="154">
        <f>附件5水稻种植一般户!K8</f>
        <v>780</v>
      </c>
      <c r="I16" s="154">
        <f>附件5水稻种植一般户!L8</f>
        <v>312</v>
      </c>
      <c r="J16" s="168">
        <f>附件5水稻种植一般户!M8</f>
        <v>2496</v>
      </c>
      <c r="K16" s="154">
        <f t="shared" si="1"/>
        <v>2496</v>
      </c>
    </row>
    <row r="17" s="133" customFormat="1" ht="25" customHeight="1" spans="1:11">
      <c r="A17" s="155">
        <v>2</v>
      </c>
      <c r="B17" s="156" t="s">
        <v>607</v>
      </c>
      <c r="C17" s="154">
        <f>附件5水稻种植一般户!C16</f>
        <v>21</v>
      </c>
      <c r="D17" s="154">
        <f>Sheet1!D17</f>
        <v>378.58</v>
      </c>
      <c r="E17" s="154">
        <f>附件5水稻种植一般户!E16</f>
        <v>151432</v>
      </c>
      <c r="F17" s="154">
        <f>Sheet1!F17</f>
        <v>9843.08</v>
      </c>
      <c r="G17" s="154">
        <f>附件5水稻种植一般户!J16</f>
        <v>4429.39</v>
      </c>
      <c r="H17" s="154">
        <f>附件5水稻种植一般户!K16</f>
        <v>2460.77</v>
      </c>
      <c r="I17" s="154">
        <f>附件5水稻种植一般户!L16</f>
        <v>1968.61</v>
      </c>
      <c r="J17" s="168">
        <f>附件5水稻种植一般户!M16</f>
        <v>8858.77</v>
      </c>
      <c r="K17" s="154">
        <f t="shared" si="1"/>
        <v>8858.77</v>
      </c>
    </row>
    <row r="18" s="133" customFormat="1" ht="20" customHeight="1" spans="1:11">
      <c r="A18" s="155">
        <v>3</v>
      </c>
      <c r="B18" s="156" t="s">
        <v>611</v>
      </c>
      <c r="C18" s="154">
        <f>附件5水稻种植一般户!C22</f>
        <v>2</v>
      </c>
      <c r="D18" s="154">
        <f>Sheet1!D18</f>
        <v>317</v>
      </c>
      <c r="E18" s="154">
        <f>附件5水稻种植一般户!E22</f>
        <v>126800</v>
      </c>
      <c r="F18" s="154">
        <f>Sheet1!F18</f>
        <v>8242</v>
      </c>
      <c r="G18" s="154">
        <f>附件5水稻种植一般户!J22</f>
        <v>3708.9</v>
      </c>
      <c r="H18" s="154">
        <f>附件5水稻种植一般户!K22</f>
        <v>2060.5</v>
      </c>
      <c r="I18" s="154">
        <f>附件5水稻种植一般户!L22</f>
        <v>1648.4</v>
      </c>
      <c r="J18" s="168">
        <f>附件5水稻种植一般户!M22</f>
        <v>7417.8</v>
      </c>
      <c r="K18" s="154">
        <f t="shared" si="1"/>
        <v>7417.8</v>
      </c>
    </row>
    <row r="19" s="133" customFormat="1" ht="24" customHeight="1" spans="1:11">
      <c r="A19" s="159" t="s">
        <v>612</v>
      </c>
      <c r="B19" s="160"/>
      <c r="C19" s="154">
        <f>SUM(C16:C18)</f>
        <v>24</v>
      </c>
      <c r="D19" s="154">
        <f>Sheet1!D19</f>
        <v>815.58</v>
      </c>
      <c r="E19" s="154">
        <f>SUM(E16:E18)</f>
        <v>326232</v>
      </c>
      <c r="F19" s="154">
        <f>Sheet1!F19</f>
        <v>21205.08</v>
      </c>
      <c r="G19" s="154">
        <f>SUM(G16:G18)</f>
        <v>9542.29</v>
      </c>
      <c r="H19" s="154">
        <f>SUM(H16:H18)</f>
        <v>5301.27</v>
      </c>
      <c r="I19" s="154">
        <f>SUM(I16:I18)</f>
        <v>3929.01</v>
      </c>
      <c r="J19" s="168">
        <f>SUM(J16:J18)</f>
        <v>18772.57</v>
      </c>
      <c r="K19" s="154">
        <f t="shared" si="1"/>
        <v>18772.57</v>
      </c>
    </row>
    <row r="20" s="132" customFormat="1" ht="18" customHeight="1" spans="1:11">
      <c r="A20" s="161"/>
      <c r="B20" s="162" t="s">
        <v>613</v>
      </c>
      <c r="C20" s="154">
        <f>C23+C25</f>
        <v>16</v>
      </c>
      <c r="D20" s="154">
        <f>Sheet1!D20</f>
        <v>92.77</v>
      </c>
      <c r="E20" s="154">
        <f t="shared" ref="D20:J20" si="3">E23+E25</f>
        <v>372568</v>
      </c>
      <c r="F20" s="154">
        <f>Sheet1!F20</f>
        <v>74003.58</v>
      </c>
      <c r="G20" s="154">
        <f t="shared" si="3"/>
        <v>22298.069</v>
      </c>
      <c r="H20" s="154">
        <f t="shared" si="3"/>
        <v>11165.195</v>
      </c>
      <c r="I20" s="154">
        <f t="shared" si="3"/>
        <v>40487.666</v>
      </c>
      <c r="J20" s="168">
        <v>73950.94</v>
      </c>
      <c r="K20" s="169">
        <f t="shared" si="1"/>
        <v>73950.94</v>
      </c>
    </row>
    <row r="21" s="133" customFormat="1" ht="18" customHeight="1" spans="1:11">
      <c r="A21" s="163">
        <v>1</v>
      </c>
      <c r="B21" s="156" t="s">
        <v>606</v>
      </c>
      <c r="C21" s="154">
        <f>附件6香蕉种植财政全额补贴户!C13</f>
        <v>6</v>
      </c>
      <c r="D21" s="154">
        <f>Sheet1!D21</f>
        <v>61.9</v>
      </c>
      <c r="E21" s="154">
        <f>附件6香蕉种植财政全额补贴户!E13</f>
        <v>329620</v>
      </c>
      <c r="F21" s="154">
        <f>Sheet1!F21</f>
        <v>66492.96</v>
      </c>
      <c r="G21" s="154">
        <f>附件6香蕉种植财政全额补贴户!J13</f>
        <v>19947.89</v>
      </c>
      <c r="H21" s="154">
        <f>附件6香蕉种植财政全额补贴户!K13</f>
        <v>9973.94</v>
      </c>
      <c r="I21" s="154">
        <f>附件6香蕉种植财政全额补贴户!L13</f>
        <v>36571.12</v>
      </c>
      <c r="J21" s="168">
        <f>附件6香蕉种植财政全额补贴户!M13</f>
        <v>66492.96</v>
      </c>
      <c r="K21" s="154">
        <f t="shared" si="1"/>
        <v>66492.96</v>
      </c>
    </row>
    <row r="22" s="133" customFormat="1" ht="18" customHeight="1" spans="1:11">
      <c r="A22" s="163">
        <v>2</v>
      </c>
      <c r="B22" s="156" t="str">
        <f>B14</f>
        <v>育才生态区</v>
      </c>
      <c r="C22" s="154">
        <f>附件6香蕉种植财政全额补贴户!C19</f>
        <v>1</v>
      </c>
      <c r="D22" s="154">
        <f>Sheet1!D22</f>
        <v>6</v>
      </c>
      <c r="E22" s="154">
        <f>附件6香蕉种植财政全额补贴户!E19</f>
        <v>33000</v>
      </c>
      <c r="F22" s="154">
        <f>Sheet1!F22</f>
        <v>6864</v>
      </c>
      <c r="G22" s="154">
        <f>附件6香蕉种植财政全额补贴户!J19</f>
        <v>2059.2</v>
      </c>
      <c r="H22" s="154">
        <f>附件6香蕉种植财政全额补贴户!K19</f>
        <v>1029.6</v>
      </c>
      <c r="I22" s="154">
        <f>附件6香蕉种植财政全额补贴户!L19</f>
        <v>3775.2</v>
      </c>
      <c r="J22" s="168">
        <f>附件6香蕉种植财政全额补贴户!M19</f>
        <v>6864</v>
      </c>
      <c r="K22" s="154">
        <f t="shared" si="1"/>
        <v>6864</v>
      </c>
    </row>
    <row r="23" s="132" customFormat="1" ht="18" customHeight="1" spans="1:11">
      <c r="A23" s="159" t="s">
        <v>614</v>
      </c>
      <c r="B23" s="160"/>
      <c r="C23" s="154">
        <f>SUM(C21:C22)</f>
        <v>7</v>
      </c>
      <c r="D23" s="154">
        <f>Sheet1!D23</f>
        <v>67.9</v>
      </c>
      <c r="E23" s="154">
        <f>SUM(E21:E22)</f>
        <v>362620</v>
      </c>
      <c r="F23" s="154">
        <f>Sheet1!F23</f>
        <v>73356.96</v>
      </c>
      <c r="G23" s="154">
        <f>SUM(G21:G22)</f>
        <v>22007.09</v>
      </c>
      <c r="H23" s="154">
        <f>SUM(H21:H22)</f>
        <v>11003.54</v>
      </c>
      <c r="I23" s="154">
        <f>SUM(I21:I22)</f>
        <v>40346.32</v>
      </c>
      <c r="J23" s="168">
        <f>SUM(J21:J22)</f>
        <v>73356.96</v>
      </c>
      <c r="K23" s="169">
        <f t="shared" si="1"/>
        <v>73356.96</v>
      </c>
    </row>
    <row r="24" s="133" customFormat="1" ht="18" customHeight="1" spans="1:11">
      <c r="A24" s="155">
        <v>1</v>
      </c>
      <c r="B24" s="156" t="s">
        <v>607</v>
      </c>
      <c r="C24" s="154">
        <f>附件7水稻种植财政全额补贴户!C7</f>
        <v>9</v>
      </c>
      <c r="D24" s="154">
        <f>Sheet1!D24</f>
        <v>24.87</v>
      </c>
      <c r="E24" s="154">
        <f>附件7水稻种植财政全额补贴户!E7</f>
        <v>9948</v>
      </c>
      <c r="F24" s="154">
        <f>Sheet1!F24</f>
        <v>646.62</v>
      </c>
      <c r="G24" s="154">
        <f>附件7水稻种植财政全额补贴户!J7</f>
        <v>290.979</v>
      </c>
      <c r="H24" s="154">
        <f>附件7水稻种植财政全额补贴户!K7</f>
        <v>161.655</v>
      </c>
      <c r="I24" s="154">
        <f>附件7水稻种植财政全额补贴户!L7</f>
        <v>141.346</v>
      </c>
      <c r="J24" s="168">
        <f>附件7水稻种植财政全额补贴户!M7</f>
        <v>593.98</v>
      </c>
      <c r="K24" s="154">
        <f t="shared" si="1"/>
        <v>593.98</v>
      </c>
    </row>
    <row r="25" s="132" customFormat="1" ht="26" customHeight="1" spans="1:11">
      <c r="A25" s="159" t="s">
        <v>615</v>
      </c>
      <c r="B25" s="160"/>
      <c r="C25" s="154">
        <f>SUM(C24:C24)</f>
        <v>9</v>
      </c>
      <c r="D25" s="154">
        <f>Sheet1!D25</f>
        <v>24.87</v>
      </c>
      <c r="E25" s="154">
        <f>SUM(E24:E24)</f>
        <v>9948</v>
      </c>
      <c r="F25" s="154">
        <f>Sheet1!F25</f>
        <v>646.62</v>
      </c>
      <c r="G25" s="154">
        <f>SUM(G24:G24)</f>
        <v>290.979</v>
      </c>
      <c r="H25" s="154">
        <f>SUM(H24:H24)</f>
        <v>161.655</v>
      </c>
      <c r="I25" s="154">
        <f>SUM(I24:I24)</f>
        <v>141.346</v>
      </c>
      <c r="J25" s="168">
        <f>SUM(J24:J24)</f>
        <v>593.98</v>
      </c>
      <c r="K25" s="169">
        <f t="shared" si="1"/>
        <v>593.98</v>
      </c>
    </row>
    <row r="26" s="54" customFormat="1" ht="27" customHeight="1" spans="1:12">
      <c r="A26" s="162" t="s">
        <v>616</v>
      </c>
      <c r="B26" s="162"/>
      <c r="C26" s="23">
        <f>C6+C20</f>
        <v>224</v>
      </c>
      <c r="D26" s="154">
        <f>Sheet1!D26</f>
        <v>16467.65</v>
      </c>
      <c r="E26" s="23">
        <f t="shared" ref="D26:J26" si="4">E6+E20</f>
        <v>35211020</v>
      </c>
      <c r="F26" s="154">
        <f>Sheet1!F26</f>
        <v>5656785.98</v>
      </c>
      <c r="G26" s="23">
        <f t="shared" si="4"/>
        <v>1672003.119</v>
      </c>
      <c r="H26" s="23">
        <f t="shared" si="4"/>
        <v>1007337.595</v>
      </c>
      <c r="I26" s="23">
        <f t="shared" si="4"/>
        <v>2046972.496</v>
      </c>
      <c r="J26" s="111">
        <f t="shared" si="4"/>
        <v>4726313.22</v>
      </c>
      <c r="K26" s="154">
        <f t="shared" si="1"/>
        <v>4726313.22</v>
      </c>
      <c r="L26" s="170"/>
    </row>
    <row r="27" spans="1:10">
      <c r="A27" s="162" t="s">
        <v>617</v>
      </c>
      <c r="B27" s="153"/>
      <c r="C27" s="154"/>
      <c r="D27" s="154"/>
      <c r="E27" s="154"/>
      <c r="F27" s="154"/>
      <c r="G27" s="154">
        <v>1672003.12</v>
      </c>
      <c r="H27" s="154">
        <v>1007337.6</v>
      </c>
      <c r="I27" s="154">
        <v>2047025.14</v>
      </c>
      <c r="J27" s="168">
        <f>SUM(G27:I27)</f>
        <v>4726365.86</v>
      </c>
    </row>
    <row r="28" spans="1:10">
      <c r="A28" s="162" t="s">
        <v>618</v>
      </c>
      <c r="B28" s="153"/>
      <c r="C28" s="154"/>
      <c r="D28" s="154"/>
      <c r="E28" s="154"/>
      <c r="F28" s="154"/>
      <c r="G28" s="154">
        <f>G26-G27</f>
        <v>-0.00100000062957406</v>
      </c>
      <c r="H28" s="154">
        <v>0</v>
      </c>
      <c r="I28" s="154">
        <f>I26-I27</f>
        <v>-52.6440000000875</v>
      </c>
      <c r="J28" s="154">
        <f>J26-J27</f>
        <v>-52.6399999996647</v>
      </c>
    </row>
  </sheetData>
  <mergeCells count="20">
    <mergeCell ref="A1:B1"/>
    <mergeCell ref="A2:K2"/>
    <mergeCell ref="G3:I3"/>
    <mergeCell ref="G4:J4"/>
    <mergeCell ref="A8:B8"/>
    <mergeCell ref="A13:B13"/>
    <mergeCell ref="A15:B15"/>
    <mergeCell ref="A19:B19"/>
    <mergeCell ref="A23:B23"/>
    <mergeCell ref="A25:B25"/>
    <mergeCell ref="A26:B26"/>
    <mergeCell ref="A27:B27"/>
    <mergeCell ref="A28:B28"/>
    <mergeCell ref="A4:A5"/>
    <mergeCell ref="B4:B5"/>
    <mergeCell ref="C4:C5"/>
    <mergeCell ref="D4:D5"/>
    <mergeCell ref="E4:E5"/>
    <mergeCell ref="F4:F5"/>
    <mergeCell ref="K4:K5"/>
  </mergeCells>
  <conditionalFormatting sqref="C4:C5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F13" sqref="F13"/>
    </sheetView>
  </sheetViews>
  <sheetFormatPr defaultColWidth="9" defaultRowHeight="14.4" outlineLevelRow="6"/>
  <cols>
    <col min="1" max="1" width="3.87962962962963" style="52" customWidth="1"/>
    <col min="2" max="2" width="5.5" style="52" customWidth="1"/>
    <col min="3" max="3" width="3.87962962962963" style="52" customWidth="1"/>
    <col min="4" max="4" width="8.12962962962963" style="98" customWidth="1"/>
    <col min="5" max="5" width="9.62962962962963" style="52" customWidth="1"/>
    <col min="6" max="8" width="8.87962962962963" style="52" customWidth="1"/>
    <col min="9" max="9" width="10.3796296296296" style="52" customWidth="1"/>
    <col min="10" max="10" width="8.87962962962963" style="52" customWidth="1"/>
    <col min="11" max="11" width="11.3796296296296" style="52" customWidth="1"/>
    <col min="12" max="12" width="11.3796296296296" style="98" customWidth="1"/>
    <col min="13" max="13" width="8.87962962962963" style="52" customWidth="1"/>
    <col min="14" max="14" width="11.1296296296296" style="52" customWidth="1"/>
    <col min="15" max="16384" width="9" style="52"/>
  </cols>
  <sheetData>
    <row r="1" ht="17" customHeight="1" spans="1:1">
      <c r="A1" s="33" t="s">
        <v>619</v>
      </c>
    </row>
    <row r="2" s="52" customFormat="1" ht="32" customHeight="1" spans="1:14">
      <c r="A2" s="36" t="s">
        <v>620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34" customFormat="1" ht="25" customHeight="1" spans="1:14">
      <c r="A3" s="56" t="s">
        <v>621</v>
      </c>
      <c r="B3" s="56"/>
      <c r="C3" s="56"/>
      <c r="D3" s="65"/>
      <c r="E3" s="56"/>
      <c r="F3" s="56"/>
      <c r="G3" s="56"/>
      <c r="H3" s="56"/>
      <c r="I3" s="56"/>
      <c r="J3" s="56"/>
      <c r="K3" s="56"/>
      <c r="L3" s="65"/>
      <c r="M3" s="56"/>
      <c r="N3" s="56"/>
    </row>
    <row r="4" s="34" customFormat="1" ht="24" customHeight="1" spans="1:14">
      <c r="A4" s="38" t="s">
        <v>4</v>
      </c>
      <c r="B4" s="38" t="s">
        <v>7</v>
      </c>
      <c r="C4" s="38" t="s">
        <v>8</v>
      </c>
      <c r="D4" s="38" t="s">
        <v>622</v>
      </c>
      <c r="E4" s="39" t="s">
        <v>10</v>
      </c>
      <c r="F4" s="39" t="s">
        <v>11</v>
      </c>
      <c r="G4" s="38" t="s">
        <v>12</v>
      </c>
      <c r="H4" s="38" t="s">
        <v>13</v>
      </c>
      <c r="I4" s="49" t="s">
        <v>623</v>
      </c>
      <c r="J4" s="49" t="s">
        <v>15</v>
      </c>
      <c r="K4" s="49"/>
      <c r="L4" s="49"/>
      <c r="M4" s="39"/>
      <c r="N4" s="51" t="s">
        <v>17</v>
      </c>
    </row>
    <row r="5" s="34" customFormat="1" ht="24" customHeight="1" spans="1:14">
      <c r="A5" s="38"/>
      <c r="B5" s="38"/>
      <c r="C5" s="38"/>
      <c r="D5" s="38"/>
      <c r="E5" s="39"/>
      <c r="F5" s="39"/>
      <c r="G5" s="38"/>
      <c r="H5" s="38"/>
      <c r="I5" s="49"/>
      <c r="J5" s="49" t="s">
        <v>624</v>
      </c>
      <c r="K5" s="49" t="s">
        <v>625</v>
      </c>
      <c r="L5" s="99" t="s">
        <v>626</v>
      </c>
      <c r="M5" s="39" t="s">
        <v>22</v>
      </c>
      <c r="N5" s="51"/>
    </row>
    <row r="6" s="34" customFormat="1" ht="30" customHeight="1" spans="1:14">
      <c r="A6" s="40">
        <v>1</v>
      </c>
      <c r="B6" s="42" t="s">
        <v>627</v>
      </c>
      <c r="C6" s="42">
        <v>1</v>
      </c>
      <c r="D6" s="42">
        <v>10950</v>
      </c>
      <c r="E6" s="42">
        <v>7391250</v>
      </c>
      <c r="F6" s="71">
        <v>886950</v>
      </c>
      <c r="G6" s="45" t="s">
        <v>26</v>
      </c>
      <c r="H6" s="45" t="s">
        <v>27</v>
      </c>
      <c r="I6" s="42">
        <v>88695</v>
      </c>
      <c r="J6" s="44">
        <v>266085</v>
      </c>
      <c r="K6" s="44">
        <v>266085</v>
      </c>
      <c r="L6" s="44">
        <v>266085</v>
      </c>
      <c r="M6" s="44">
        <f>J6+K6+L6</f>
        <v>798255</v>
      </c>
      <c r="N6" s="42" t="s">
        <v>28</v>
      </c>
    </row>
    <row r="7" s="34" customFormat="1" ht="30" customHeight="1" spans="1:14">
      <c r="A7" s="127" t="s">
        <v>593</v>
      </c>
      <c r="B7" s="40"/>
      <c r="C7" s="40">
        <f>SUM(C6:C6)</f>
        <v>1</v>
      </c>
      <c r="D7" s="128">
        <f>SUM(D6:D6)</f>
        <v>10950</v>
      </c>
      <c r="E7" s="128">
        <f t="shared" ref="E7:M7" si="0">SUM(E6:E6)</f>
        <v>7391250</v>
      </c>
      <c r="F7" s="128">
        <f t="shared" si="0"/>
        <v>886950</v>
      </c>
      <c r="G7" s="128"/>
      <c r="H7" s="128"/>
      <c r="I7" s="128">
        <f t="shared" si="0"/>
        <v>88695</v>
      </c>
      <c r="J7" s="128">
        <f t="shared" si="0"/>
        <v>266085</v>
      </c>
      <c r="K7" s="128">
        <f t="shared" si="0"/>
        <v>266085</v>
      </c>
      <c r="L7" s="128">
        <f t="shared" si="0"/>
        <v>266085</v>
      </c>
      <c r="M7" s="128">
        <f t="shared" si="0"/>
        <v>798255</v>
      </c>
      <c r="N7" s="40"/>
    </row>
  </sheetData>
  <mergeCells count="13">
    <mergeCell ref="A2:N2"/>
    <mergeCell ref="A3:N3"/>
    <mergeCell ref="J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</mergeCells>
  <pageMargins left="0.708333333333333" right="0.708333333333333" top="0.708333333333333" bottom="0.708333333333333" header="0.5" footer="0.5"/>
  <pageSetup paperSize="9" scale="9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6"/>
  <sheetViews>
    <sheetView zoomScale="120" zoomScaleNormal="120" workbookViewId="0">
      <pane ySplit="6" topLeftCell="A7" activePane="bottomLeft" state="frozen"/>
      <selection/>
      <selection pane="bottomLeft" activeCell="L1" sqref="L1"/>
    </sheetView>
  </sheetViews>
  <sheetFormatPr defaultColWidth="9" defaultRowHeight="14.4"/>
  <cols>
    <col min="1" max="1" width="3.87962962962963" style="52" customWidth="1"/>
    <col min="2" max="2" width="11.8796296296296" style="52" customWidth="1"/>
    <col min="3" max="3" width="5.5" style="52" customWidth="1"/>
    <col min="4" max="4" width="14.1296296296296" style="52" customWidth="1"/>
    <col min="5" max="5" width="6.62962962962963" style="52" customWidth="1"/>
    <col min="6" max="6" width="10.3796296296296" style="98" customWidth="1"/>
    <col min="7" max="7" width="12.1296296296296" style="52" customWidth="1"/>
    <col min="8" max="8" width="11.25" style="52" customWidth="1"/>
    <col min="9" max="10" width="8.87962962962963" style="52" customWidth="1"/>
    <col min="11" max="11" width="10.3796296296296" style="52" customWidth="1"/>
    <col min="12" max="12" width="13.8796296296296" style="52" customWidth="1"/>
    <col min="13" max="13" width="12.25" style="52" customWidth="1"/>
    <col min="14" max="14" width="11.75" style="98" customWidth="1"/>
    <col min="15" max="15" width="11.25" style="52" customWidth="1"/>
    <col min="16" max="16" width="12.6296296296296" style="52" customWidth="1"/>
    <col min="17" max="17" width="15.6296296296296" style="52" customWidth="1"/>
    <col min="18" max="18" width="4.37962962962963" style="52" customWidth="1"/>
    <col min="19" max="16384" width="9" style="52"/>
  </cols>
  <sheetData>
    <row r="1" ht="25" customHeight="1" spans="1:2">
      <c r="A1" s="33" t="s">
        <v>628</v>
      </c>
      <c r="B1" s="33"/>
    </row>
    <row r="2" s="52" customFormat="1" ht="25" customHeight="1" spans="1:18">
      <c r="A2" s="36" t="s">
        <v>629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="34" customFormat="1" ht="22" customHeight="1" spans="1:17">
      <c r="A3" s="56" t="s">
        <v>2</v>
      </c>
      <c r="B3" s="65"/>
      <c r="C3" s="56"/>
      <c r="D3" s="56"/>
      <c r="E3" s="56"/>
      <c r="F3" s="65"/>
      <c r="G3" s="56"/>
      <c r="H3" s="56"/>
      <c r="I3" s="56"/>
      <c r="J3" s="56"/>
      <c r="K3" s="56"/>
      <c r="L3" s="56"/>
      <c r="M3" s="56"/>
      <c r="N3" s="65"/>
      <c r="O3" s="56"/>
      <c r="P3" s="56"/>
      <c r="Q3" s="56"/>
    </row>
    <row r="4" s="34" customFormat="1" ht="20" customHeight="1" spans="1:15">
      <c r="A4" s="66" t="s">
        <v>630</v>
      </c>
      <c r="B4" s="66"/>
      <c r="C4" s="66"/>
      <c r="D4" s="66"/>
      <c r="E4" s="66"/>
      <c r="F4" s="67"/>
      <c r="G4" s="68"/>
      <c r="H4" s="69"/>
      <c r="I4" s="69"/>
      <c r="J4" s="70"/>
      <c r="K4" s="70"/>
      <c r="L4" s="70"/>
      <c r="M4" s="117" t="s">
        <v>3</v>
      </c>
      <c r="N4" s="118"/>
      <c r="O4" s="119"/>
    </row>
    <row r="5" s="34" customFormat="1" ht="24" customHeight="1" spans="1:17">
      <c r="A5" s="38" t="s">
        <v>4</v>
      </c>
      <c r="B5" s="39" t="s">
        <v>5</v>
      </c>
      <c r="C5" s="38" t="s">
        <v>7</v>
      </c>
      <c r="D5" s="38" t="s">
        <v>8</v>
      </c>
      <c r="E5" s="38" t="s">
        <v>9</v>
      </c>
      <c r="F5" s="39" t="s">
        <v>10</v>
      </c>
      <c r="G5" s="39" t="s">
        <v>11</v>
      </c>
      <c r="H5" s="38" t="s">
        <v>12</v>
      </c>
      <c r="I5" s="38" t="s">
        <v>13</v>
      </c>
      <c r="J5" s="49" t="s">
        <v>631</v>
      </c>
      <c r="K5" s="39" t="s">
        <v>15</v>
      </c>
      <c r="L5" s="39"/>
      <c r="M5" s="39"/>
      <c r="N5" s="39"/>
      <c r="O5" s="50" t="s">
        <v>16</v>
      </c>
      <c r="P5" s="51" t="s">
        <v>17</v>
      </c>
      <c r="Q5" s="51" t="s">
        <v>18</v>
      </c>
    </row>
    <row r="6" s="34" customFormat="1" ht="24" customHeight="1" spans="1:17">
      <c r="A6" s="38"/>
      <c r="B6" s="39"/>
      <c r="C6" s="38"/>
      <c r="D6" s="38"/>
      <c r="E6" s="38"/>
      <c r="F6" s="39"/>
      <c r="G6" s="39"/>
      <c r="H6" s="38"/>
      <c r="I6" s="38"/>
      <c r="J6" s="49"/>
      <c r="K6" s="39" t="s">
        <v>632</v>
      </c>
      <c r="L6" s="39" t="s">
        <v>633</v>
      </c>
      <c r="M6" s="39" t="s">
        <v>634</v>
      </c>
      <c r="N6" s="39" t="s">
        <v>22</v>
      </c>
      <c r="O6" s="50"/>
      <c r="P6" s="51"/>
      <c r="Q6" s="51"/>
    </row>
    <row r="7" s="34" customFormat="1" ht="29" customHeight="1" spans="1:17">
      <c r="A7" s="40">
        <v>1</v>
      </c>
      <c r="B7" s="42" t="s">
        <v>30</v>
      </c>
      <c r="C7" s="41" t="s">
        <v>635</v>
      </c>
      <c r="D7" s="42">
        <v>1</v>
      </c>
      <c r="E7" s="41">
        <v>16</v>
      </c>
      <c r="F7" s="41">
        <v>88000</v>
      </c>
      <c r="G7" s="71">
        <v>15488</v>
      </c>
      <c r="H7" s="45" t="s">
        <v>33</v>
      </c>
      <c r="I7" s="45" t="s">
        <v>34</v>
      </c>
      <c r="J7" s="41">
        <v>2710.4</v>
      </c>
      <c r="K7" s="41">
        <v>4646.4</v>
      </c>
      <c r="L7" s="41">
        <v>2323.2</v>
      </c>
      <c r="M7" s="41">
        <v>5808</v>
      </c>
      <c r="N7" s="44">
        <f t="shared" ref="N7:N70" si="0">K7+L7+M7</f>
        <v>12777.6</v>
      </c>
      <c r="O7" s="41"/>
      <c r="P7" s="120" t="s">
        <v>35</v>
      </c>
      <c r="Q7" s="45" t="s">
        <v>29</v>
      </c>
    </row>
    <row r="8" s="34" customFormat="1" ht="29" customHeight="1" spans="1:17">
      <c r="A8" s="40">
        <v>2</v>
      </c>
      <c r="B8" s="42" t="s">
        <v>36</v>
      </c>
      <c r="C8" s="41" t="s">
        <v>636</v>
      </c>
      <c r="D8" s="42">
        <v>1</v>
      </c>
      <c r="E8" s="41">
        <v>13</v>
      </c>
      <c r="F8" s="41">
        <v>71500</v>
      </c>
      <c r="G8" s="71">
        <v>13728</v>
      </c>
      <c r="H8" s="45" t="s">
        <v>38</v>
      </c>
      <c r="I8" s="45" t="s">
        <v>39</v>
      </c>
      <c r="J8" s="41">
        <v>2402.4</v>
      </c>
      <c r="K8" s="41">
        <v>4118.4</v>
      </c>
      <c r="L8" s="41">
        <v>2059.2</v>
      </c>
      <c r="M8" s="41">
        <v>5148</v>
      </c>
      <c r="N8" s="44">
        <f t="shared" si="0"/>
        <v>11325.6</v>
      </c>
      <c r="O8" s="41"/>
      <c r="P8" s="120" t="s">
        <v>35</v>
      </c>
      <c r="Q8" s="45" t="s">
        <v>29</v>
      </c>
    </row>
    <row r="9" s="34" customFormat="1" ht="29" customHeight="1" spans="1:17">
      <c r="A9" s="40">
        <v>3</v>
      </c>
      <c r="B9" s="42" t="s">
        <v>40</v>
      </c>
      <c r="C9" s="42" t="s">
        <v>637</v>
      </c>
      <c r="D9" s="42">
        <v>1</v>
      </c>
      <c r="E9" s="42">
        <v>5.2</v>
      </c>
      <c r="F9" s="42">
        <v>28600</v>
      </c>
      <c r="G9" s="71">
        <v>5948.8</v>
      </c>
      <c r="H9" s="45" t="s">
        <v>42</v>
      </c>
      <c r="I9" s="45" t="s">
        <v>39</v>
      </c>
      <c r="J9" s="42">
        <v>1041.04</v>
      </c>
      <c r="K9" s="42">
        <v>1784.64</v>
      </c>
      <c r="L9" s="42">
        <v>892.32</v>
      </c>
      <c r="M9" s="42">
        <v>2230.8</v>
      </c>
      <c r="N9" s="44">
        <f t="shared" si="0"/>
        <v>4907.76</v>
      </c>
      <c r="O9" s="41"/>
      <c r="P9" s="120" t="s">
        <v>43</v>
      </c>
      <c r="Q9" s="45" t="s">
        <v>29</v>
      </c>
    </row>
    <row r="10" s="34" customFormat="1" ht="29" customHeight="1" spans="1:17">
      <c r="A10" s="40">
        <v>4</v>
      </c>
      <c r="B10" s="42" t="s">
        <v>44</v>
      </c>
      <c r="C10" s="41" t="s">
        <v>638</v>
      </c>
      <c r="D10" s="42">
        <v>1</v>
      </c>
      <c r="E10" s="41">
        <v>6.5</v>
      </c>
      <c r="F10" s="41">
        <v>35750</v>
      </c>
      <c r="G10" s="71">
        <v>7436</v>
      </c>
      <c r="H10" s="45" t="s">
        <v>46</v>
      </c>
      <c r="I10" s="45" t="s">
        <v>47</v>
      </c>
      <c r="J10" s="41">
        <v>1301.3</v>
      </c>
      <c r="K10" s="41">
        <v>2230.8</v>
      </c>
      <c r="L10" s="41">
        <v>1115.4</v>
      </c>
      <c r="M10" s="41">
        <v>2788.5</v>
      </c>
      <c r="N10" s="44">
        <f t="shared" si="0"/>
        <v>6134.7</v>
      </c>
      <c r="O10" s="41"/>
      <c r="P10" s="120" t="s">
        <v>48</v>
      </c>
      <c r="Q10" s="45" t="s">
        <v>29</v>
      </c>
    </row>
    <row r="11" s="34" customFormat="1" ht="29" customHeight="1" spans="1:17">
      <c r="A11" s="40">
        <v>5</v>
      </c>
      <c r="B11" s="42" t="s">
        <v>49</v>
      </c>
      <c r="C11" s="42" t="s">
        <v>639</v>
      </c>
      <c r="D11" s="42">
        <v>1</v>
      </c>
      <c r="E11" s="42">
        <v>98</v>
      </c>
      <c r="F11" s="42">
        <v>539000</v>
      </c>
      <c r="G11" s="71">
        <v>103488</v>
      </c>
      <c r="H11" s="45" t="s">
        <v>46</v>
      </c>
      <c r="I11" s="45" t="s">
        <v>51</v>
      </c>
      <c r="J11" s="42">
        <v>18110.4</v>
      </c>
      <c r="K11" s="42">
        <v>31046.4</v>
      </c>
      <c r="L11" s="42">
        <v>15523.2</v>
      </c>
      <c r="M11" s="42">
        <v>38808</v>
      </c>
      <c r="N11" s="44">
        <f t="shared" si="0"/>
        <v>85377.6</v>
      </c>
      <c r="O11" s="41"/>
      <c r="P11" s="120" t="s">
        <v>52</v>
      </c>
      <c r="Q11" s="45" t="s">
        <v>29</v>
      </c>
    </row>
    <row r="12" s="34" customFormat="1" ht="29" customHeight="1" spans="1:17">
      <c r="A12" s="40">
        <v>6</v>
      </c>
      <c r="B12" s="42" t="s">
        <v>53</v>
      </c>
      <c r="C12" s="42" t="s">
        <v>640</v>
      </c>
      <c r="D12" s="42">
        <v>1</v>
      </c>
      <c r="E12" s="42">
        <v>23</v>
      </c>
      <c r="F12" s="42">
        <v>126500</v>
      </c>
      <c r="G12" s="71">
        <v>22264</v>
      </c>
      <c r="H12" s="45" t="s">
        <v>55</v>
      </c>
      <c r="I12" s="45" t="s">
        <v>39</v>
      </c>
      <c r="J12" s="42">
        <v>3896.2</v>
      </c>
      <c r="K12" s="42">
        <v>6679.2</v>
      </c>
      <c r="L12" s="42">
        <v>3339.6</v>
      </c>
      <c r="M12" s="42">
        <v>8349</v>
      </c>
      <c r="N12" s="44">
        <f t="shared" si="0"/>
        <v>18367.8</v>
      </c>
      <c r="O12" s="41"/>
      <c r="P12" s="120" t="s">
        <v>56</v>
      </c>
      <c r="Q12" s="45" t="s">
        <v>29</v>
      </c>
    </row>
    <row r="13" s="34" customFormat="1" ht="29" customHeight="1" spans="1:17">
      <c r="A13" s="40">
        <v>7</v>
      </c>
      <c r="B13" s="42" t="s">
        <v>57</v>
      </c>
      <c r="C13" s="41" t="s">
        <v>641</v>
      </c>
      <c r="D13" s="42">
        <v>1</v>
      </c>
      <c r="E13" s="41">
        <v>12.8</v>
      </c>
      <c r="F13" s="41">
        <v>70400</v>
      </c>
      <c r="G13" s="71">
        <v>14643.2</v>
      </c>
      <c r="H13" s="45" t="s">
        <v>59</v>
      </c>
      <c r="I13" s="45" t="s">
        <v>60</v>
      </c>
      <c r="J13" s="41">
        <v>0</v>
      </c>
      <c r="K13" s="41">
        <v>4392.96</v>
      </c>
      <c r="L13" s="41">
        <v>2196.48</v>
      </c>
      <c r="M13" s="41">
        <v>8053.76</v>
      </c>
      <c r="N13" s="44">
        <f t="shared" si="0"/>
        <v>14643.2</v>
      </c>
      <c r="O13" s="121" t="s">
        <v>61</v>
      </c>
      <c r="P13" s="42" t="s">
        <v>62</v>
      </c>
      <c r="Q13" s="45" t="s">
        <v>29</v>
      </c>
    </row>
    <row r="14" s="34" customFormat="1" ht="29" customHeight="1" spans="1:17">
      <c r="A14" s="40">
        <v>8</v>
      </c>
      <c r="B14" s="42" t="s">
        <v>63</v>
      </c>
      <c r="C14" s="42" t="s">
        <v>642</v>
      </c>
      <c r="D14" s="42">
        <v>1</v>
      </c>
      <c r="E14" s="42">
        <v>11.8</v>
      </c>
      <c r="F14" s="42">
        <v>64900</v>
      </c>
      <c r="G14" s="71">
        <v>13499.2</v>
      </c>
      <c r="H14" s="45" t="s">
        <v>59</v>
      </c>
      <c r="I14" s="45" t="s">
        <v>65</v>
      </c>
      <c r="J14" s="42">
        <v>0</v>
      </c>
      <c r="K14" s="42">
        <v>4049.76</v>
      </c>
      <c r="L14" s="42">
        <v>2024.88</v>
      </c>
      <c r="M14" s="42">
        <v>7424.56</v>
      </c>
      <c r="N14" s="44">
        <f t="shared" si="0"/>
        <v>13499.2</v>
      </c>
      <c r="O14" s="121" t="s">
        <v>61</v>
      </c>
      <c r="P14" s="42" t="s">
        <v>52</v>
      </c>
      <c r="Q14" s="45" t="s">
        <v>29</v>
      </c>
    </row>
    <row r="15" s="34" customFormat="1" ht="29" customHeight="1" spans="1:17">
      <c r="A15" s="40">
        <v>9</v>
      </c>
      <c r="B15" s="41" t="s">
        <v>66</v>
      </c>
      <c r="C15" s="42" t="s">
        <v>643</v>
      </c>
      <c r="D15" s="42">
        <v>1</v>
      </c>
      <c r="E15" s="42">
        <v>13.5</v>
      </c>
      <c r="F15" s="42">
        <v>74250</v>
      </c>
      <c r="G15" s="71">
        <v>13068</v>
      </c>
      <c r="H15" s="45" t="s">
        <v>68</v>
      </c>
      <c r="I15" s="45" t="s">
        <v>60</v>
      </c>
      <c r="J15" s="42">
        <v>2286.9</v>
      </c>
      <c r="K15" s="42">
        <v>3920.4</v>
      </c>
      <c r="L15" s="42">
        <v>1960.2</v>
      </c>
      <c r="M15" s="42">
        <v>4900.5</v>
      </c>
      <c r="N15" s="44">
        <f t="shared" si="0"/>
        <v>10781.1</v>
      </c>
      <c r="O15" s="41"/>
      <c r="P15" s="122" t="s">
        <v>69</v>
      </c>
      <c r="Q15" s="45" t="s">
        <v>29</v>
      </c>
    </row>
    <row r="16" s="34" customFormat="1" ht="29" customHeight="1" spans="1:17">
      <c r="A16" s="40">
        <v>10</v>
      </c>
      <c r="B16" s="42" t="s">
        <v>70</v>
      </c>
      <c r="C16" s="42" t="s">
        <v>644</v>
      </c>
      <c r="D16" s="42">
        <v>1</v>
      </c>
      <c r="E16" s="42">
        <v>19.5</v>
      </c>
      <c r="F16" s="42">
        <v>107250</v>
      </c>
      <c r="G16" s="71">
        <v>20592</v>
      </c>
      <c r="H16" s="45" t="s">
        <v>68</v>
      </c>
      <c r="I16" s="45" t="s">
        <v>39</v>
      </c>
      <c r="J16" s="42">
        <v>3603.6</v>
      </c>
      <c r="K16" s="42">
        <v>6177.6</v>
      </c>
      <c r="L16" s="42">
        <v>3088.8</v>
      </c>
      <c r="M16" s="42">
        <v>7722</v>
      </c>
      <c r="N16" s="44">
        <f t="shared" si="0"/>
        <v>16988.4</v>
      </c>
      <c r="O16" s="41"/>
      <c r="P16" s="120" t="s">
        <v>72</v>
      </c>
      <c r="Q16" s="45" t="s">
        <v>29</v>
      </c>
    </row>
    <row r="17" s="34" customFormat="1" ht="29" customHeight="1" spans="1:17">
      <c r="A17" s="40">
        <v>11</v>
      </c>
      <c r="B17" s="42" t="s">
        <v>73</v>
      </c>
      <c r="C17" s="42" t="s">
        <v>645</v>
      </c>
      <c r="D17" s="42">
        <v>1</v>
      </c>
      <c r="E17" s="42">
        <v>8.3</v>
      </c>
      <c r="F17" s="42">
        <v>45650</v>
      </c>
      <c r="G17" s="71">
        <v>9495.2</v>
      </c>
      <c r="H17" s="45" t="s">
        <v>68</v>
      </c>
      <c r="I17" s="45" t="s">
        <v>51</v>
      </c>
      <c r="J17" s="42">
        <v>1661.66</v>
      </c>
      <c r="K17" s="42">
        <v>2848.56</v>
      </c>
      <c r="L17" s="42">
        <v>1424.28</v>
      </c>
      <c r="M17" s="42">
        <v>3560.7</v>
      </c>
      <c r="N17" s="44">
        <f t="shared" si="0"/>
        <v>7833.54</v>
      </c>
      <c r="O17" s="41"/>
      <c r="P17" s="120" t="s">
        <v>75</v>
      </c>
      <c r="Q17" s="45" t="s">
        <v>29</v>
      </c>
    </row>
    <row r="18" s="34" customFormat="1" ht="29" customHeight="1" spans="1:17">
      <c r="A18" s="40">
        <v>12</v>
      </c>
      <c r="B18" s="42" t="s">
        <v>76</v>
      </c>
      <c r="C18" s="41" t="s">
        <v>646</v>
      </c>
      <c r="D18" s="42">
        <v>1</v>
      </c>
      <c r="E18" s="41">
        <v>18</v>
      </c>
      <c r="F18" s="41">
        <v>99000</v>
      </c>
      <c r="G18" s="71">
        <v>19008</v>
      </c>
      <c r="H18" s="45" t="s">
        <v>68</v>
      </c>
      <c r="I18" s="45" t="s">
        <v>51</v>
      </c>
      <c r="J18" s="41">
        <v>3326.4</v>
      </c>
      <c r="K18" s="41">
        <v>5702.4</v>
      </c>
      <c r="L18" s="41">
        <v>2851.2</v>
      </c>
      <c r="M18" s="41">
        <v>7128</v>
      </c>
      <c r="N18" s="44">
        <f t="shared" si="0"/>
        <v>15681.6</v>
      </c>
      <c r="O18" s="41"/>
      <c r="P18" s="120" t="s">
        <v>48</v>
      </c>
      <c r="Q18" s="45" t="s">
        <v>29</v>
      </c>
    </row>
    <row r="19" s="34" customFormat="1" ht="29" customHeight="1" spans="1:17">
      <c r="A19" s="40">
        <v>13</v>
      </c>
      <c r="B19" s="42" t="s">
        <v>78</v>
      </c>
      <c r="C19" s="42" t="s">
        <v>639</v>
      </c>
      <c r="D19" s="42">
        <v>1</v>
      </c>
      <c r="E19" s="42">
        <v>110</v>
      </c>
      <c r="F19" s="42">
        <v>605000</v>
      </c>
      <c r="G19" s="71">
        <v>106480</v>
      </c>
      <c r="H19" s="45" t="s">
        <v>68</v>
      </c>
      <c r="I19" s="45" t="s">
        <v>79</v>
      </c>
      <c r="J19" s="42">
        <v>18634</v>
      </c>
      <c r="K19" s="42">
        <v>31944</v>
      </c>
      <c r="L19" s="42">
        <v>15972</v>
      </c>
      <c r="M19" s="42">
        <v>39930</v>
      </c>
      <c r="N19" s="44">
        <f t="shared" si="0"/>
        <v>87846</v>
      </c>
      <c r="O19" s="41"/>
      <c r="P19" s="123" t="s">
        <v>80</v>
      </c>
      <c r="Q19" s="45" t="s">
        <v>647</v>
      </c>
    </row>
    <row r="20" s="34" customFormat="1" ht="36" customHeight="1" spans="1:17">
      <c r="A20" s="40">
        <v>14</v>
      </c>
      <c r="B20" s="42" t="s">
        <v>82</v>
      </c>
      <c r="C20" s="42" t="s">
        <v>639</v>
      </c>
      <c r="D20" s="42">
        <v>1</v>
      </c>
      <c r="E20" s="42">
        <v>96</v>
      </c>
      <c r="F20" s="42">
        <v>528000</v>
      </c>
      <c r="G20" s="71">
        <v>92928</v>
      </c>
      <c r="H20" s="45" t="s">
        <v>68</v>
      </c>
      <c r="I20" s="45" t="s">
        <v>83</v>
      </c>
      <c r="J20" s="42">
        <v>16262.4</v>
      </c>
      <c r="K20" s="42">
        <v>27878.4</v>
      </c>
      <c r="L20" s="42">
        <v>13939.2</v>
      </c>
      <c r="M20" s="42">
        <v>34848</v>
      </c>
      <c r="N20" s="44">
        <f t="shared" si="0"/>
        <v>76665.6</v>
      </c>
      <c r="O20" s="41"/>
      <c r="P20" s="123" t="s">
        <v>84</v>
      </c>
      <c r="Q20" s="45" t="s">
        <v>647</v>
      </c>
    </row>
    <row r="21" s="34" customFormat="1" ht="29" customHeight="1" spans="1:17">
      <c r="A21" s="40">
        <v>15</v>
      </c>
      <c r="B21" s="41" t="s">
        <v>85</v>
      </c>
      <c r="C21" s="42" t="s">
        <v>648</v>
      </c>
      <c r="D21" s="42">
        <v>1</v>
      </c>
      <c r="E21" s="42">
        <v>45</v>
      </c>
      <c r="F21" s="42">
        <v>247500</v>
      </c>
      <c r="G21" s="71">
        <v>31680</v>
      </c>
      <c r="H21" s="45" t="s">
        <v>68</v>
      </c>
      <c r="I21" s="45" t="s">
        <v>51</v>
      </c>
      <c r="J21" s="42">
        <v>5544</v>
      </c>
      <c r="K21" s="42">
        <v>9504</v>
      </c>
      <c r="L21" s="42">
        <v>4752</v>
      </c>
      <c r="M21" s="42">
        <v>11880</v>
      </c>
      <c r="N21" s="44">
        <f t="shared" si="0"/>
        <v>26136</v>
      </c>
      <c r="O21" s="41"/>
      <c r="P21" s="122" t="s">
        <v>87</v>
      </c>
      <c r="Q21" s="45" t="s">
        <v>29</v>
      </c>
    </row>
    <row r="22" s="34" customFormat="1" ht="29" customHeight="1" spans="1:17">
      <c r="A22" s="40">
        <v>16</v>
      </c>
      <c r="B22" s="42" t="s">
        <v>88</v>
      </c>
      <c r="C22" s="42" t="s">
        <v>648</v>
      </c>
      <c r="D22" s="42">
        <v>1</v>
      </c>
      <c r="E22" s="42">
        <v>14.5</v>
      </c>
      <c r="F22" s="42">
        <v>79750</v>
      </c>
      <c r="G22" s="71">
        <v>12760</v>
      </c>
      <c r="H22" s="45" t="s">
        <v>68</v>
      </c>
      <c r="I22" s="45" t="s">
        <v>51</v>
      </c>
      <c r="J22" s="42">
        <v>2233</v>
      </c>
      <c r="K22" s="42">
        <v>3828</v>
      </c>
      <c r="L22" s="42">
        <v>1914</v>
      </c>
      <c r="M22" s="42">
        <v>4785</v>
      </c>
      <c r="N22" s="44">
        <f t="shared" si="0"/>
        <v>10527</v>
      </c>
      <c r="O22" s="41"/>
      <c r="P22" s="120" t="s">
        <v>87</v>
      </c>
      <c r="Q22" s="45" t="s">
        <v>29</v>
      </c>
    </row>
    <row r="23" s="34" customFormat="1" ht="29" customHeight="1" spans="1:17">
      <c r="A23" s="40">
        <v>17</v>
      </c>
      <c r="B23" s="41" t="s">
        <v>89</v>
      </c>
      <c r="C23" s="42" t="s">
        <v>649</v>
      </c>
      <c r="D23" s="42">
        <v>1</v>
      </c>
      <c r="E23" s="42">
        <v>93</v>
      </c>
      <c r="F23" s="42">
        <v>511500</v>
      </c>
      <c r="G23" s="71">
        <v>90024</v>
      </c>
      <c r="H23" s="45" t="s">
        <v>68</v>
      </c>
      <c r="I23" s="45" t="s">
        <v>83</v>
      </c>
      <c r="J23" s="42">
        <v>15754.2</v>
      </c>
      <c r="K23" s="42">
        <v>27007.2</v>
      </c>
      <c r="L23" s="42">
        <v>13503.6</v>
      </c>
      <c r="M23" s="42">
        <v>33759</v>
      </c>
      <c r="N23" s="44">
        <f t="shared" si="0"/>
        <v>74269.8</v>
      </c>
      <c r="O23" s="41"/>
      <c r="P23" s="121" t="s">
        <v>91</v>
      </c>
      <c r="Q23" s="45" t="s">
        <v>81</v>
      </c>
    </row>
    <row r="24" s="34" customFormat="1" ht="29" customHeight="1" spans="1:17">
      <c r="A24" s="40">
        <v>18</v>
      </c>
      <c r="B24" s="41" t="s">
        <v>92</v>
      </c>
      <c r="C24" s="42" t="s">
        <v>649</v>
      </c>
      <c r="D24" s="42">
        <v>1</v>
      </c>
      <c r="E24" s="41">
        <v>116</v>
      </c>
      <c r="F24" s="41">
        <v>638000</v>
      </c>
      <c r="G24" s="71">
        <v>112288</v>
      </c>
      <c r="H24" s="45" t="s">
        <v>68</v>
      </c>
      <c r="I24" s="45" t="s">
        <v>79</v>
      </c>
      <c r="J24" s="41">
        <v>19650.4</v>
      </c>
      <c r="K24" s="41">
        <v>33686.4</v>
      </c>
      <c r="L24" s="41">
        <v>16843.2</v>
      </c>
      <c r="M24" s="41">
        <v>42108</v>
      </c>
      <c r="N24" s="44">
        <f t="shared" si="0"/>
        <v>92637.6</v>
      </c>
      <c r="O24" s="41"/>
      <c r="P24" s="124" t="s">
        <v>93</v>
      </c>
      <c r="Q24" s="45" t="s">
        <v>647</v>
      </c>
    </row>
    <row r="25" s="34" customFormat="1" ht="29" customHeight="1" spans="1:17">
      <c r="A25" s="40">
        <v>19</v>
      </c>
      <c r="B25" s="42" t="s">
        <v>94</v>
      </c>
      <c r="C25" s="42" t="s">
        <v>650</v>
      </c>
      <c r="D25" s="42">
        <v>1</v>
      </c>
      <c r="E25" s="42">
        <v>51</v>
      </c>
      <c r="F25" s="42">
        <v>280500</v>
      </c>
      <c r="G25" s="71">
        <v>44880</v>
      </c>
      <c r="H25" s="45" t="s">
        <v>96</v>
      </c>
      <c r="I25" s="45" t="s">
        <v>60</v>
      </c>
      <c r="J25" s="42">
        <v>7854</v>
      </c>
      <c r="K25" s="42">
        <v>13464</v>
      </c>
      <c r="L25" s="42">
        <v>6732</v>
      </c>
      <c r="M25" s="42">
        <v>16830</v>
      </c>
      <c r="N25" s="44">
        <f t="shared" si="0"/>
        <v>37026</v>
      </c>
      <c r="O25" s="41"/>
      <c r="P25" s="120" t="s">
        <v>97</v>
      </c>
      <c r="Q25" s="45" t="s">
        <v>29</v>
      </c>
    </row>
    <row r="26" s="34" customFormat="1" ht="29" customHeight="1" spans="1:17">
      <c r="A26" s="40">
        <v>20</v>
      </c>
      <c r="B26" s="41" t="s">
        <v>98</v>
      </c>
      <c r="C26" s="41" t="s">
        <v>651</v>
      </c>
      <c r="D26" s="42">
        <v>1</v>
      </c>
      <c r="E26" s="41">
        <v>25</v>
      </c>
      <c r="F26" s="41">
        <v>137500</v>
      </c>
      <c r="G26" s="71">
        <v>24200</v>
      </c>
      <c r="H26" s="45" t="s">
        <v>96</v>
      </c>
      <c r="I26" s="45" t="s">
        <v>100</v>
      </c>
      <c r="J26" s="41">
        <v>4235</v>
      </c>
      <c r="K26" s="41">
        <v>7260</v>
      </c>
      <c r="L26" s="41">
        <v>3630</v>
      </c>
      <c r="M26" s="41">
        <v>9075</v>
      </c>
      <c r="N26" s="44">
        <f t="shared" si="0"/>
        <v>19965</v>
      </c>
      <c r="O26" s="41"/>
      <c r="P26" s="124" t="s">
        <v>93</v>
      </c>
      <c r="Q26" s="45" t="s">
        <v>647</v>
      </c>
    </row>
    <row r="27" s="34" customFormat="1" ht="29" customHeight="1" spans="1:17">
      <c r="A27" s="40">
        <v>21</v>
      </c>
      <c r="B27" s="42" t="s">
        <v>101</v>
      </c>
      <c r="C27" s="42" t="s">
        <v>652</v>
      </c>
      <c r="D27" s="42">
        <v>1</v>
      </c>
      <c r="E27" s="42">
        <v>2.6</v>
      </c>
      <c r="F27" s="42">
        <v>14300</v>
      </c>
      <c r="G27" s="71">
        <v>2974.4</v>
      </c>
      <c r="H27" s="45" t="s">
        <v>103</v>
      </c>
      <c r="I27" s="45" t="s">
        <v>104</v>
      </c>
      <c r="J27" s="42">
        <v>0</v>
      </c>
      <c r="K27" s="42">
        <v>892.32</v>
      </c>
      <c r="L27" s="42">
        <v>446.16</v>
      </c>
      <c r="M27" s="42">
        <v>1635.92</v>
      </c>
      <c r="N27" s="44">
        <f t="shared" si="0"/>
        <v>2974.4</v>
      </c>
      <c r="O27" s="121" t="s">
        <v>61</v>
      </c>
      <c r="P27" s="42" t="s">
        <v>105</v>
      </c>
      <c r="Q27" s="45" t="s">
        <v>29</v>
      </c>
    </row>
    <row r="28" s="34" customFormat="1" ht="29" customHeight="1" spans="1:17">
      <c r="A28" s="40">
        <v>22</v>
      </c>
      <c r="B28" s="42" t="s">
        <v>106</v>
      </c>
      <c r="C28" s="42" t="s">
        <v>653</v>
      </c>
      <c r="D28" s="42">
        <v>1</v>
      </c>
      <c r="E28" s="42">
        <v>6</v>
      </c>
      <c r="F28" s="42">
        <v>33000</v>
      </c>
      <c r="G28" s="71">
        <v>6864</v>
      </c>
      <c r="H28" s="45" t="s">
        <v>103</v>
      </c>
      <c r="I28" s="45" t="s">
        <v>65</v>
      </c>
      <c r="J28" s="42">
        <v>0</v>
      </c>
      <c r="K28" s="42">
        <v>2059.2</v>
      </c>
      <c r="L28" s="42">
        <v>1029.6</v>
      </c>
      <c r="M28" s="42">
        <v>3775.2</v>
      </c>
      <c r="N28" s="44">
        <f t="shared" si="0"/>
        <v>6864</v>
      </c>
      <c r="O28" s="121" t="s">
        <v>61</v>
      </c>
      <c r="P28" s="42" t="s">
        <v>108</v>
      </c>
      <c r="Q28" s="45" t="s">
        <v>81</v>
      </c>
    </row>
    <row r="29" s="34" customFormat="1" ht="29" customHeight="1" spans="1:17">
      <c r="A29" s="40">
        <v>23</v>
      </c>
      <c r="B29" s="42" t="s">
        <v>109</v>
      </c>
      <c r="C29" s="42" t="s">
        <v>654</v>
      </c>
      <c r="D29" s="42">
        <v>1</v>
      </c>
      <c r="E29" s="42">
        <v>75</v>
      </c>
      <c r="F29" s="42">
        <v>412500</v>
      </c>
      <c r="G29" s="71">
        <v>85800</v>
      </c>
      <c r="H29" s="45" t="s">
        <v>103</v>
      </c>
      <c r="I29" s="45" t="s">
        <v>111</v>
      </c>
      <c r="J29" s="42">
        <v>15015</v>
      </c>
      <c r="K29" s="42">
        <v>25740</v>
      </c>
      <c r="L29" s="42">
        <v>12870</v>
      </c>
      <c r="M29" s="42">
        <v>32175</v>
      </c>
      <c r="N29" s="44">
        <f t="shared" si="0"/>
        <v>70785</v>
      </c>
      <c r="O29" s="41"/>
      <c r="P29" s="123" t="s">
        <v>112</v>
      </c>
      <c r="Q29" s="45" t="s">
        <v>647</v>
      </c>
    </row>
    <row r="30" s="34" customFormat="1" ht="29" customHeight="1" spans="1:17">
      <c r="A30" s="40">
        <v>24</v>
      </c>
      <c r="B30" s="41" t="s">
        <v>113</v>
      </c>
      <c r="C30" s="41" t="s">
        <v>655</v>
      </c>
      <c r="D30" s="42">
        <v>1</v>
      </c>
      <c r="E30" s="41">
        <v>18.4</v>
      </c>
      <c r="F30" s="41">
        <v>101200</v>
      </c>
      <c r="G30" s="71">
        <v>17811.2</v>
      </c>
      <c r="H30" s="45" t="s">
        <v>103</v>
      </c>
      <c r="I30" s="45" t="s">
        <v>115</v>
      </c>
      <c r="J30" s="41">
        <v>3116.96</v>
      </c>
      <c r="K30" s="41">
        <v>5343.36</v>
      </c>
      <c r="L30" s="41">
        <v>2671.68</v>
      </c>
      <c r="M30" s="41">
        <v>6679.2</v>
      </c>
      <c r="N30" s="44">
        <f t="shared" si="0"/>
        <v>14694.24</v>
      </c>
      <c r="O30" s="41"/>
      <c r="P30" s="121" t="s">
        <v>116</v>
      </c>
      <c r="Q30" s="45" t="s">
        <v>81</v>
      </c>
    </row>
    <row r="31" s="34" customFormat="1" ht="29" customHeight="1" spans="1:17">
      <c r="A31" s="40">
        <v>25</v>
      </c>
      <c r="B31" s="41" t="s">
        <v>117</v>
      </c>
      <c r="C31" s="42" t="s">
        <v>656</v>
      </c>
      <c r="D31" s="42">
        <v>1</v>
      </c>
      <c r="E31" s="42">
        <v>5.5</v>
      </c>
      <c r="F31" s="42">
        <v>30250</v>
      </c>
      <c r="G31" s="71">
        <v>6292</v>
      </c>
      <c r="H31" s="45" t="s">
        <v>103</v>
      </c>
      <c r="I31" s="45" t="s">
        <v>119</v>
      </c>
      <c r="J31" s="42">
        <v>0</v>
      </c>
      <c r="K31" s="42">
        <v>1887.6</v>
      </c>
      <c r="L31" s="42">
        <v>943.8</v>
      </c>
      <c r="M31" s="42">
        <v>3460.6</v>
      </c>
      <c r="N31" s="44">
        <f t="shared" si="0"/>
        <v>6292</v>
      </c>
      <c r="O31" s="121" t="s">
        <v>61</v>
      </c>
      <c r="P31" s="41" t="s">
        <v>120</v>
      </c>
      <c r="Q31" s="45" t="s">
        <v>29</v>
      </c>
    </row>
    <row r="32" s="34" customFormat="1" ht="29" customHeight="1" spans="1:17">
      <c r="A32" s="40">
        <v>26</v>
      </c>
      <c r="B32" s="42" t="s">
        <v>121</v>
      </c>
      <c r="C32" s="41" t="s">
        <v>649</v>
      </c>
      <c r="D32" s="42">
        <v>1</v>
      </c>
      <c r="E32" s="41">
        <v>8</v>
      </c>
      <c r="F32" s="41">
        <v>44000</v>
      </c>
      <c r="G32" s="71">
        <v>8448</v>
      </c>
      <c r="H32" s="45" t="s">
        <v>103</v>
      </c>
      <c r="I32" s="45" t="s">
        <v>65</v>
      </c>
      <c r="J32" s="41">
        <v>1478.4</v>
      </c>
      <c r="K32" s="41">
        <v>2534.4</v>
      </c>
      <c r="L32" s="41">
        <v>1267.2</v>
      </c>
      <c r="M32" s="41">
        <v>3168</v>
      </c>
      <c r="N32" s="44">
        <f t="shared" si="0"/>
        <v>6969.6</v>
      </c>
      <c r="O32" s="41"/>
      <c r="P32" s="120" t="s">
        <v>122</v>
      </c>
      <c r="Q32" s="45" t="s">
        <v>29</v>
      </c>
    </row>
    <row r="33" s="34" customFormat="1" ht="29" customHeight="1" spans="1:17">
      <c r="A33" s="40">
        <v>27</v>
      </c>
      <c r="B33" s="41" t="s">
        <v>123</v>
      </c>
      <c r="C33" s="42" t="s">
        <v>657</v>
      </c>
      <c r="D33" s="42">
        <v>1</v>
      </c>
      <c r="E33" s="42">
        <v>18</v>
      </c>
      <c r="F33" s="42">
        <v>99000</v>
      </c>
      <c r="G33" s="71">
        <v>17424</v>
      </c>
      <c r="H33" s="45" t="s">
        <v>103</v>
      </c>
      <c r="I33" s="45" t="s">
        <v>125</v>
      </c>
      <c r="J33" s="42">
        <v>3049.2</v>
      </c>
      <c r="K33" s="42">
        <v>5227.2</v>
      </c>
      <c r="L33" s="42">
        <v>2613.6</v>
      </c>
      <c r="M33" s="42">
        <v>6534</v>
      </c>
      <c r="N33" s="44">
        <f t="shared" si="0"/>
        <v>14374.8</v>
      </c>
      <c r="O33" s="41"/>
      <c r="P33" s="124" t="s">
        <v>126</v>
      </c>
      <c r="Q33" s="45" t="s">
        <v>647</v>
      </c>
    </row>
    <row r="34" s="34" customFormat="1" ht="29" customHeight="1" spans="1:17">
      <c r="A34" s="40">
        <v>28</v>
      </c>
      <c r="B34" s="42" t="s">
        <v>127</v>
      </c>
      <c r="C34" s="42" t="s">
        <v>658</v>
      </c>
      <c r="D34" s="42">
        <v>1</v>
      </c>
      <c r="E34" s="42">
        <v>60</v>
      </c>
      <c r="F34" s="42">
        <v>330000</v>
      </c>
      <c r="G34" s="71">
        <v>42240</v>
      </c>
      <c r="H34" s="45" t="s">
        <v>103</v>
      </c>
      <c r="I34" s="45" t="s">
        <v>51</v>
      </c>
      <c r="J34" s="42">
        <v>7392</v>
      </c>
      <c r="K34" s="42">
        <v>12672</v>
      </c>
      <c r="L34" s="42">
        <v>6336</v>
      </c>
      <c r="M34" s="42">
        <v>15840</v>
      </c>
      <c r="N34" s="44">
        <f t="shared" si="0"/>
        <v>34848</v>
      </c>
      <c r="O34" s="41"/>
      <c r="P34" s="125" t="s">
        <v>129</v>
      </c>
      <c r="Q34" s="45" t="s">
        <v>29</v>
      </c>
    </row>
    <row r="35" s="34" customFormat="1" ht="29" customHeight="1" spans="1:17">
      <c r="A35" s="40">
        <v>29</v>
      </c>
      <c r="B35" s="42" t="s">
        <v>130</v>
      </c>
      <c r="C35" s="42" t="s">
        <v>659</v>
      </c>
      <c r="D35" s="42">
        <v>1</v>
      </c>
      <c r="E35" s="42">
        <v>5.7</v>
      </c>
      <c r="F35" s="42">
        <v>20520</v>
      </c>
      <c r="G35" s="71">
        <v>4268.16</v>
      </c>
      <c r="H35" s="45" t="s">
        <v>103</v>
      </c>
      <c r="I35" s="45" t="s">
        <v>104</v>
      </c>
      <c r="J35" s="42">
        <v>0</v>
      </c>
      <c r="K35" s="42">
        <v>1280.45</v>
      </c>
      <c r="L35" s="42">
        <v>640.22</v>
      </c>
      <c r="M35" s="42">
        <v>2347.49</v>
      </c>
      <c r="N35" s="44">
        <f t="shared" si="0"/>
        <v>4268.16</v>
      </c>
      <c r="O35" s="121" t="s">
        <v>61</v>
      </c>
      <c r="P35" s="42" t="s">
        <v>132</v>
      </c>
      <c r="Q35" s="45" t="s">
        <v>29</v>
      </c>
    </row>
    <row r="36" s="34" customFormat="1" ht="29" customHeight="1" spans="1:17">
      <c r="A36" s="40">
        <v>30</v>
      </c>
      <c r="B36" s="41" t="s">
        <v>133</v>
      </c>
      <c r="C36" s="42" t="s">
        <v>660</v>
      </c>
      <c r="D36" s="42">
        <v>1</v>
      </c>
      <c r="E36" s="42">
        <v>17</v>
      </c>
      <c r="F36" s="42">
        <v>93500</v>
      </c>
      <c r="G36" s="71">
        <v>16456</v>
      </c>
      <c r="H36" s="45" t="s">
        <v>103</v>
      </c>
      <c r="I36" s="45" t="s">
        <v>125</v>
      </c>
      <c r="J36" s="42">
        <v>2879.8</v>
      </c>
      <c r="K36" s="42">
        <v>4936.8</v>
      </c>
      <c r="L36" s="42">
        <v>2468.4</v>
      </c>
      <c r="M36" s="42">
        <v>6171</v>
      </c>
      <c r="N36" s="44">
        <f t="shared" si="0"/>
        <v>13576.2</v>
      </c>
      <c r="O36" s="41"/>
      <c r="P36" s="124" t="s">
        <v>135</v>
      </c>
      <c r="Q36" s="45" t="s">
        <v>647</v>
      </c>
    </row>
    <row r="37" s="34" customFormat="1" ht="29" customHeight="1" spans="1:17">
      <c r="A37" s="40">
        <v>31</v>
      </c>
      <c r="B37" s="42" t="s">
        <v>136</v>
      </c>
      <c r="C37" s="41" t="s">
        <v>661</v>
      </c>
      <c r="D37" s="42">
        <v>1</v>
      </c>
      <c r="E37" s="41">
        <v>22</v>
      </c>
      <c r="F37" s="41">
        <v>121000</v>
      </c>
      <c r="G37" s="71">
        <v>19360</v>
      </c>
      <c r="H37" s="45" t="s">
        <v>103</v>
      </c>
      <c r="I37" s="45" t="s">
        <v>51</v>
      </c>
      <c r="J37" s="41">
        <v>3388</v>
      </c>
      <c r="K37" s="41">
        <v>5808</v>
      </c>
      <c r="L37" s="41">
        <v>2904</v>
      </c>
      <c r="M37" s="41">
        <v>7260</v>
      </c>
      <c r="N37" s="44">
        <f t="shared" si="0"/>
        <v>15972</v>
      </c>
      <c r="O37" s="41"/>
      <c r="P37" s="120" t="s">
        <v>97</v>
      </c>
      <c r="Q37" s="45" t="s">
        <v>29</v>
      </c>
    </row>
    <row r="38" s="34" customFormat="1" ht="29" customHeight="1" spans="1:17">
      <c r="A38" s="40">
        <v>32</v>
      </c>
      <c r="B38" s="42" t="s">
        <v>138</v>
      </c>
      <c r="C38" s="42" t="s">
        <v>662</v>
      </c>
      <c r="D38" s="42">
        <v>1</v>
      </c>
      <c r="E38" s="42">
        <v>23</v>
      </c>
      <c r="F38" s="42">
        <v>126500</v>
      </c>
      <c r="G38" s="71">
        <v>20240</v>
      </c>
      <c r="H38" s="45" t="s">
        <v>103</v>
      </c>
      <c r="I38" s="45" t="s">
        <v>140</v>
      </c>
      <c r="J38" s="42">
        <v>3542</v>
      </c>
      <c r="K38" s="42">
        <v>6072</v>
      </c>
      <c r="L38" s="42">
        <v>3036</v>
      </c>
      <c r="M38" s="42">
        <v>7590</v>
      </c>
      <c r="N38" s="44">
        <f t="shared" si="0"/>
        <v>16698</v>
      </c>
      <c r="O38" s="41"/>
      <c r="P38" s="120" t="s">
        <v>141</v>
      </c>
      <c r="Q38" s="45" t="s">
        <v>29</v>
      </c>
    </row>
    <row r="39" s="34" customFormat="1" ht="29" customHeight="1" spans="1:17">
      <c r="A39" s="40">
        <v>33</v>
      </c>
      <c r="B39" s="42" t="s">
        <v>142</v>
      </c>
      <c r="C39" s="41" t="s">
        <v>663</v>
      </c>
      <c r="D39" s="42">
        <v>1</v>
      </c>
      <c r="E39" s="41">
        <v>4.8</v>
      </c>
      <c r="F39" s="41">
        <v>26400</v>
      </c>
      <c r="G39" s="71">
        <v>5068.8</v>
      </c>
      <c r="H39" s="45" t="s">
        <v>144</v>
      </c>
      <c r="I39" s="45" t="s">
        <v>65</v>
      </c>
      <c r="J39" s="41">
        <v>887.04</v>
      </c>
      <c r="K39" s="41">
        <v>1520.64</v>
      </c>
      <c r="L39" s="41">
        <v>760.32</v>
      </c>
      <c r="M39" s="41">
        <v>1900.8</v>
      </c>
      <c r="N39" s="44">
        <f t="shared" si="0"/>
        <v>4181.76</v>
      </c>
      <c r="O39" s="41"/>
      <c r="P39" s="120" t="s">
        <v>122</v>
      </c>
      <c r="Q39" s="45" t="s">
        <v>29</v>
      </c>
    </row>
    <row r="40" s="34" customFormat="1" ht="29" customHeight="1" spans="1:17">
      <c r="A40" s="40">
        <v>34</v>
      </c>
      <c r="B40" s="42" t="s">
        <v>145</v>
      </c>
      <c r="C40" s="42" t="s">
        <v>664</v>
      </c>
      <c r="D40" s="42">
        <v>1</v>
      </c>
      <c r="E40" s="42">
        <v>12.8</v>
      </c>
      <c r="F40" s="42">
        <v>70400</v>
      </c>
      <c r="G40" s="71">
        <v>13516.8</v>
      </c>
      <c r="H40" s="45" t="s">
        <v>144</v>
      </c>
      <c r="I40" s="45" t="s">
        <v>60</v>
      </c>
      <c r="J40" s="42">
        <v>2365.44</v>
      </c>
      <c r="K40" s="42">
        <v>4055.04</v>
      </c>
      <c r="L40" s="42">
        <v>2027.52</v>
      </c>
      <c r="M40" s="42">
        <v>5068.8</v>
      </c>
      <c r="N40" s="44">
        <f t="shared" si="0"/>
        <v>11151.36</v>
      </c>
      <c r="O40" s="41"/>
      <c r="P40" s="120" t="s">
        <v>147</v>
      </c>
      <c r="Q40" s="45" t="s">
        <v>29</v>
      </c>
    </row>
    <row r="41" s="34" customFormat="1" ht="29" customHeight="1" spans="1:17">
      <c r="A41" s="40">
        <v>35</v>
      </c>
      <c r="B41" s="41" t="s">
        <v>148</v>
      </c>
      <c r="C41" s="42" t="s">
        <v>665</v>
      </c>
      <c r="D41" s="42">
        <v>1</v>
      </c>
      <c r="E41" s="42">
        <v>61</v>
      </c>
      <c r="F41" s="42">
        <v>335500</v>
      </c>
      <c r="G41" s="71">
        <v>69784</v>
      </c>
      <c r="H41" s="45" t="s">
        <v>150</v>
      </c>
      <c r="I41" s="45" t="s">
        <v>65</v>
      </c>
      <c r="J41" s="42">
        <v>12212.2</v>
      </c>
      <c r="K41" s="42">
        <v>20935.2</v>
      </c>
      <c r="L41" s="42">
        <v>10467.6</v>
      </c>
      <c r="M41" s="42">
        <v>26169</v>
      </c>
      <c r="N41" s="44">
        <f t="shared" si="0"/>
        <v>57571.8</v>
      </c>
      <c r="O41" s="41"/>
      <c r="P41" s="124" t="s">
        <v>112</v>
      </c>
      <c r="Q41" s="45" t="s">
        <v>647</v>
      </c>
    </row>
    <row r="42" s="34" customFormat="1" ht="29" customHeight="1" spans="1:17">
      <c r="A42" s="40">
        <v>36</v>
      </c>
      <c r="B42" s="42" t="s">
        <v>151</v>
      </c>
      <c r="C42" s="42" t="s">
        <v>665</v>
      </c>
      <c r="D42" s="42">
        <v>1</v>
      </c>
      <c r="E42" s="42">
        <v>78.5</v>
      </c>
      <c r="F42" s="42">
        <v>431750</v>
      </c>
      <c r="G42" s="71">
        <v>75988</v>
      </c>
      <c r="H42" s="45" t="s">
        <v>150</v>
      </c>
      <c r="I42" s="45" t="s">
        <v>152</v>
      </c>
      <c r="J42" s="42">
        <v>13297.9</v>
      </c>
      <c r="K42" s="42">
        <v>22796.4</v>
      </c>
      <c r="L42" s="42">
        <v>11398.2</v>
      </c>
      <c r="M42" s="42">
        <v>28495.5</v>
      </c>
      <c r="N42" s="44">
        <f t="shared" si="0"/>
        <v>62690.1</v>
      </c>
      <c r="O42" s="121"/>
      <c r="P42" s="42" t="s">
        <v>153</v>
      </c>
      <c r="Q42" s="45" t="s">
        <v>81</v>
      </c>
    </row>
    <row r="43" s="34" customFormat="1" ht="29" customHeight="1" spans="1:17">
      <c r="A43" s="40">
        <v>37</v>
      </c>
      <c r="B43" s="42" t="s">
        <v>154</v>
      </c>
      <c r="C43" s="41" t="s">
        <v>666</v>
      </c>
      <c r="D43" s="42">
        <v>1</v>
      </c>
      <c r="E43" s="41">
        <v>20</v>
      </c>
      <c r="F43" s="41">
        <v>110000</v>
      </c>
      <c r="G43" s="71">
        <v>21120</v>
      </c>
      <c r="H43" s="45" t="s">
        <v>156</v>
      </c>
      <c r="I43" s="45" t="s">
        <v>39</v>
      </c>
      <c r="J43" s="41">
        <v>3696</v>
      </c>
      <c r="K43" s="41">
        <v>6336</v>
      </c>
      <c r="L43" s="41">
        <v>3168</v>
      </c>
      <c r="M43" s="41">
        <v>7920</v>
      </c>
      <c r="N43" s="44">
        <f t="shared" si="0"/>
        <v>17424</v>
      </c>
      <c r="O43" s="41"/>
      <c r="P43" s="120" t="s">
        <v>147</v>
      </c>
      <c r="Q43" s="45" t="s">
        <v>29</v>
      </c>
    </row>
    <row r="44" s="34" customFormat="1" ht="29" customHeight="1" spans="1:17">
      <c r="A44" s="40">
        <v>38</v>
      </c>
      <c r="B44" s="42" t="s">
        <v>157</v>
      </c>
      <c r="C44" s="41" t="s">
        <v>667</v>
      </c>
      <c r="D44" s="42">
        <v>1</v>
      </c>
      <c r="E44" s="41">
        <v>3</v>
      </c>
      <c r="F44" s="41">
        <v>16500</v>
      </c>
      <c r="G44" s="71">
        <v>3432</v>
      </c>
      <c r="H44" s="45" t="s">
        <v>156</v>
      </c>
      <c r="I44" s="45" t="s">
        <v>65</v>
      </c>
      <c r="J44" s="41">
        <v>600.6</v>
      </c>
      <c r="K44" s="41">
        <v>1029.6</v>
      </c>
      <c r="L44" s="41">
        <v>514.8</v>
      </c>
      <c r="M44" s="41">
        <v>1287</v>
      </c>
      <c r="N44" s="44">
        <f t="shared" si="0"/>
        <v>2831.4</v>
      </c>
      <c r="O44" s="41"/>
      <c r="P44" s="120" t="s">
        <v>159</v>
      </c>
      <c r="Q44" s="45" t="s">
        <v>29</v>
      </c>
    </row>
    <row r="45" s="34" customFormat="1" ht="29" customHeight="1" spans="1:17">
      <c r="A45" s="40">
        <v>39</v>
      </c>
      <c r="B45" s="42" t="s">
        <v>160</v>
      </c>
      <c r="C45" s="42" t="s">
        <v>668</v>
      </c>
      <c r="D45" s="42">
        <v>1</v>
      </c>
      <c r="E45" s="42">
        <v>5.3</v>
      </c>
      <c r="F45" s="42">
        <v>29150</v>
      </c>
      <c r="G45" s="71">
        <v>6063.2</v>
      </c>
      <c r="H45" s="45" t="s">
        <v>156</v>
      </c>
      <c r="I45" s="45" t="s">
        <v>65</v>
      </c>
      <c r="J45" s="42">
        <v>1061.06</v>
      </c>
      <c r="K45" s="42">
        <v>1818.96</v>
      </c>
      <c r="L45" s="42">
        <v>909.48</v>
      </c>
      <c r="M45" s="42">
        <v>2273.7</v>
      </c>
      <c r="N45" s="44">
        <f t="shared" si="0"/>
        <v>5002.14</v>
      </c>
      <c r="O45" s="41"/>
      <c r="P45" s="120" t="s">
        <v>162</v>
      </c>
      <c r="Q45" s="45" t="s">
        <v>29</v>
      </c>
    </row>
    <row r="46" s="34" customFormat="1" ht="29" customHeight="1" spans="1:17">
      <c r="A46" s="40">
        <v>40</v>
      </c>
      <c r="B46" s="42" t="s">
        <v>163</v>
      </c>
      <c r="C46" s="42" t="s">
        <v>669</v>
      </c>
      <c r="D46" s="42">
        <v>1</v>
      </c>
      <c r="E46" s="42">
        <v>9.8</v>
      </c>
      <c r="F46" s="42">
        <v>53900</v>
      </c>
      <c r="G46" s="71">
        <v>11211.2</v>
      </c>
      <c r="H46" s="45" t="s">
        <v>156</v>
      </c>
      <c r="I46" s="45" t="s">
        <v>39</v>
      </c>
      <c r="J46" s="42">
        <v>1961.96</v>
      </c>
      <c r="K46" s="42">
        <v>3363.36</v>
      </c>
      <c r="L46" s="42">
        <v>1681.68</v>
      </c>
      <c r="M46" s="42">
        <v>4204.2</v>
      </c>
      <c r="N46" s="44">
        <f t="shared" si="0"/>
        <v>9249.24</v>
      </c>
      <c r="O46" s="41"/>
      <c r="P46" s="120" t="s">
        <v>162</v>
      </c>
      <c r="Q46" s="45" t="s">
        <v>29</v>
      </c>
    </row>
    <row r="47" s="34" customFormat="1" ht="29" customHeight="1" spans="1:17">
      <c r="A47" s="40">
        <v>41</v>
      </c>
      <c r="B47" s="41" t="s">
        <v>165</v>
      </c>
      <c r="C47" s="42" t="s">
        <v>670</v>
      </c>
      <c r="D47" s="42">
        <v>1</v>
      </c>
      <c r="E47" s="42">
        <v>14.2</v>
      </c>
      <c r="F47" s="42">
        <v>78100</v>
      </c>
      <c r="G47" s="71">
        <v>13745.6</v>
      </c>
      <c r="H47" s="45" t="s">
        <v>167</v>
      </c>
      <c r="I47" s="45" t="s">
        <v>65</v>
      </c>
      <c r="J47" s="42">
        <v>2405.48</v>
      </c>
      <c r="K47" s="42">
        <v>4123.68</v>
      </c>
      <c r="L47" s="42">
        <v>2061.84</v>
      </c>
      <c r="M47" s="42">
        <v>5154.6</v>
      </c>
      <c r="N47" s="44">
        <f t="shared" si="0"/>
        <v>11340.12</v>
      </c>
      <c r="O47" s="41"/>
      <c r="P47" s="122" t="s">
        <v>168</v>
      </c>
      <c r="Q47" s="45" t="s">
        <v>29</v>
      </c>
    </row>
    <row r="48" s="34" customFormat="1" ht="29" customHeight="1" spans="1:17">
      <c r="A48" s="40">
        <v>42</v>
      </c>
      <c r="B48" s="42" t="s">
        <v>169</v>
      </c>
      <c r="C48" s="42" t="s">
        <v>671</v>
      </c>
      <c r="D48" s="42">
        <v>1</v>
      </c>
      <c r="E48" s="42">
        <v>16</v>
      </c>
      <c r="F48" s="42">
        <v>88000</v>
      </c>
      <c r="G48" s="71">
        <v>18304</v>
      </c>
      <c r="H48" s="45" t="s">
        <v>167</v>
      </c>
      <c r="I48" s="45" t="s">
        <v>39</v>
      </c>
      <c r="J48" s="42">
        <v>3203.2</v>
      </c>
      <c r="K48" s="42">
        <v>5491.2</v>
      </c>
      <c r="L48" s="42">
        <v>2745.6</v>
      </c>
      <c r="M48" s="42">
        <v>6864</v>
      </c>
      <c r="N48" s="44">
        <f t="shared" si="0"/>
        <v>15100.8</v>
      </c>
      <c r="O48" s="41"/>
      <c r="P48" s="120" t="s">
        <v>171</v>
      </c>
      <c r="Q48" s="45" t="s">
        <v>29</v>
      </c>
    </row>
    <row r="49" s="34" customFormat="1" ht="29" customHeight="1" spans="1:17">
      <c r="A49" s="40">
        <v>43</v>
      </c>
      <c r="B49" s="41" t="s">
        <v>172</v>
      </c>
      <c r="C49" s="41" t="s">
        <v>672</v>
      </c>
      <c r="D49" s="42">
        <v>1</v>
      </c>
      <c r="E49" s="41">
        <v>3.4</v>
      </c>
      <c r="F49" s="41">
        <v>18700</v>
      </c>
      <c r="G49" s="71">
        <v>3889.6</v>
      </c>
      <c r="H49" s="45" t="s">
        <v>167</v>
      </c>
      <c r="I49" s="45" t="s">
        <v>65</v>
      </c>
      <c r="J49" s="41">
        <v>680.68</v>
      </c>
      <c r="K49" s="41">
        <v>1166.88</v>
      </c>
      <c r="L49" s="41">
        <v>583.44</v>
      </c>
      <c r="M49" s="41">
        <v>1458.6</v>
      </c>
      <c r="N49" s="44">
        <f t="shared" si="0"/>
        <v>3208.92</v>
      </c>
      <c r="O49" s="41"/>
      <c r="P49" s="122" t="s">
        <v>174</v>
      </c>
      <c r="Q49" s="45" t="s">
        <v>29</v>
      </c>
    </row>
    <row r="50" s="34" customFormat="1" ht="29" customHeight="1" spans="1:17">
      <c r="A50" s="40">
        <v>44</v>
      </c>
      <c r="B50" s="42" t="s">
        <v>175</v>
      </c>
      <c r="C50" s="42" t="s">
        <v>673</v>
      </c>
      <c r="D50" s="42">
        <v>1</v>
      </c>
      <c r="E50" s="42">
        <v>8.5</v>
      </c>
      <c r="F50" s="42">
        <v>46750</v>
      </c>
      <c r="G50" s="71">
        <v>9724</v>
      </c>
      <c r="H50" s="45" t="s">
        <v>167</v>
      </c>
      <c r="I50" s="45" t="s">
        <v>39</v>
      </c>
      <c r="J50" s="42">
        <v>1701.7</v>
      </c>
      <c r="K50" s="42">
        <v>2917.2</v>
      </c>
      <c r="L50" s="42">
        <v>1458.6</v>
      </c>
      <c r="M50" s="42">
        <v>3646.5</v>
      </c>
      <c r="N50" s="44">
        <f t="shared" si="0"/>
        <v>8022.3</v>
      </c>
      <c r="O50" s="41"/>
      <c r="P50" s="120" t="s">
        <v>174</v>
      </c>
      <c r="Q50" s="45" t="s">
        <v>29</v>
      </c>
    </row>
    <row r="51" s="34" customFormat="1" ht="29" customHeight="1" spans="1:17">
      <c r="A51" s="40">
        <v>45</v>
      </c>
      <c r="B51" s="42" t="s">
        <v>177</v>
      </c>
      <c r="C51" s="42" t="s">
        <v>674</v>
      </c>
      <c r="D51" s="42">
        <v>1</v>
      </c>
      <c r="E51" s="42">
        <v>3.2</v>
      </c>
      <c r="F51" s="42">
        <v>17600</v>
      </c>
      <c r="G51" s="71">
        <v>3660.8</v>
      </c>
      <c r="H51" s="45" t="s">
        <v>167</v>
      </c>
      <c r="I51" s="45" t="s">
        <v>65</v>
      </c>
      <c r="J51" s="42">
        <v>640.64</v>
      </c>
      <c r="K51" s="42">
        <v>1098.24</v>
      </c>
      <c r="L51" s="42">
        <v>549.12</v>
      </c>
      <c r="M51" s="42">
        <v>1372.8</v>
      </c>
      <c r="N51" s="44">
        <f t="shared" si="0"/>
        <v>3020.16</v>
      </c>
      <c r="O51" s="41"/>
      <c r="P51" s="120" t="s">
        <v>179</v>
      </c>
      <c r="Q51" s="45" t="s">
        <v>29</v>
      </c>
    </row>
    <row r="52" s="34" customFormat="1" ht="29" customHeight="1" spans="1:17">
      <c r="A52" s="40">
        <v>46</v>
      </c>
      <c r="B52" s="42" t="s">
        <v>180</v>
      </c>
      <c r="C52" s="41" t="s">
        <v>675</v>
      </c>
      <c r="D52" s="42">
        <v>1</v>
      </c>
      <c r="E52" s="41">
        <v>5</v>
      </c>
      <c r="F52" s="41">
        <v>27500</v>
      </c>
      <c r="G52" s="71">
        <v>5720</v>
      </c>
      <c r="H52" s="45" t="s">
        <v>167</v>
      </c>
      <c r="I52" s="45" t="s">
        <v>65</v>
      </c>
      <c r="J52" s="41">
        <v>1001</v>
      </c>
      <c r="K52" s="41">
        <v>1716</v>
      </c>
      <c r="L52" s="41">
        <v>858</v>
      </c>
      <c r="M52" s="41">
        <v>2145</v>
      </c>
      <c r="N52" s="44">
        <f t="shared" si="0"/>
        <v>4719</v>
      </c>
      <c r="O52" s="41"/>
      <c r="P52" s="120" t="s">
        <v>122</v>
      </c>
      <c r="Q52" s="45" t="s">
        <v>29</v>
      </c>
    </row>
    <row r="53" s="34" customFormat="1" ht="29" customHeight="1" spans="1:17">
      <c r="A53" s="40">
        <v>47</v>
      </c>
      <c r="B53" s="41" t="s">
        <v>182</v>
      </c>
      <c r="C53" s="41" t="s">
        <v>676</v>
      </c>
      <c r="D53" s="42">
        <v>1</v>
      </c>
      <c r="E53" s="41">
        <v>10.5</v>
      </c>
      <c r="F53" s="41">
        <v>57750</v>
      </c>
      <c r="G53" s="41">
        <v>12012</v>
      </c>
      <c r="H53" s="45" t="s">
        <v>167</v>
      </c>
      <c r="I53" s="45" t="s">
        <v>65</v>
      </c>
      <c r="J53" s="41">
        <v>2102.1</v>
      </c>
      <c r="K53" s="41">
        <v>3603.6</v>
      </c>
      <c r="L53" s="41">
        <v>1801.8</v>
      </c>
      <c r="M53" s="41">
        <v>4504.5</v>
      </c>
      <c r="N53" s="44">
        <f t="shared" si="0"/>
        <v>9909.9</v>
      </c>
      <c r="O53" s="41"/>
      <c r="P53" s="122" t="s">
        <v>184</v>
      </c>
      <c r="Q53" s="45" t="s">
        <v>29</v>
      </c>
    </row>
    <row r="54" s="34" customFormat="1" ht="29" customHeight="1" spans="1:17">
      <c r="A54" s="40">
        <v>48</v>
      </c>
      <c r="B54" s="42" t="s">
        <v>185</v>
      </c>
      <c r="C54" s="41" t="s">
        <v>677</v>
      </c>
      <c r="D54" s="42">
        <v>1</v>
      </c>
      <c r="E54" s="41">
        <v>13.8</v>
      </c>
      <c r="F54" s="44">
        <v>75900</v>
      </c>
      <c r="G54" s="44">
        <v>15787.2</v>
      </c>
      <c r="H54" s="45" t="s">
        <v>187</v>
      </c>
      <c r="I54" s="45" t="s">
        <v>39</v>
      </c>
      <c r="J54" s="41">
        <v>2762.76</v>
      </c>
      <c r="K54" s="44">
        <v>4736.16</v>
      </c>
      <c r="L54" s="44">
        <v>2368.08</v>
      </c>
      <c r="M54" s="44">
        <v>5920.2</v>
      </c>
      <c r="N54" s="44">
        <f t="shared" si="0"/>
        <v>13024.44</v>
      </c>
      <c r="O54" s="41"/>
      <c r="P54" s="120" t="s">
        <v>174</v>
      </c>
      <c r="Q54" s="45" t="s">
        <v>29</v>
      </c>
    </row>
    <row r="55" s="34" customFormat="1" ht="29" customHeight="1" spans="1:17">
      <c r="A55" s="40">
        <v>49</v>
      </c>
      <c r="B55" s="41" t="s">
        <v>188</v>
      </c>
      <c r="C55" s="41" t="s">
        <v>678</v>
      </c>
      <c r="D55" s="42">
        <v>1</v>
      </c>
      <c r="E55" s="41">
        <v>2.5</v>
      </c>
      <c r="F55" s="44">
        <v>13750</v>
      </c>
      <c r="G55" s="44">
        <v>2860</v>
      </c>
      <c r="H55" s="45" t="s">
        <v>187</v>
      </c>
      <c r="I55" s="45" t="s">
        <v>65</v>
      </c>
      <c r="J55" s="41">
        <v>500.5</v>
      </c>
      <c r="K55" s="44">
        <v>858</v>
      </c>
      <c r="L55" s="44">
        <v>429</v>
      </c>
      <c r="M55" s="44">
        <v>1072.5</v>
      </c>
      <c r="N55" s="44">
        <f t="shared" si="0"/>
        <v>2359.5</v>
      </c>
      <c r="O55" s="41"/>
      <c r="P55" s="122" t="s">
        <v>190</v>
      </c>
      <c r="Q55" s="45" t="s">
        <v>29</v>
      </c>
    </row>
    <row r="56" s="34" customFormat="1" ht="29" customHeight="1" spans="1:17">
      <c r="A56" s="40">
        <v>50</v>
      </c>
      <c r="B56" s="42" t="s">
        <v>191</v>
      </c>
      <c r="C56" s="41" t="s">
        <v>679</v>
      </c>
      <c r="D56" s="42">
        <v>1</v>
      </c>
      <c r="E56" s="41">
        <v>3</v>
      </c>
      <c r="F56" s="44">
        <v>16500</v>
      </c>
      <c r="G56" s="44">
        <v>3432</v>
      </c>
      <c r="H56" s="45" t="s">
        <v>187</v>
      </c>
      <c r="I56" s="45" t="s">
        <v>65</v>
      </c>
      <c r="J56" s="41">
        <v>600.6</v>
      </c>
      <c r="K56" s="44">
        <v>1029.6</v>
      </c>
      <c r="L56" s="44">
        <v>514.8</v>
      </c>
      <c r="M56" s="44">
        <v>1287</v>
      </c>
      <c r="N56" s="44">
        <f t="shared" si="0"/>
        <v>2831.4</v>
      </c>
      <c r="O56" s="41"/>
      <c r="P56" s="120" t="s">
        <v>174</v>
      </c>
      <c r="Q56" s="45" t="s">
        <v>29</v>
      </c>
    </row>
    <row r="57" s="34" customFormat="1" ht="29" customHeight="1" spans="1:17">
      <c r="A57" s="40">
        <v>51</v>
      </c>
      <c r="B57" s="42" t="s">
        <v>192</v>
      </c>
      <c r="C57" s="41" t="s">
        <v>680</v>
      </c>
      <c r="D57" s="42">
        <v>1</v>
      </c>
      <c r="E57" s="41">
        <v>4.4</v>
      </c>
      <c r="F57" s="44">
        <v>24200</v>
      </c>
      <c r="G57" s="44">
        <v>5033.6</v>
      </c>
      <c r="H57" s="45" t="s">
        <v>187</v>
      </c>
      <c r="I57" s="45" t="s">
        <v>65</v>
      </c>
      <c r="J57" s="41">
        <v>880.88</v>
      </c>
      <c r="K57" s="44">
        <v>1510.08</v>
      </c>
      <c r="L57" s="44">
        <v>755.04</v>
      </c>
      <c r="M57" s="44">
        <v>1887.6</v>
      </c>
      <c r="N57" s="44">
        <f t="shared" si="0"/>
        <v>4152.72</v>
      </c>
      <c r="O57" s="41"/>
      <c r="P57" s="120" t="s">
        <v>194</v>
      </c>
      <c r="Q57" s="45" t="s">
        <v>29</v>
      </c>
    </row>
    <row r="58" s="34" customFormat="1" ht="29" customHeight="1" spans="1:17">
      <c r="A58" s="40">
        <v>52</v>
      </c>
      <c r="B58" s="42" t="s">
        <v>195</v>
      </c>
      <c r="C58" s="41" t="s">
        <v>681</v>
      </c>
      <c r="D58" s="42">
        <v>1</v>
      </c>
      <c r="E58" s="41">
        <v>29</v>
      </c>
      <c r="F58" s="44">
        <v>159500</v>
      </c>
      <c r="G58" s="44">
        <v>28072</v>
      </c>
      <c r="H58" s="45" t="s">
        <v>187</v>
      </c>
      <c r="I58" s="45" t="s">
        <v>39</v>
      </c>
      <c r="J58" s="41">
        <v>4912.6</v>
      </c>
      <c r="K58" s="44">
        <v>8421.6</v>
      </c>
      <c r="L58" s="44">
        <v>4210.8</v>
      </c>
      <c r="M58" s="44">
        <v>10527</v>
      </c>
      <c r="N58" s="44">
        <f t="shared" si="0"/>
        <v>23159.4</v>
      </c>
      <c r="O58" s="41"/>
      <c r="P58" s="120" t="s">
        <v>35</v>
      </c>
      <c r="Q58" s="45" t="s">
        <v>29</v>
      </c>
    </row>
    <row r="59" s="34" customFormat="1" ht="29" customHeight="1" spans="1:17">
      <c r="A59" s="40">
        <v>53</v>
      </c>
      <c r="B59" s="42" t="s">
        <v>197</v>
      </c>
      <c r="C59" s="41" t="s">
        <v>682</v>
      </c>
      <c r="D59" s="42">
        <v>1</v>
      </c>
      <c r="E59" s="41">
        <v>3.1</v>
      </c>
      <c r="F59" s="44">
        <v>17050</v>
      </c>
      <c r="G59" s="44">
        <v>3546.4</v>
      </c>
      <c r="H59" s="45" t="s">
        <v>187</v>
      </c>
      <c r="I59" s="45" t="s">
        <v>65</v>
      </c>
      <c r="J59" s="41">
        <v>620.62</v>
      </c>
      <c r="K59" s="44">
        <v>1063.92</v>
      </c>
      <c r="L59" s="44">
        <v>531.96</v>
      </c>
      <c r="M59" s="44">
        <v>1329.9</v>
      </c>
      <c r="N59" s="44">
        <f t="shared" si="0"/>
        <v>2925.78</v>
      </c>
      <c r="O59" s="41"/>
      <c r="P59" s="120" t="s">
        <v>199</v>
      </c>
      <c r="Q59" s="45" t="s">
        <v>29</v>
      </c>
    </row>
    <row r="60" s="34" customFormat="1" ht="29" customHeight="1" spans="1:17">
      <c r="A60" s="40">
        <v>54</v>
      </c>
      <c r="B60" s="41" t="s">
        <v>200</v>
      </c>
      <c r="C60" s="41" t="s">
        <v>683</v>
      </c>
      <c r="D60" s="42">
        <v>1</v>
      </c>
      <c r="E60" s="41">
        <v>17</v>
      </c>
      <c r="F60" s="44">
        <v>93500</v>
      </c>
      <c r="G60" s="44">
        <v>17952</v>
      </c>
      <c r="H60" s="45" t="s">
        <v>187</v>
      </c>
      <c r="I60" s="45" t="s">
        <v>39</v>
      </c>
      <c r="J60" s="41">
        <v>3141.6</v>
      </c>
      <c r="K60" s="44">
        <v>5385.6</v>
      </c>
      <c r="L60" s="44">
        <v>2692.8</v>
      </c>
      <c r="M60" s="44">
        <v>6732</v>
      </c>
      <c r="N60" s="44">
        <f t="shared" si="0"/>
        <v>14810.4</v>
      </c>
      <c r="O60" s="41"/>
      <c r="P60" s="122" t="s">
        <v>202</v>
      </c>
      <c r="Q60" s="45" t="s">
        <v>29</v>
      </c>
    </row>
    <row r="61" s="34" customFormat="1" ht="29" customHeight="1" spans="1:17">
      <c r="A61" s="40">
        <v>55</v>
      </c>
      <c r="B61" s="42" t="s">
        <v>203</v>
      </c>
      <c r="C61" s="41" t="s">
        <v>684</v>
      </c>
      <c r="D61" s="42">
        <v>1</v>
      </c>
      <c r="E61" s="41">
        <v>4.7</v>
      </c>
      <c r="F61" s="44">
        <v>25850</v>
      </c>
      <c r="G61" s="44">
        <v>4963.2</v>
      </c>
      <c r="H61" s="45" t="s">
        <v>187</v>
      </c>
      <c r="I61" s="45" t="s">
        <v>119</v>
      </c>
      <c r="J61" s="41">
        <v>868.56</v>
      </c>
      <c r="K61" s="44">
        <v>1488.96</v>
      </c>
      <c r="L61" s="44">
        <v>744.48</v>
      </c>
      <c r="M61" s="44">
        <v>1861.2</v>
      </c>
      <c r="N61" s="44">
        <f t="shared" si="0"/>
        <v>4094.64</v>
      </c>
      <c r="O61" s="41"/>
      <c r="P61" s="120" t="s">
        <v>52</v>
      </c>
      <c r="Q61" s="45" t="s">
        <v>29</v>
      </c>
    </row>
    <row r="62" s="34" customFormat="1" ht="29" customHeight="1" spans="1:17">
      <c r="A62" s="40">
        <v>56</v>
      </c>
      <c r="B62" s="41" t="s">
        <v>205</v>
      </c>
      <c r="C62" s="41" t="s">
        <v>684</v>
      </c>
      <c r="D62" s="42">
        <v>1</v>
      </c>
      <c r="E62" s="41">
        <v>15</v>
      </c>
      <c r="F62" s="44">
        <v>82500</v>
      </c>
      <c r="G62" s="44">
        <v>11880</v>
      </c>
      <c r="H62" s="45" t="s">
        <v>187</v>
      </c>
      <c r="I62" s="45" t="s">
        <v>39</v>
      </c>
      <c r="J62" s="41">
        <v>2079</v>
      </c>
      <c r="K62" s="44">
        <v>3564</v>
      </c>
      <c r="L62" s="44">
        <v>1782</v>
      </c>
      <c r="M62" s="44">
        <v>4455</v>
      </c>
      <c r="N62" s="44">
        <f t="shared" si="0"/>
        <v>9801</v>
      </c>
      <c r="O62" s="41"/>
      <c r="P62" s="122" t="s">
        <v>206</v>
      </c>
      <c r="Q62" s="45" t="s">
        <v>29</v>
      </c>
    </row>
    <row r="63" s="34" customFormat="1" ht="29" customHeight="1" spans="1:17">
      <c r="A63" s="40">
        <v>57</v>
      </c>
      <c r="B63" s="42" t="s">
        <v>207</v>
      </c>
      <c r="C63" s="41" t="s">
        <v>685</v>
      </c>
      <c r="D63" s="42">
        <v>1</v>
      </c>
      <c r="E63" s="41">
        <v>13.7</v>
      </c>
      <c r="F63" s="44">
        <v>75350</v>
      </c>
      <c r="G63" s="44">
        <v>12056</v>
      </c>
      <c r="H63" s="45" t="s">
        <v>187</v>
      </c>
      <c r="I63" s="45" t="s">
        <v>65</v>
      </c>
      <c r="J63" s="41">
        <v>2109.8</v>
      </c>
      <c r="K63" s="44">
        <v>3616.8</v>
      </c>
      <c r="L63" s="44">
        <v>1808.4</v>
      </c>
      <c r="M63" s="44">
        <v>4521</v>
      </c>
      <c r="N63" s="44">
        <f t="shared" si="0"/>
        <v>9946.2</v>
      </c>
      <c r="O63" s="41"/>
      <c r="P63" s="120" t="s">
        <v>52</v>
      </c>
      <c r="Q63" s="45" t="s">
        <v>29</v>
      </c>
    </row>
    <row r="64" s="34" customFormat="1" ht="29" customHeight="1" spans="1:17">
      <c r="A64" s="40">
        <v>58</v>
      </c>
      <c r="B64" s="42" t="s">
        <v>209</v>
      </c>
      <c r="C64" s="41" t="s">
        <v>686</v>
      </c>
      <c r="D64" s="42">
        <v>1</v>
      </c>
      <c r="E64" s="41">
        <v>10</v>
      </c>
      <c r="F64" s="44">
        <v>55000</v>
      </c>
      <c r="G64" s="44">
        <v>10560</v>
      </c>
      <c r="H64" s="45" t="s">
        <v>187</v>
      </c>
      <c r="I64" s="45" t="s">
        <v>65</v>
      </c>
      <c r="J64" s="41">
        <v>1848</v>
      </c>
      <c r="K64" s="44">
        <v>3168</v>
      </c>
      <c r="L64" s="44">
        <v>1584</v>
      </c>
      <c r="M64" s="44">
        <v>3960</v>
      </c>
      <c r="N64" s="44">
        <f t="shared" si="0"/>
        <v>8712</v>
      </c>
      <c r="O64" s="41"/>
      <c r="P64" s="120" t="s">
        <v>52</v>
      </c>
      <c r="Q64" s="45" t="s">
        <v>29</v>
      </c>
    </row>
    <row r="65" s="34" customFormat="1" ht="29" customHeight="1" spans="1:17">
      <c r="A65" s="40">
        <v>59</v>
      </c>
      <c r="B65" s="42" t="s">
        <v>211</v>
      </c>
      <c r="C65" s="41" t="s">
        <v>687</v>
      </c>
      <c r="D65" s="42">
        <v>1</v>
      </c>
      <c r="E65" s="41">
        <v>3</v>
      </c>
      <c r="F65" s="44">
        <v>16500</v>
      </c>
      <c r="G65" s="44">
        <v>3432</v>
      </c>
      <c r="H65" s="45" t="s">
        <v>213</v>
      </c>
      <c r="I65" s="45" t="s">
        <v>65</v>
      </c>
      <c r="J65" s="41">
        <v>600.6</v>
      </c>
      <c r="K65" s="44">
        <v>1029.6</v>
      </c>
      <c r="L65" s="44">
        <v>514.8</v>
      </c>
      <c r="M65" s="44">
        <v>1287</v>
      </c>
      <c r="N65" s="44">
        <f t="shared" si="0"/>
        <v>2831.4</v>
      </c>
      <c r="O65" s="41"/>
      <c r="P65" s="120" t="s">
        <v>214</v>
      </c>
      <c r="Q65" s="45" t="s">
        <v>29</v>
      </c>
    </row>
    <row r="66" s="34" customFormat="1" ht="29" customHeight="1" spans="1:17">
      <c r="A66" s="40">
        <v>60</v>
      </c>
      <c r="B66" s="41" t="s">
        <v>215</v>
      </c>
      <c r="C66" s="41" t="s">
        <v>688</v>
      </c>
      <c r="D66" s="42">
        <v>1</v>
      </c>
      <c r="E66" s="41">
        <v>4.8</v>
      </c>
      <c r="F66" s="44">
        <v>26400</v>
      </c>
      <c r="G66" s="44">
        <v>5491.2</v>
      </c>
      <c r="H66" s="45" t="s">
        <v>213</v>
      </c>
      <c r="I66" s="45" t="s">
        <v>65</v>
      </c>
      <c r="J66" s="41">
        <v>960.96</v>
      </c>
      <c r="K66" s="44">
        <v>1647.36</v>
      </c>
      <c r="L66" s="44">
        <v>823.68</v>
      </c>
      <c r="M66" s="44">
        <v>2059.2</v>
      </c>
      <c r="N66" s="44">
        <f t="shared" si="0"/>
        <v>4530.24</v>
      </c>
      <c r="O66" s="41"/>
      <c r="P66" s="122" t="s">
        <v>217</v>
      </c>
      <c r="Q66" s="45" t="s">
        <v>29</v>
      </c>
    </row>
    <row r="67" s="34" customFormat="1" ht="29" customHeight="1" spans="1:17">
      <c r="A67" s="40">
        <v>61</v>
      </c>
      <c r="B67" s="41" t="s">
        <v>218</v>
      </c>
      <c r="C67" s="41" t="s">
        <v>689</v>
      </c>
      <c r="D67" s="42">
        <v>1</v>
      </c>
      <c r="E67" s="41">
        <v>3.8</v>
      </c>
      <c r="F67" s="44">
        <v>20900</v>
      </c>
      <c r="G67" s="44">
        <v>4347.2</v>
      </c>
      <c r="H67" s="45" t="s">
        <v>213</v>
      </c>
      <c r="I67" s="45" t="s">
        <v>65</v>
      </c>
      <c r="J67" s="41">
        <v>760.76</v>
      </c>
      <c r="K67" s="44">
        <v>1304.16</v>
      </c>
      <c r="L67" s="44">
        <v>652.08</v>
      </c>
      <c r="M67" s="44">
        <v>1630.2</v>
      </c>
      <c r="N67" s="44">
        <f t="shared" si="0"/>
        <v>3586.44</v>
      </c>
      <c r="O67" s="41"/>
      <c r="P67" s="122" t="s">
        <v>220</v>
      </c>
      <c r="Q67" s="45" t="s">
        <v>29</v>
      </c>
    </row>
    <row r="68" s="34" customFormat="1" ht="29" customHeight="1" spans="1:17">
      <c r="A68" s="40">
        <v>62</v>
      </c>
      <c r="B68" s="42" t="s">
        <v>221</v>
      </c>
      <c r="C68" s="41" t="s">
        <v>690</v>
      </c>
      <c r="D68" s="42">
        <v>1</v>
      </c>
      <c r="E68" s="41">
        <v>5.5</v>
      </c>
      <c r="F68" s="44">
        <v>30250</v>
      </c>
      <c r="G68" s="44">
        <v>5808</v>
      </c>
      <c r="H68" s="45" t="s">
        <v>213</v>
      </c>
      <c r="I68" s="45" t="s">
        <v>65</v>
      </c>
      <c r="J68" s="41">
        <v>1016.4</v>
      </c>
      <c r="K68" s="44">
        <v>1742.4</v>
      </c>
      <c r="L68" s="44">
        <v>871.2</v>
      </c>
      <c r="M68" s="44">
        <v>2178</v>
      </c>
      <c r="N68" s="44">
        <f t="shared" si="0"/>
        <v>4791.6</v>
      </c>
      <c r="O68" s="41"/>
      <c r="P68" s="120" t="s">
        <v>214</v>
      </c>
      <c r="Q68" s="45" t="s">
        <v>29</v>
      </c>
    </row>
    <row r="69" s="34" customFormat="1" ht="29" customHeight="1" spans="1:17">
      <c r="A69" s="40">
        <v>63</v>
      </c>
      <c r="B69" s="42" t="s">
        <v>223</v>
      </c>
      <c r="C69" s="41" t="s">
        <v>691</v>
      </c>
      <c r="D69" s="42">
        <v>1</v>
      </c>
      <c r="E69" s="41">
        <v>19</v>
      </c>
      <c r="F69" s="44">
        <v>104500</v>
      </c>
      <c r="G69" s="44">
        <v>20064</v>
      </c>
      <c r="H69" s="45" t="s">
        <v>213</v>
      </c>
      <c r="I69" s="45" t="s">
        <v>39</v>
      </c>
      <c r="J69" s="41">
        <v>3511.2</v>
      </c>
      <c r="K69" s="44">
        <v>6019.2</v>
      </c>
      <c r="L69" s="44">
        <v>3009.6</v>
      </c>
      <c r="M69" s="44">
        <v>7524</v>
      </c>
      <c r="N69" s="44">
        <f t="shared" si="0"/>
        <v>16552.8</v>
      </c>
      <c r="O69" s="41"/>
      <c r="P69" s="120" t="s">
        <v>199</v>
      </c>
      <c r="Q69" s="45" t="s">
        <v>29</v>
      </c>
    </row>
    <row r="70" s="34" customFormat="1" ht="29" customHeight="1" spans="1:17">
      <c r="A70" s="40">
        <v>64</v>
      </c>
      <c r="B70" s="42" t="s">
        <v>225</v>
      </c>
      <c r="C70" s="41" t="s">
        <v>692</v>
      </c>
      <c r="D70" s="42">
        <v>1</v>
      </c>
      <c r="E70" s="41">
        <v>13.3</v>
      </c>
      <c r="F70" s="44">
        <v>73150</v>
      </c>
      <c r="G70" s="44">
        <v>12874.4</v>
      </c>
      <c r="H70" s="45" t="s">
        <v>227</v>
      </c>
      <c r="I70" s="45" t="s">
        <v>228</v>
      </c>
      <c r="J70" s="41">
        <v>2253.02</v>
      </c>
      <c r="K70" s="44">
        <v>3862.32</v>
      </c>
      <c r="L70" s="44">
        <v>1931.16</v>
      </c>
      <c r="M70" s="44">
        <v>4827.9</v>
      </c>
      <c r="N70" s="44">
        <f t="shared" si="0"/>
        <v>10621.38</v>
      </c>
      <c r="O70" s="41"/>
      <c r="P70" s="120" t="s">
        <v>229</v>
      </c>
      <c r="Q70" s="45" t="s">
        <v>29</v>
      </c>
    </row>
    <row r="71" s="34" customFormat="1" ht="29" customHeight="1" spans="1:17">
      <c r="A71" s="40">
        <v>65</v>
      </c>
      <c r="B71" s="42" t="s">
        <v>230</v>
      </c>
      <c r="C71" s="41" t="s">
        <v>654</v>
      </c>
      <c r="D71" s="42">
        <v>1</v>
      </c>
      <c r="E71" s="41">
        <v>66</v>
      </c>
      <c r="F71" s="44">
        <v>363000</v>
      </c>
      <c r="G71" s="44">
        <v>63888</v>
      </c>
      <c r="H71" s="45" t="s">
        <v>227</v>
      </c>
      <c r="I71" s="45" t="s">
        <v>231</v>
      </c>
      <c r="J71" s="41">
        <v>11180.4</v>
      </c>
      <c r="K71" s="44">
        <v>19166.4</v>
      </c>
      <c r="L71" s="44">
        <v>9583.2</v>
      </c>
      <c r="M71" s="44">
        <v>23958</v>
      </c>
      <c r="N71" s="44">
        <f t="shared" ref="N71:N134" si="1">K71+L71+M71</f>
        <v>52707.6</v>
      </c>
      <c r="O71" s="41"/>
      <c r="P71" s="120" t="s">
        <v>232</v>
      </c>
      <c r="Q71" s="45" t="s">
        <v>29</v>
      </c>
    </row>
    <row r="72" s="34" customFormat="1" ht="29" customHeight="1" spans="1:17">
      <c r="A72" s="40">
        <v>66</v>
      </c>
      <c r="B72" s="41" t="s">
        <v>233</v>
      </c>
      <c r="C72" s="41" t="s">
        <v>693</v>
      </c>
      <c r="D72" s="42">
        <v>1</v>
      </c>
      <c r="E72" s="41">
        <v>3</v>
      </c>
      <c r="F72" s="44">
        <v>16500</v>
      </c>
      <c r="G72" s="44">
        <v>3168</v>
      </c>
      <c r="H72" s="45" t="s">
        <v>227</v>
      </c>
      <c r="I72" s="45" t="s">
        <v>65</v>
      </c>
      <c r="J72" s="41">
        <v>554.4</v>
      </c>
      <c r="K72" s="44">
        <v>950.4</v>
      </c>
      <c r="L72" s="44">
        <v>475.2</v>
      </c>
      <c r="M72" s="44">
        <v>1188</v>
      </c>
      <c r="N72" s="44">
        <f t="shared" si="1"/>
        <v>2613.6</v>
      </c>
      <c r="O72" s="41"/>
      <c r="P72" s="122" t="s">
        <v>52</v>
      </c>
      <c r="Q72" s="45" t="s">
        <v>29</v>
      </c>
    </row>
    <row r="73" s="34" customFormat="1" ht="29" customHeight="1" spans="1:17">
      <c r="A73" s="40">
        <v>67</v>
      </c>
      <c r="B73" s="42" t="s">
        <v>235</v>
      </c>
      <c r="C73" s="41" t="s">
        <v>694</v>
      </c>
      <c r="D73" s="42">
        <v>1</v>
      </c>
      <c r="E73" s="41">
        <v>16.5</v>
      </c>
      <c r="F73" s="44">
        <v>90750</v>
      </c>
      <c r="G73" s="44">
        <v>18876</v>
      </c>
      <c r="H73" s="45" t="s">
        <v>227</v>
      </c>
      <c r="I73" s="45" t="s">
        <v>228</v>
      </c>
      <c r="J73" s="41">
        <v>3303.3</v>
      </c>
      <c r="K73" s="44">
        <v>5662.8</v>
      </c>
      <c r="L73" s="44">
        <v>2831.4</v>
      </c>
      <c r="M73" s="44">
        <v>7078.5</v>
      </c>
      <c r="N73" s="44">
        <f t="shared" si="1"/>
        <v>15572.7</v>
      </c>
      <c r="O73" s="41"/>
      <c r="P73" s="120" t="s">
        <v>237</v>
      </c>
      <c r="Q73" s="45" t="s">
        <v>29</v>
      </c>
    </row>
    <row r="74" s="34" customFormat="1" ht="29" customHeight="1" spans="1:17">
      <c r="A74" s="40">
        <v>68</v>
      </c>
      <c r="B74" s="42" t="s">
        <v>238</v>
      </c>
      <c r="C74" s="41" t="s">
        <v>695</v>
      </c>
      <c r="D74" s="42">
        <v>1</v>
      </c>
      <c r="E74" s="41">
        <v>24</v>
      </c>
      <c r="F74" s="44">
        <v>132000</v>
      </c>
      <c r="G74" s="44">
        <v>23232</v>
      </c>
      <c r="H74" s="45" t="s">
        <v>227</v>
      </c>
      <c r="I74" s="45" t="s">
        <v>228</v>
      </c>
      <c r="J74" s="41">
        <v>4065.6</v>
      </c>
      <c r="K74" s="44">
        <v>6969.6</v>
      </c>
      <c r="L74" s="44">
        <v>3484.8</v>
      </c>
      <c r="M74" s="44">
        <v>8712</v>
      </c>
      <c r="N74" s="44">
        <f t="shared" si="1"/>
        <v>19166.4</v>
      </c>
      <c r="O74" s="41"/>
      <c r="P74" s="120" t="s">
        <v>229</v>
      </c>
      <c r="Q74" s="45" t="s">
        <v>29</v>
      </c>
    </row>
    <row r="75" s="34" customFormat="1" ht="29" customHeight="1" spans="1:17">
      <c r="A75" s="40">
        <v>69</v>
      </c>
      <c r="B75" s="41" t="s">
        <v>240</v>
      </c>
      <c r="C75" s="41" t="s">
        <v>696</v>
      </c>
      <c r="D75" s="42">
        <v>1</v>
      </c>
      <c r="E75" s="41">
        <v>29</v>
      </c>
      <c r="F75" s="44">
        <v>159500</v>
      </c>
      <c r="G75" s="44">
        <v>25520</v>
      </c>
      <c r="H75" s="45" t="s">
        <v>227</v>
      </c>
      <c r="I75" s="45" t="s">
        <v>65</v>
      </c>
      <c r="J75" s="41">
        <v>4466</v>
      </c>
      <c r="K75" s="44">
        <v>7656</v>
      </c>
      <c r="L75" s="44">
        <v>3828</v>
      </c>
      <c r="M75" s="44">
        <v>9570</v>
      </c>
      <c r="N75" s="44">
        <f t="shared" si="1"/>
        <v>21054</v>
      </c>
      <c r="O75" s="41"/>
      <c r="P75" s="122" t="s">
        <v>242</v>
      </c>
      <c r="Q75" s="45" t="s">
        <v>29</v>
      </c>
    </row>
    <row r="76" s="34" customFormat="1" ht="29" customHeight="1" spans="1:17">
      <c r="A76" s="40">
        <v>70</v>
      </c>
      <c r="B76" s="41" t="s">
        <v>243</v>
      </c>
      <c r="C76" s="41" t="s">
        <v>697</v>
      </c>
      <c r="D76" s="42">
        <v>1</v>
      </c>
      <c r="E76" s="41">
        <v>6</v>
      </c>
      <c r="F76" s="44">
        <v>33000</v>
      </c>
      <c r="G76" s="44">
        <v>6336</v>
      </c>
      <c r="H76" s="45" t="s">
        <v>227</v>
      </c>
      <c r="I76" s="45" t="s">
        <v>119</v>
      </c>
      <c r="J76" s="41">
        <v>1108.8</v>
      </c>
      <c r="K76" s="44">
        <v>1900.8</v>
      </c>
      <c r="L76" s="44">
        <v>950.4</v>
      </c>
      <c r="M76" s="44">
        <v>2376</v>
      </c>
      <c r="N76" s="44">
        <f t="shared" si="1"/>
        <v>5227.2</v>
      </c>
      <c r="O76" s="41"/>
      <c r="P76" s="122" t="s">
        <v>52</v>
      </c>
      <c r="Q76" s="45" t="s">
        <v>29</v>
      </c>
    </row>
    <row r="77" s="34" customFormat="1" ht="29" customHeight="1" spans="1:17">
      <c r="A77" s="40">
        <v>71</v>
      </c>
      <c r="B77" s="41" t="s">
        <v>245</v>
      </c>
      <c r="C77" s="41" t="s">
        <v>698</v>
      </c>
      <c r="D77" s="42">
        <v>1</v>
      </c>
      <c r="E77" s="41">
        <v>4.5</v>
      </c>
      <c r="F77" s="44">
        <v>24750</v>
      </c>
      <c r="G77" s="44">
        <v>5148</v>
      </c>
      <c r="H77" s="45" t="s">
        <v>247</v>
      </c>
      <c r="I77" s="45" t="s">
        <v>228</v>
      </c>
      <c r="J77" s="41">
        <v>900.9</v>
      </c>
      <c r="K77" s="44">
        <v>1544.4</v>
      </c>
      <c r="L77" s="44">
        <v>772.2</v>
      </c>
      <c r="M77" s="44">
        <v>1930.5</v>
      </c>
      <c r="N77" s="44">
        <f t="shared" si="1"/>
        <v>4247.1</v>
      </c>
      <c r="O77" s="41"/>
      <c r="P77" s="122" t="s">
        <v>190</v>
      </c>
      <c r="Q77" s="45" t="s">
        <v>29</v>
      </c>
    </row>
    <row r="78" s="34" customFormat="1" ht="29" customHeight="1" spans="1:17">
      <c r="A78" s="40">
        <v>72</v>
      </c>
      <c r="B78" s="41" t="s">
        <v>248</v>
      </c>
      <c r="C78" s="41" t="s">
        <v>699</v>
      </c>
      <c r="D78" s="42">
        <v>1</v>
      </c>
      <c r="E78" s="41">
        <v>20</v>
      </c>
      <c r="F78" s="44">
        <v>110000</v>
      </c>
      <c r="G78" s="44">
        <v>21120</v>
      </c>
      <c r="H78" s="45" t="s">
        <v>247</v>
      </c>
      <c r="I78" s="45" t="s">
        <v>39</v>
      </c>
      <c r="J78" s="41">
        <v>3696</v>
      </c>
      <c r="K78" s="44">
        <v>6336</v>
      </c>
      <c r="L78" s="44">
        <v>3168</v>
      </c>
      <c r="M78" s="44">
        <v>7920</v>
      </c>
      <c r="N78" s="44">
        <f t="shared" si="1"/>
        <v>17424</v>
      </c>
      <c r="O78" s="41"/>
      <c r="P78" s="122" t="s">
        <v>250</v>
      </c>
      <c r="Q78" s="45" t="s">
        <v>29</v>
      </c>
    </row>
    <row r="79" s="34" customFormat="1" ht="29" customHeight="1" spans="1:17">
      <c r="A79" s="40">
        <v>73</v>
      </c>
      <c r="B79" s="41" t="s">
        <v>251</v>
      </c>
      <c r="C79" s="41" t="s">
        <v>682</v>
      </c>
      <c r="D79" s="42">
        <v>1</v>
      </c>
      <c r="E79" s="41">
        <v>1.8</v>
      </c>
      <c r="F79" s="44">
        <v>9900</v>
      </c>
      <c r="G79" s="44">
        <v>2059.2</v>
      </c>
      <c r="H79" s="45" t="s">
        <v>247</v>
      </c>
      <c r="I79" s="45" t="s">
        <v>65</v>
      </c>
      <c r="J79" s="41">
        <v>360.36</v>
      </c>
      <c r="K79" s="44">
        <v>617.76</v>
      </c>
      <c r="L79" s="44">
        <v>308.88</v>
      </c>
      <c r="M79" s="44">
        <v>772.2</v>
      </c>
      <c r="N79" s="44">
        <f t="shared" si="1"/>
        <v>1698.84</v>
      </c>
      <c r="O79" s="41"/>
      <c r="P79" s="122" t="s">
        <v>199</v>
      </c>
      <c r="Q79" s="45" t="s">
        <v>29</v>
      </c>
    </row>
    <row r="80" s="34" customFormat="1" ht="29" customHeight="1" spans="1:17">
      <c r="A80" s="40">
        <v>74</v>
      </c>
      <c r="B80" s="41" t="s">
        <v>252</v>
      </c>
      <c r="C80" s="41" t="s">
        <v>700</v>
      </c>
      <c r="D80" s="42">
        <v>1</v>
      </c>
      <c r="E80" s="41">
        <v>7.8</v>
      </c>
      <c r="F80" s="44">
        <v>42900</v>
      </c>
      <c r="G80" s="44">
        <v>7550.4</v>
      </c>
      <c r="H80" s="45" t="s">
        <v>247</v>
      </c>
      <c r="I80" s="45" t="s">
        <v>39</v>
      </c>
      <c r="J80" s="41">
        <v>1321.32</v>
      </c>
      <c r="K80" s="44">
        <v>2265.12</v>
      </c>
      <c r="L80" s="44">
        <v>1132.56</v>
      </c>
      <c r="M80" s="44">
        <v>2831.4</v>
      </c>
      <c r="N80" s="44">
        <f t="shared" si="1"/>
        <v>6229.08</v>
      </c>
      <c r="O80" s="41"/>
      <c r="P80" s="122" t="s">
        <v>214</v>
      </c>
      <c r="Q80" s="45" t="s">
        <v>29</v>
      </c>
    </row>
    <row r="81" s="34" customFormat="1" ht="29" customHeight="1" spans="1:17">
      <c r="A81" s="40">
        <v>75</v>
      </c>
      <c r="B81" s="41" t="s">
        <v>254</v>
      </c>
      <c r="C81" s="41" t="s">
        <v>700</v>
      </c>
      <c r="D81" s="42">
        <v>1</v>
      </c>
      <c r="E81" s="41">
        <v>23</v>
      </c>
      <c r="F81" s="44">
        <v>126500</v>
      </c>
      <c r="G81" s="44">
        <v>22264</v>
      </c>
      <c r="H81" s="45" t="s">
        <v>247</v>
      </c>
      <c r="I81" s="45" t="s">
        <v>228</v>
      </c>
      <c r="J81" s="41">
        <v>3896.2</v>
      </c>
      <c r="K81" s="44">
        <v>6679.2</v>
      </c>
      <c r="L81" s="44">
        <v>3339.6</v>
      </c>
      <c r="M81" s="44">
        <v>8349</v>
      </c>
      <c r="N81" s="44">
        <f t="shared" si="1"/>
        <v>18367.8</v>
      </c>
      <c r="O81" s="41"/>
      <c r="P81" s="122" t="s">
        <v>43</v>
      </c>
      <c r="Q81" s="45" t="s">
        <v>29</v>
      </c>
    </row>
    <row r="82" s="34" customFormat="1" ht="29" customHeight="1" spans="1:17">
      <c r="A82" s="40">
        <v>76</v>
      </c>
      <c r="B82" s="41" t="s">
        <v>255</v>
      </c>
      <c r="C82" s="41" t="s">
        <v>701</v>
      </c>
      <c r="D82" s="42">
        <v>1</v>
      </c>
      <c r="E82" s="41">
        <v>10</v>
      </c>
      <c r="F82" s="44">
        <v>55000</v>
      </c>
      <c r="G82" s="44">
        <v>10560</v>
      </c>
      <c r="H82" s="45" t="s">
        <v>247</v>
      </c>
      <c r="I82" s="45" t="s">
        <v>39</v>
      </c>
      <c r="J82" s="41">
        <v>1848</v>
      </c>
      <c r="K82" s="44">
        <v>3168</v>
      </c>
      <c r="L82" s="44">
        <v>1584</v>
      </c>
      <c r="M82" s="44">
        <v>3960</v>
      </c>
      <c r="N82" s="44">
        <f t="shared" si="1"/>
        <v>8712</v>
      </c>
      <c r="O82" s="41"/>
      <c r="P82" s="122" t="s">
        <v>257</v>
      </c>
      <c r="Q82" s="45" t="s">
        <v>29</v>
      </c>
    </row>
    <row r="83" s="34" customFormat="1" ht="29" customHeight="1" spans="1:17">
      <c r="A83" s="40">
        <v>77</v>
      </c>
      <c r="B83" s="41" t="s">
        <v>258</v>
      </c>
      <c r="C83" s="41" t="s">
        <v>702</v>
      </c>
      <c r="D83" s="42">
        <v>1</v>
      </c>
      <c r="E83" s="41">
        <v>11.5</v>
      </c>
      <c r="F83" s="44">
        <v>63250</v>
      </c>
      <c r="G83" s="44">
        <v>13156</v>
      </c>
      <c r="H83" s="45" t="s">
        <v>259</v>
      </c>
      <c r="I83" s="45" t="s">
        <v>65</v>
      </c>
      <c r="J83" s="41">
        <v>2302.3</v>
      </c>
      <c r="K83" s="44">
        <v>3946.8</v>
      </c>
      <c r="L83" s="44">
        <v>1973.4</v>
      </c>
      <c r="M83" s="44">
        <v>4933.5</v>
      </c>
      <c r="N83" s="44">
        <f t="shared" si="1"/>
        <v>10853.7</v>
      </c>
      <c r="O83" s="41"/>
      <c r="P83" s="122" t="s">
        <v>35</v>
      </c>
      <c r="Q83" s="45" t="s">
        <v>29</v>
      </c>
    </row>
    <row r="84" s="34" customFormat="1" ht="29" customHeight="1" spans="1:17">
      <c r="A84" s="40">
        <v>78</v>
      </c>
      <c r="B84" s="41" t="s">
        <v>260</v>
      </c>
      <c r="C84" s="41" t="s">
        <v>703</v>
      </c>
      <c r="D84" s="42">
        <v>1</v>
      </c>
      <c r="E84" s="41">
        <v>14.2</v>
      </c>
      <c r="F84" s="44">
        <v>78100</v>
      </c>
      <c r="G84" s="44">
        <v>16244.8</v>
      </c>
      <c r="H84" s="45" t="s">
        <v>262</v>
      </c>
      <c r="I84" s="45" t="s">
        <v>119</v>
      </c>
      <c r="J84" s="41">
        <v>2842.84</v>
      </c>
      <c r="K84" s="44">
        <v>4873.44</v>
      </c>
      <c r="L84" s="44">
        <v>2436.72</v>
      </c>
      <c r="M84" s="44">
        <v>6091.8</v>
      </c>
      <c r="N84" s="44">
        <f t="shared" si="1"/>
        <v>13401.96</v>
      </c>
      <c r="O84" s="41"/>
      <c r="P84" s="122" t="s">
        <v>263</v>
      </c>
      <c r="Q84" s="45" t="s">
        <v>29</v>
      </c>
    </row>
    <row r="85" s="34" customFormat="1" ht="29" customHeight="1" spans="1:17">
      <c r="A85" s="40">
        <v>79</v>
      </c>
      <c r="B85" s="41" t="s">
        <v>264</v>
      </c>
      <c r="C85" s="41" t="s">
        <v>704</v>
      </c>
      <c r="D85" s="42">
        <v>1</v>
      </c>
      <c r="E85" s="41">
        <v>8</v>
      </c>
      <c r="F85" s="44">
        <v>44000</v>
      </c>
      <c r="G85" s="44">
        <v>9152</v>
      </c>
      <c r="H85" s="45" t="s">
        <v>262</v>
      </c>
      <c r="I85" s="45" t="s">
        <v>119</v>
      </c>
      <c r="J85" s="41">
        <v>1601.6</v>
      </c>
      <c r="K85" s="44">
        <v>2745.6</v>
      </c>
      <c r="L85" s="44">
        <v>1372.8</v>
      </c>
      <c r="M85" s="44">
        <v>3432</v>
      </c>
      <c r="N85" s="44">
        <f t="shared" si="1"/>
        <v>7550.4</v>
      </c>
      <c r="O85" s="41"/>
      <c r="P85" s="122" t="s">
        <v>266</v>
      </c>
      <c r="Q85" s="45" t="s">
        <v>29</v>
      </c>
    </row>
    <row r="86" s="34" customFormat="1" ht="29" customHeight="1" spans="1:17">
      <c r="A86" s="40">
        <v>80</v>
      </c>
      <c r="B86" s="41" t="s">
        <v>267</v>
      </c>
      <c r="C86" s="41" t="s">
        <v>705</v>
      </c>
      <c r="D86" s="42">
        <v>1</v>
      </c>
      <c r="E86" s="41">
        <v>9.6</v>
      </c>
      <c r="F86" s="44">
        <v>52800</v>
      </c>
      <c r="G86" s="44">
        <v>10137.6</v>
      </c>
      <c r="H86" s="45" t="s">
        <v>262</v>
      </c>
      <c r="I86" s="45" t="s">
        <v>65</v>
      </c>
      <c r="J86" s="41">
        <v>1774.08</v>
      </c>
      <c r="K86" s="44">
        <v>3041.28</v>
      </c>
      <c r="L86" s="44">
        <v>1520.64</v>
      </c>
      <c r="M86" s="44">
        <v>3801.6</v>
      </c>
      <c r="N86" s="44">
        <f t="shared" si="1"/>
        <v>8363.52</v>
      </c>
      <c r="O86" s="41"/>
      <c r="P86" s="122" t="s">
        <v>242</v>
      </c>
      <c r="Q86" s="45" t="s">
        <v>29</v>
      </c>
    </row>
    <row r="87" s="34" customFormat="1" ht="29" customHeight="1" spans="1:17">
      <c r="A87" s="40">
        <v>81</v>
      </c>
      <c r="B87" s="41" t="s">
        <v>269</v>
      </c>
      <c r="C87" s="41" t="s">
        <v>665</v>
      </c>
      <c r="D87" s="42">
        <v>1</v>
      </c>
      <c r="E87" s="41">
        <v>58</v>
      </c>
      <c r="F87" s="44">
        <v>319000</v>
      </c>
      <c r="G87" s="44">
        <v>45936</v>
      </c>
      <c r="H87" s="45" t="s">
        <v>262</v>
      </c>
      <c r="I87" s="45" t="s">
        <v>65</v>
      </c>
      <c r="J87" s="41">
        <v>8038.8</v>
      </c>
      <c r="K87" s="44">
        <v>13780.8</v>
      </c>
      <c r="L87" s="44">
        <v>6890.4</v>
      </c>
      <c r="M87" s="44">
        <v>17226</v>
      </c>
      <c r="N87" s="44">
        <f t="shared" si="1"/>
        <v>37897.2</v>
      </c>
      <c r="O87" s="41"/>
      <c r="P87" s="122" t="s">
        <v>270</v>
      </c>
      <c r="Q87" s="45" t="s">
        <v>29</v>
      </c>
    </row>
    <row r="88" s="34" customFormat="1" ht="29" customHeight="1" spans="1:17">
      <c r="A88" s="40">
        <v>82</v>
      </c>
      <c r="B88" s="41" t="s">
        <v>271</v>
      </c>
      <c r="C88" s="41" t="s">
        <v>706</v>
      </c>
      <c r="D88" s="42">
        <v>1</v>
      </c>
      <c r="E88" s="41">
        <v>6</v>
      </c>
      <c r="F88" s="44">
        <v>33000</v>
      </c>
      <c r="G88" s="44">
        <v>5808</v>
      </c>
      <c r="H88" s="45" t="s">
        <v>273</v>
      </c>
      <c r="I88" s="45" t="s">
        <v>228</v>
      </c>
      <c r="J88" s="41">
        <v>1016.4</v>
      </c>
      <c r="K88" s="44">
        <v>1742.4</v>
      </c>
      <c r="L88" s="44">
        <v>871.2</v>
      </c>
      <c r="M88" s="44">
        <v>2178</v>
      </c>
      <c r="N88" s="44">
        <f t="shared" si="1"/>
        <v>4791.6</v>
      </c>
      <c r="O88" s="41"/>
      <c r="P88" s="122" t="s">
        <v>274</v>
      </c>
      <c r="Q88" s="45" t="s">
        <v>29</v>
      </c>
    </row>
    <row r="89" s="34" customFormat="1" ht="44" customHeight="1" spans="1:17">
      <c r="A89" s="40">
        <v>83</v>
      </c>
      <c r="B89" s="41" t="s">
        <v>275</v>
      </c>
      <c r="C89" s="41" t="s">
        <v>707</v>
      </c>
      <c r="D89" s="42">
        <v>1</v>
      </c>
      <c r="E89" s="41">
        <v>54</v>
      </c>
      <c r="F89" s="44">
        <v>297000</v>
      </c>
      <c r="G89" s="44">
        <v>52272</v>
      </c>
      <c r="H89" s="45" t="s">
        <v>273</v>
      </c>
      <c r="I89" s="45" t="s">
        <v>228</v>
      </c>
      <c r="J89" s="41">
        <v>9147.6</v>
      </c>
      <c r="K89" s="44">
        <v>15681.6</v>
      </c>
      <c r="L89" s="44">
        <v>7840.8</v>
      </c>
      <c r="M89" s="44">
        <v>19602</v>
      </c>
      <c r="N89" s="44">
        <f t="shared" si="1"/>
        <v>43124.4</v>
      </c>
      <c r="O89" s="41"/>
      <c r="P89" s="122" t="s">
        <v>277</v>
      </c>
      <c r="Q89" s="45" t="s">
        <v>29</v>
      </c>
    </row>
    <row r="90" s="34" customFormat="1" ht="29" customHeight="1" spans="1:17">
      <c r="A90" s="40">
        <v>84</v>
      </c>
      <c r="B90" s="41" t="s">
        <v>278</v>
      </c>
      <c r="C90" s="41" t="s">
        <v>708</v>
      </c>
      <c r="D90" s="42">
        <v>1</v>
      </c>
      <c r="E90" s="41">
        <v>11.4</v>
      </c>
      <c r="F90" s="44">
        <v>62700</v>
      </c>
      <c r="G90" s="44">
        <v>11035.2</v>
      </c>
      <c r="H90" s="45" t="s">
        <v>273</v>
      </c>
      <c r="I90" s="45" t="s">
        <v>228</v>
      </c>
      <c r="J90" s="41">
        <v>1931.16</v>
      </c>
      <c r="K90" s="44">
        <v>3310.56</v>
      </c>
      <c r="L90" s="44">
        <v>1655.28</v>
      </c>
      <c r="M90" s="44">
        <v>4138.2</v>
      </c>
      <c r="N90" s="44">
        <f t="shared" si="1"/>
        <v>9104.04</v>
      </c>
      <c r="O90" s="41"/>
      <c r="P90" s="122" t="s">
        <v>277</v>
      </c>
      <c r="Q90" s="45" t="s">
        <v>29</v>
      </c>
    </row>
    <row r="91" s="34" customFormat="1" ht="29" customHeight="1" spans="1:17">
      <c r="A91" s="40">
        <v>85</v>
      </c>
      <c r="B91" s="41" t="s">
        <v>280</v>
      </c>
      <c r="C91" s="41" t="s">
        <v>709</v>
      </c>
      <c r="D91" s="42">
        <v>1</v>
      </c>
      <c r="E91" s="41">
        <v>7.2</v>
      </c>
      <c r="F91" s="44">
        <v>39600</v>
      </c>
      <c r="G91" s="44">
        <v>7603.2</v>
      </c>
      <c r="H91" s="45" t="s">
        <v>273</v>
      </c>
      <c r="I91" s="45" t="s">
        <v>39</v>
      </c>
      <c r="J91" s="41">
        <v>1330.56</v>
      </c>
      <c r="K91" s="44">
        <v>2280.96</v>
      </c>
      <c r="L91" s="44">
        <v>1140.48</v>
      </c>
      <c r="M91" s="44">
        <v>2851.2</v>
      </c>
      <c r="N91" s="44">
        <f t="shared" si="1"/>
        <v>6272.64</v>
      </c>
      <c r="O91" s="41"/>
      <c r="P91" s="122" t="s">
        <v>202</v>
      </c>
      <c r="Q91" s="45" t="s">
        <v>29</v>
      </c>
    </row>
    <row r="92" s="34" customFormat="1" ht="29" customHeight="1" spans="1:17">
      <c r="A92" s="40">
        <v>86</v>
      </c>
      <c r="B92" s="41" t="s">
        <v>282</v>
      </c>
      <c r="C92" s="41" t="s">
        <v>709</v>
      </c>
      <c r="D92" s="42">
        <v>1</v>
      </c>
      <c r="E92" s="41">
        <v>5</v>
      </c>
      <c r="F92" s="44">
        <v>0</v>
      </c>
      <c r="G92" s="44">
        <v>5280</v>
      </c>
      <c r="H92" s="45" t="s">
        <v>273</v>
      </c>
      <c r="I92" s="45" t="s">
        <v>65</v>
      </c>
      <c r="J92" s="41">
        <v>924</v>
      </c>
      <c r="K92" s="44">
        <v>1584</v>
      </c>
      <c r="L92" s="44">
        <v>792</v>
      </c>
      <c r="M92" s="44">
        <v>1980</v>
      </c>
      <c r="N92" s="44">
        <f t="shared" si="1"/>
        <v>4356</v>
      </c>
      <c r="O92" s="41"/>
      <c r="P92" s="122" t="s">
        <v>283</v>
      </c>
      <c r="Q92" s="45" t="s">
        <v>29</v>
      </c>
    </row>
    <row r="93" s="34" customFormat="1" ht="29" customHeight="1" spans="1:17">
      <c r="A93" s="40">
        <v>87</v>
      </c>
      <c r="B93" s="41" t="s">
        <v>284</v>
      </c>
      <c r="C93" s="41" t="s">
        <v>710</v>
      </c>
      <c r="D93" s="42">
        <v>1</v>
      </c>
      <c r="E93" s="41">
        <v>30</v>
      </c>
      <c r="F93" s="44">
        <v>165000</v>
      </c>
      <c r="G93" s="44">
        <v>34320</v>
      </c>
      <c r="H93" s="45" t="s">
        <v>285</v>
      </c>
      <c r="I93" s="45" t="s">
        <v>228</v>
      </c>
      <c r="J93" s="41">
        <v>6006</v>
      </c>
      <c r="K93" s="44">
        <v>10296</v>
      </c>
      <c r="L93" s="44">
        <v>5148</v>
      </c>
      <c r="M93" s="44">
        <v>12870</v>
      </c>
      <c r="N93" s="44">
        <f t="shared" si="1"/>
        <v>28314</v>
      </c>
      <c r="O93" s="41"/>
      <c r="P93" s="122" t="s">
        <v>286</v>
      </c>
      <c r="Q93" s="45" t="s">
        <v>29</v>
      </c>
    </row>
    <row r="94" s="34" customFormat="1" ht="29" customHeight="1" spans="1:17">
      <c r="A94" s="40">
        <v>88</v>
      </c>
      <c r="B94" s="41" t="s">
        <v>287</v>
      </c>
      <c r="C94" s="41" t="s">
        <v>711</v>
      </c>
      <c r="D94" s="42">
        <v>1</v>
      </c>
      <c r="E94" s="41">
        <v>5.8</v>
      </c>
      <c r="F94" s="44">
        <v>31900</v>
      </c>
      <c r="G94" s="44">
        <v>6124.8</v>
      </c>
      <c r="H94" s="45" t="s">
        <v>285</v>
      </c>
      <c r="I94" s="45" t="s">
        <v>228</v>
      </c>
      <c r="J94" s="41">
        <v>1071.84</v>
      </c>
      <c r="K94" s="44">
        <v>1837.44</v>
      </c>
      <c r="L94" s="44">
        <v>918.72</v>
      </c>
      <c r="M94" s="44">
        <v>2296.8</v>
      </c>
      <c r="N94" s="44">
        <f t="shared" si="1"/>
        <v>5052.96</v>
      </c>
      <c r="O94" s="41"/>
      <c r="P94" s="122" t="s">
        <v>159</v>
      </c>
      <c r="Q94" s="45" t="s">
        <v>29</v>
      </c>
    </row>
    <row r="95" s="34" customFormat="1" ht="29" customHeight="1" spans="1:17">
      <c r="A95" s="40">
        <v>89</v>
      </c>
      <c r="B95" s="41" t="s">
        <v>289</v>
      </c>
      <c r="C95" s="41" t="s">
        <v>711</v>
      </c>
      <c r="D95" s="42">
        <v>1</v>
      </c>
      <c r="E95" s="41">
        <v>53</v>
      </c>
      <c r="F95" s="44">
        <v>291500</v>
      </c>
      <c r="G95" s="44">
        <v>60632</v>
      </c>
      <c r="H95" s="45" t="s">
        <v>285</v>
      </c>
      <c r="I95" s="45" t="s">
        <v>228</v>
      </c>
      <c r="J95" s="41">
        <v>10610.6</v>
      </c>
      <c r="K95" s="44">
        <v>18189.6</v>
      </c>
      <c r="L95" s="44">
        <v>9094.8</v>
      </c>
      <c r="M95" s="44">
        <v>22737</v>
      </c>
      <c r="N95" s="44">
        <f t="shared" si="1"/>
        <v>50021.4</v>
      </c>
      <c r="O95" s="41"/>
      <c r="P95" s="122" t="s">
        <v>286</v>
      </c>
      <c r="Q95" s="45" t="s">
        <v>29</v>
      </c>
    </row>
    <row r="96" s="34" customFormat="1" ht="29" customHeight="1" spans="1:17">
      <c r="A96" s="40">
        <v>90</v>
      </c>
      <c r="B96" s="41" t="s">
        <v>290</v>
      </c>
      <c r="C96" s="41" t="s">
        <v>712</v>
      </c>
      <c r="D96" s="42">
        <v>1</v>
      </c>
      <c r="E96" s="41">
        <v>6.3</v>
      </c>
      <c r="F96" s="44">
        <v>34650</v>
      </c>
      <c r="G96" s="44">
        <v>6652.8</v>
      </c>
      <c r="H96" s="45" t="s">
        <v>292</v>
      </c>
      <c r="I96" s="45" t="s">
        <v>39</v>
      </c>
      <c r="J96" s="41">
        <v>1164.24</v>
      </c>
      <c r="K96" s="44">
        <v>1995.84</v>
      </c>
      <c r="L96" s="44">
        <v>997.92</v>
      </c>
      <c r="M96" s="44">
        <v>2494.8</v>
      </c>
      <c r="N96" s="44">
        <f t="shared" si="1"/>
        <v>5488.56</v>
      </c>
      <c r="O96" s="41"/>
      <c r="P96" s="122" t="s">
        <v>293</v>
      </c>
      <c r="Q96" s="45" t="s">
        <v>29</v>
      </c>
    </row>
    <row r="97" s="34" customFormat="1" ht="29" customHeight="1" spans="1:17">
      <c r="A97" s="40">
        <v>91</v>
      </c>
      <c r="B97" s="41" t="s">
        <v>294</v>
      </c>
      <c r="C97" s="41" t="s">
        <v>713</v>
      </c>
      <c r="D97" s="42">
        <v>1</v>
      </c>
      <c r="E97" s="41">
        <v>19</v>
      </c>
      <c r="F97" s="44">
        <v>104500</v>
      </c>
      <c r="G97" s="44">
        <v>20064</v>
      </c>
      <c r="H97" s="45" t="s">
        <v>292</v>
      </c>
      <c r="I97" s="45" t="s">
        <v>228</v>
      </c>
      <c r="J97" s="41">
        <v>3511.2</v>
      </c>
      <c r="K97" s="44">
        <v>6019.2</v>
      </c>
      <c r="L97" s="44">
        <v>3009.6</v>
      </c>
      <c r="M97" s="44">
        <v>7524</v>
      </c>
      <c r="N97" s="44">
        <f t="shared" si="1"/>
        <v>16552.8</v>
      </c>
      <c r="O97" s="41"/>
      <c r="P97" s="122" t="s">
        <v>296</v>
      </c>
      <c r="Q97" s="45" t="s">
        <v>29</v>
      </c>
    </row>
    <row r="98" s="34" customFormat="1" ht="29" customHeight="1" spans="1:17">
      <c r="A98" s="40">
        <v>92</v>
      </c>
      <c r="B98" s="41" t="s">
        <v>297</v>
      </c>
      <c r="C98" s="41" t="s">
        <v>714</v>
      </c>
      <c r="D98" s="42">
        <v>1</v>
      </c>
      <c r="E98" s="41">
        <v>4.5</v>
      </c>
      <c r="F98" s="44">
        <v>24750</v>
      </c>
      <c r="G98" s="44">
        <v>4752</v>
      </c>
      <c r="H98" s="45" t="s">
        <v>292</v>
      </c>
      <c r="I98" s="45" t="s">
        <v>65</v>
      </c>
      <c r="J98" s="41">
        <v>831.6</v>
      </c>
      <c r="K98" s="44">
        <v>1425.6</v>
      </c>
      <c r="L98" s="44">
        <v>712.8</v>
      </c>
      <c r="M98" s="44">
        <v>1782</v>
      </c>
      <c r="N98" s="44">
        <f t="shared" si="1"/>
        <v>3920.4</v>
      </c>
      <c r="O98" s="41"/>
      <c r="P98" s="122" t="s">
        <v>299</v>
      </c>
      <c r="Q98" s="45" t="s">
        <v>29</v>
      </c>
    </row>
    <row r="99" s="34" customFormat="1" ht="29" customHeight="1" spans="1:17">
      <c r="A99" s="40">
        <v>93</v>
      </c>
      <c r="B99" s="41" t="s">
        <v>300</v>
      </c>
      <c r="C99" s="41" t="s">
        <v>715</v>
      </c>
      <c r="D99" s="42">
        <v>1</v>
      </c>
      <c r="E99" s="41">
        <v>20</v>
      </c>
      <c r="F99" s="44">
        <v>110000</v>
      </c>
      <c r="G99" s="44">
        <v>21120</v>
      </c>
      <c r="H99" s="45" t="s">
        <v>292</v>
      </c>
      <c r="I99" s="45" t="s">
        <v>228</v>
      </c>
      <c r="J99" s="41">
        <v>3696</v>
      </c>
      <c r="K99" s="44">
        <v>6336</v>
      </c>
      <c r="L99" s="44">
        <v>3168</v>
      </c>
      <c r="M99" s="44">
        <v>7920</v>
      </c>
      <c r="N99" s="44">
        <f t="shared" si="1"/>
        <v>17424</v>
      </c>
      <c r="O99" s="41"/>
      <c r="P99" s="122" t="s">
        <v>43</v>
      </c>
      <c r="Q99" s="45" t="s">
        <v>29</v>
      </c>
    </row>
    <row r="100" s="34" customFormat="1" ht="29" customHeight="1" spans="1:17">
      <c r="A100" s="40">
        <v>94</v>
      </c>
      <c r="B100" s="41" t="s">
        <v>302</v>
      </c>
      <c r="C100" s="41" t="s">
        <v>716</v>
      </c>
      <c r="D100" s="42">
        <v>1</v>
      </c>
      <c r="E100" s="41">
        <v>9</v>
      </c>
      <c r="F100" s="44">
        <v>49500</v>
      </c>
      <c r="G100" s="44">
        <v>9504</v>
      </c>
      <c r="H100" s="45" t="s">
        <v>292</v>
      </c>
      <c r="I100" s="45" t="s">
        <v>228</v>
      </c>
      <c r="J100" s="41">
        <v>1663.2</v>
      </c>
      <c r="K100" s="44">
        <v>2851.2</v>
      </c>
      <c r="L100" s="44">
        <v>1425.6</v>
      </c>
      <c r="M100" s="44">
        <v>3564</v>
      </c>
      <c r="N100" s="44">
        <f t="shared" si="1"/>
        <v>7840.8</v>
      </c>
      <c r="O100" s="41"/>
      <c r="P100" s="122" t="s">
        <v>35</v>
      </c>
      <c r="Q100" s="45" t="s">
        <v>29</v>
      </c>
    </row>
    <row r="101" s="34" customFormat="1" ht="52" customHeight="1" spans="1:17">
      <c r="A101" s="40">
        <v>95</v>
      </c>
      <c r="B101" s="41" t="s">
        <v>304</v>
      </c>
      <c r="C101" s="41" t="s">
        <v>717</v>
      </c>
      <c r="D101" s="42">
        <v>1</v>
      </c>
      <c r="E101" s="41">
        <v>158</v>
      </c>
      <c r="F101" s="44">
        <v>869000</v>
      </c>
      <c r="G101" s="44">
        <v>180752</v>
      </c>
      <c r="H101" s="45" t="s">
        <v>292</v>
      </c>
      <c r="I101" s="45" t="s">
        <v>228</v>
      </c>
      <c r="J101" s="41">
        <v>31631.6</v>
      </c>
      <c r="K101" s="44">
        <v>54225.6</v>
      </c>
      <c r="L101" s="44">
        <v>27112.8</v>
      </c>
      <c r="M101" s="44">
        <v>67782</v>
      </c>
      <c r="N101" s="44">
        <f t="shared" si="1"/>
        <v>149120.4</v>
      </c>
      <c r="O101" s="41"/>
      <c r="P101" s="122" t="s">
        <v>286</v>
      </c>
      <c r="Q101" s="45" t="s">
        <v>29</v>
      </c>
    </row>
    <row r="102" s="34" customFormat="1" ht="29" customHeight="1" spans="1:17">
      <c r="A102" s="40">
        <v>96</v>
      </c>
      <c r="B102" s="41" t="s">
        <v>306</v>
      </c>
      <c r="C102" s="41" t="s">
        <v>718</v>
      </c>
      <c r="D102" s="42">
        <v>1</v>
      </c>
      <c r="E102" s="41">
        <v>13.6</v>
      </c>
      <c r="F102" s="44">
        <v>74800</v>
      </c>
      <c r="G102" s="44">
        <v>14361.6</v>
      </c>
      <c r="H102" s="45" t="s">
        <v>292</v>
      </c>
      <c r="I102" s="45" t="s">
        <v>119</v>
      </c>
      <c r="J102" s="41">
        <v>2513.28</v>
      </c>
      <c r="K102" s="44">
        <v>4308.48</v>
      </c>
      <c r="L102" s="44">
        <v>2154.24</v>
      </c>
      <c r="M102" s="44">
        <v>5385.6</v>
      </c>
      <c r="N102" s="44">
        <f t="shared" si="1"/>
        <v>11848.32</v>
      </c>
      <c r="O102" s="41"/>
      <c r="P102" s="122" t="s">
        <v>52</v>
      </c>
      <c r="Q102" s="45" t="s">
        <v>29</v>
      </c>
    </row>
    <row r="103" s="34" customFormat="1" ht="29" customHeight="1" spans="1:17">
      <c r="A103" s="40">
        <v>97</v>
      </c>
      <c r="B103" s="41" t="s">
        <v>308</v>
      </c>
      <c r="C103" s="41" t="s">
        <v>719</v>
      </c>
      <c r="D103" s="42">
        <v>1</v>
      </c>
      <c r="E103" s="41">
        <v>15</v>
      </c>
      <c r="F103" s="44">
        <v>82500</v>
      </c>
      <c r="G103" s="44">
        <v>17160</v>
      </c>
      <c r="H103" s="45" t="s">
        <v>292</v>
      </c>
      <c r="I103" s="45" t="s">
        <v>65</v>
      </c>
      <c r="J103" s="41">
        <v>3003</v>
      </c>
      <c r="K103" s="44">
        <v>5148</v>
      </c>
      <c r="L103" s="44">
        <v>2574</v>
      </c>
      <c r="M103" s="44">
        <v>6435</v>
      </c>
      <c r="N103" s="44">
        <f t="shared" si="1"/>
        <v>14157</v>
      </c>
      <c r="O103" s="41"/>
      <c r="P103" s="122" t="s">
        <v>310</v>
      </c>
      <c r="Q103" s="45" t="s">
        <v>29</v>
      </c>
    </row>
    <row r="104" s="34" customFormat="1" ht="29" customHeight="1" spans="1:17">
      <c r="A104" s="40">
        <v>98</v>
      </c>
      <c r="B104" s="41" t="s">
        <v>311</v>
      </c>
      <c r="C104" s="41" t="s">
        <v>720</v>
      </c>
      <c r="D104" s="42">
        <v>1</v>
      </c>
      <c r="E104" s="41">
        <v>6.5</v>
      </c>
      <c r="F104" s="44">
        <v>35750</v>
      </c>
      <c r="G104" s="44">
        <v>7436</v>
      </c>
      <c r="H104" s="45" t="s">
        <v>292</v>
      </c>
      <c r="I104" s="45" t="s">
        <v>228</v>
      </c>
      <c r="J104" s="41">
        <v>1301.3</v>
      </c>
      <c r="K104" s="44">
        <v>2230.8</v>
      </c>
      <c r="L104" s="44">
        <v>1115.4</v>
      </c>
      <c r="M104" s="44">
        <v>2788.5</v>
      </c>
      <c r="N104" s="44">
        <f t="shared" si="1"/>
        <v>6134.7</v>
      </c>
      <c r="O104" s="41"/>
      <c r="P104" s="122" t="s">
        <v>313</v>
      </c>
      <c r="Q104" s="45" t="s">
        <v>29</v>
      </c>
    </row>
    <row r="105" s="34" customFormat="1" ht="29" customHeight="1" spans="1:17">
      <c r="A105" s="40">
        <v>99</v>
      </c>
      <c r="B105" s="41" t="s">
        <v>314</v>
      </c>
      <c r="C105" s="41" t="s">
        <v>721</v>
      </c>
      <c r="D105" s="42">
        <v>1</v>
      </c>
      <c r="E105" s="41">
        <v>24.8</v>
      </c>
      <c r="F105" s="44">
        <v>136400</v>
      </c>
      <c r="G105" s="44">
        <v>28371.2</v>
      </c>
      <c r="H105" s="45" t="s">
        <v>292</v>
      </c>
      <c r="I105" s="45" t="s">
        <v>119</v>
      </c>
      <c r="J105" s="41">
        <v>4964.96</v>
      </c>
      <c r="K105" s="44">
        <v>8511.36</v>
      </c>
      <c r="L105" s="44">
        <v>4255.68</v>
      </c>
      <c r="M105" s="44">
        <v>10639.2</v>
      </c>
      <c r="N105" s="44">
        <f t="shared" si="1"/>
        <v>23406.24</v>
      </c>
      <c r="O105" s="41"/>
      <c r="P105" s="122" t="s">
        <v>316</v>
      </c>
      <c r="Q105" s="45" t="s">
        <v>29</v>
      </c>
    </row>
    <row r="106" s="34" customFormat="1" ht="29" customHeight="1" spans="1:17">
      <c r="A106" s="40">
        <v>100</v>
      </c>
      <c r="B106" s="41" t="s">
        <v>317</v>
      </c>
      <c r="C106" s="41" t="s">
        <v>722</v>
      </c>
      <c r="D106" s="42">
        <v>1</v>
      </c>
      <c r="E106" s="41">
        <v>8.6</v>
      </c>
      <c r="F106" s="44">
        <v>47300</v>
      </c>
      <c r="G106" s="44">
        <v>9081.6</v>
      </c>
      <c r="H106" s="45" t="s">
        <v>292</v>
      </c>
      <c r="I106" s="45" t="s">
        <v>65</v>
      </c>
      <c r="J106" s="41">
        <v>1589.28</v>
      </c>
      <c r="K106" s="44">
        <v>2724.48</v>
      </c>
      <c r="L106" s="44">
        <v>1362.24</v>
      </c>
      <c r="M106" s="44">
        <v>3405.6</v>
      </c>
      <c r="N106" s="44">
        <f t="shared" si="1"/>
        <v>7492.32</v>
      </c>
      <c r="O106" s="41"/>
      <c r="P106" s="122" t="s">
        <v>319</v>
      </c>
      <c r="Q106" s="45" t="s">
        <v>29</v>
      </c>
    </row>
    <row r="107" s="34" customFormat="1" ht="29" customHeight="1" spans="1:17">
      <c r="A107" s="40">
        <v>101</v>
      </c>
      <c r="B107" s="41" t="s">
        <v>320</v>
      </c>
      <c r="C107" s="41" t="s">
        <v>723</v>
      </c>
      <c r="D107" s="42">
        <v>1</v>
      </c>
      <c r="E107" s="41">
        <v>70</v>
      </c>
      <c r="F107" s="44">
        <v>385000</v>
      </c>
      <c r="G107" s="44">
        <v>80080</v>
      </c>
      <c r="H107" s="45" t="s">
        <v>292</v>
      </c>
      <c r="I107" s="45" t="s">
        <v>228</v>
      </c>
      <c r="J107" s="41">
        <v>14014</v>
      </c>
      <c r="K107" s="44">
        <v>24024</v>
      </c>
      <c r="L107" s="44">
        <v>12012</v>
      </c>
      <c r="M107" s="44">
        <v>30030</v>
      </c>
      <c r="N107" s="44">
        <f t="shared" si="1"/>
        <v>66066</v>
      </c>
      <c r="O107" s="41"/>
      <c r="P107" s="122" t="s">
        <v>286</v>
      </c>
      <c r="Q107" s="45" t="s">
        <v>29</v>
      </c>
    </row>
    <row r="108" s="34" customFormat="1" ht="32.4" spans="1:17">
      <c r="A108" s="40">
        <v>102</v>
      </c>
      <c r="B108" s="41" t="s">
        <v>322</v>
      </c>
      <c r="C108" s="41" t="s">
        <v>724</v>
      </c>
      <c r="D108" s="42">
        <v>1</v>
      </c>
      <c r="E108" s="41">
        <v>82.5</v>
      </c>
      <c r="F108" s="44">
        <v>453750</v>
      </c>
      <c r="G108" s="44">
        <v>94380</v>
      </c>
      <c r="H108" s="45" t="s">
        <v>324</v>
      </c>
      <c r="I108" s="45" t="s">
        <v>325</v>
      </c>
      <c r="J108" s="41">
        <v>16516.5</v>
      </c>
      <c r="K108" s="44">
        <v>28314</v>
      </c>
      <c r="L108" s="44">
        <v>14157</v>
      </c>
      <c r="M108" s="44">
        <v>35392.5</v>
      </c>
      <c r="N108" s="44">
        <f t="shared" si="1"/>
        <v>77863.5</v>
      </c>
      <c r="O108" s="41"/>
      <c r="P108" s="122" t="s">
        <v>326</v>
      </c>
      <c r="Q108" s="45" t="s">
        <v>29</v>
      </c>
    </row>
    <row r="109" s="34" customFormat="1" ht="21.6" spans="1:17">
      <c r="A109" s="40">
        <v>103</v>
      </c>
      <c r="B109" s="41" t="s">
        <v>327</v>
      </c>
      <c r="C109" s="41" t="s">
        <v>725</v>
      </c>
      <c r="D109" s="42">
        <v>1</v>
      </c>
      <c r="E109" s="41">
        <v>138</v>
      </c>
      <c r="F109" s="44">
        <v>759000</v>
      </c>
      <c r="G109" s="44">
        <v>133584</v>
      </c>
      <c r="H109" s="45" t="s">
        <v>324</v>
      </c>
      <c r="I109" s="45" t="s">
        <v>104</v>
      </c>
      <c r="J109" s="41">
        <v>23377.2</v>
      </c>
      <c r="K109" s="44">
        <v>40075.2</v>
      </c>
      <c r="L109" s="44">
        <v>20037.6</v>
      </c>
      <c r="M109" s="44">
        <v>50094</v>
      </c>
      <c r="N109" s="44">
        <f t="shared" si="1"/>
        <v>110206.8</v>
      </c>
      <c r="O109" s="41"/>
      <c r="P109" s="122" t="s">
        <v>329</v>
      </c>
      <c r="Q109" s="45" t="s">
        <v>29</v>
      </c>
    </row>
    <row r="110" s="34" customFormat="1" ht="29" customHeight="1" spans="1:17">
      <c r="A110" s="40">
        <v>104</v>
      </c>
      <c r="B110" s="41" t="s">
        <v>330</v>
      </c>
      <c r="C110" s="41" t="s">
        <v>726</v>
      </c>
      <c r="D110" s="42">
        <v>1</v>
      </c>
      <c r="E110" s="41">
        <v>14.7</v>
      </c>
      <c r="F110" s="44">
        <v>80850</v>
      </c>
      <c r="G110" s="44">
        <v>14229.6</v>
      </c>
      <c r="H110" s="45" t="s">
        <v>324</v>
      </c>
      <c r="I110" s="45" t="s">
        <v>119</v>
      </c>
      <c r="J110" s="41">
        <v>2490.18</v>
      </c>
      <c r="K110" s="44">
        <v>4268.88</v>
      </c>
      <c r="L110" s="44">
        <v>2134.44</v>
      </c>
      <c r="M110" s="44">
        <v>5336.1</v>
      </c>
      <c r="N110" s="44">
        <f t="shared" si="1"/>
        <v>11739.42</v>
      </c>
      <c r="O110" s="41"/>
      <c r="P110" s="122" t="s">
        <v>270</v>
      </c>
      <c r="Q110" s="45" t="s">
        <v>29</v>
      </c>
    </row>
    <row r="111" s="34" customFormat="1" ht="29" customHeight="1" spans="1:17">
      <c r="A111" s="40">
        <v>105</v>
      </c>
      <c r="B111" s="41" t="s">
        <v>332</v>
      </c>
      <c r="C111" s="41" t="s">
        <v>727</v>
      </c>
      <c r="D111" s="42">
        <v>1</v>
      </c>
      <c r="E111" s="41">
        <v>20</v>
      </c>
      <c r="F111" s="44">
        <v>110000</v>
      </c>
      <c r="G111" s="44">
        <v>21120</v>
      </c>
      <c r="H111" s="45" t="s">
        <v>334</v>
      </c>
      <c r="I111" s="45" t="s">
        <v>325</v>
      </c>
      <c r="J111" s="41">
        <v>3696</v>
      </c>
      <c r="K111" s="44">
        <v>6336</v>
      </c>
      <c r="L111" s="44">
        <v>3168</v>
      </c>
      <c r="M111" s="44">
        <v>7920</v>
      </c>
      <c r="N111" s="44">
        <f t="shared" si="1"/>
        <v>17424</v>
      </c>
      <c r="O111" s="41"/>
      <c r="P111" s="122" t="s">
        <v>72</v>
      </c>
      <c r="Q111" s="45" t="s">
        <v>29</v>
      </c>
    </row>
    <row r="112" s="34" customFormat="1" ht="29" customHeight="1" spans="1:17">
      <c r="A112" s="40">
        <v>106</v>
      </c>
      <c r="B112" s="41" t="s">
        <v>335</v>
      </c>
      <c r="C112" s="41" t="s">
        <v>727</v>
      </c>
      <c r="D112" s="42">
        <v>1</v>
      </c>
      <c r="E112" s="41">
        <v>11</v>
      </c>
      <c r="F112" s="44">
        <v>60500</v>
      </c>
      <c r="G112" s="44">
        <v>12584</v>
      </c>
      <c r="H112" s="45" t="s">
        <v>334</v>
      </c>
      <c r="I112" s="45" t="s">
        <v>325</v>
      </c>
      <c r="J112" s="41">
        <v>2202.2</v>
      </c>
      <c r="K112" s="44">
        <v>3775.2</v>
      </c>
      <c r="L112" s="44">
        <v>1887.6</v>
      </c>
      <c r="M112" s="44">
        <v>4719</v>
      </c>
      <c r="N112" s="44">
        <f t="shared" si="1"/>
        <v>10381.8</v>
      </c>
      <c r="O112" s="41"/>
      <c r="P112" s="122" t="s">
        <v>75</v>
      </c>
      <c r="Q112" s="45" t="s">
        <v>29</v>
      </c>
    </row>
    <row r="113" s="34" customFormat="1" ht="29" customHeight="1" spans="1:17">
      <c r="A113" s="40">
        <v>107</v>
      </c>
      <c r="B113" s="41" t="s">
        <v>336</v>
      </c>
      <c r="C113" s="41" t="s">
        <v>728</v>
      </c>
      <c r="D113" s="42">
        <v>1</v>
      </c>
      <c r="E113" s="41">
        <v>5</v>
      </c>
      <c r="F113" s="44">
        <v>27500</v>
      </c>
      <c r="G113" s="44">
        <v>5720</v>
      </c>
      <c r="H113" s="45" t="s">
        <v>334</v>
      </c>
      <c r="I113" s="45" t="s">
        <v>325</v>
      </c>
      <c r="J113" s="41">
        <v>1001</v>
      </c>
      <c r="K113" s="44">
        <v>1716</v>
      </c>
      <c r="L113" s="44">
        <v>858</v>
      </c>
      <c r="M113" s="44">
        <v>2145</v>
      </c>
      <c r="N113" s="44">
        <f t="shared" si="1"/>
        <v>4719</v>
      </c>
      <c r="O113" s="41"/>
      <c r="P113" s="122" t="s">
        <v>75</v>
      </c>
      <c r="Q113" s="45" t="s">
        <v>29</v>
      </c>
    </row>
    <row r="114" s="34" customFormat="1" ht="29" customHeight="1" spans="1:17">
      <c r="A114" s="40">
        <v>108</v>
      </c>
      <c r="B114" s="41" t="s">
        <v>338</v>
      </c>
      <c r="C114" s="41" t="s">
        <v>729</v>
      </c>
      <c r="D114" s="42">
        <v>1</v>
      </c>
      <c r="E114" s="41">
        <v>7</v>
      </c>
      <c r="F114" s="44">
        <v>38500</v>
      </c>
      <c r="G114" s="44">
        <v>8008</v>
      </c>
      <c r="H114" s="45" t="s">
        <v>340</v>
      </c>
      <c r="I114" s="45" t="s">
        <v>325</v>
      </c>
      <c r="J114" s="41">
        <v>1401.4</v>
      </c>
      <c r="K114" s="44">
        <v>2402.4</v>
      </c>
      <c r="L114" s="44">
        <v>1201.2</v>
      </c>
      <c r="M114" s="44">
        <v>3003</v>
      </c>
      <c r="N114" s="44">
        <f t="shared" si="1"/>
        <v>6606.6</v>
      </c>
      <c r="O114" s="41"/>
      <c r="P114" s="122" t="s">
        <v>341</v>
      </c>
      <c r="Q114" s="45" t="s">
        <v>29</v>
      </c>
    </row>
    <row r="115" s="34" customFormat="1" ht="29" customHeight="1" spans="1:17">
      <c r="A115" s="40">
        <v>109</v>
      </c>
      <c r="B115" s="41" t="s">
        <v>342</v>
      </c>
      <c r="C115" s="41" t="s">
        <v>730</v>
      </c>
      <c r="D115" s="42">
        <v>1</v>
      </c>
      <c r="E115" s="41">
        <v>6.6</v>
      </c>
      <c r="F115" s="44">
        <v>36300</v>
      </c>
      <c r="G115" s="44">
        <v>7550.4</v>
      </c>
      <c r="H115" s="45" t="s">
        <v>340</v>
      </c>
      <c r="I115" s="45" t="s">
        <v>325</v>
      </c>
      <c r="J115" s="41">
        <v>1321.32</v>
      </c>
      <c r="K115" s="44">
        <v>2265.12</v>
      </c>
      <c r="L115" s="44">
        <v>1132.56</v>
      </c>
      <c r="M115" s="44">
        <v>2831.4</v>
      </c>
      <c r="N115" s="44">
        <f t="shared" si="1"/>
        <v>6229.08</v>
      </c>
      <c r="O115" s="41"/>
      <c r="P115" s="122" t="s">
        <v>344</v>
      </c>
      <c r="Q115" s="45" t="s">
        <v>29</v>
      </c>
    </row>
    <row r="116" s="34" customFormat="1" ht="29" customHeight="1" spans="1:17">
      <c r="A116" s="40">
        <v>110</v>
      </c>
      <c r="B116" s="41" t="s">
        <v>345</v>
      </c>
      <c r="C116" s="41" t="s">
        <v>731</v>
      </c>
      <c r="D116" s="42">
        <v>1</v>
      </c>
      <c r="E116" s="41">
        <v>26</v>
      </c>
      <c r="F116" s="44">
        <v>143000</v>
      </c>
      <c r="G116" s="44">
        <v>29744</v>
      </c>
      <c r="H116" s="45" t="s">
        <v>340</v>
      </c>
      <c r="I116" s="45" t="s">
        <v>325</v>
      </c>
      <c r="J116" s="41">
        <v>5205.2</v>
      </c>
      <c r="K116" s="44">
        <v>8923.2</v>
      </c>
      <c r="L116" s="44">
        <v>4461.6</v>
      </c>
      <c r="M116" s="44">
        <v>11154</v>
      </c>
      <c r="N116" s="44">
        <f t="shared" si="1"/>
        <v>24538.8</v>
      </c>
      <c r="O116" s="41"/>
      <c r="P116" s="122" t="s">
        <v>344</v>
      </c>
      <c r="Q116" s="45" t="s">
        <v>29</v>
      </c>
    </row>
    <row r="117" s="34" customFormat="1" ht="29" customHeight="1" spans="1:17">
      <c r="A117" s="40">
        <v>111</v>
      </c>
      <c r="B117" s="41" t="s">
        <v>347</v>
      </c>
      <c r="C117" s="41" t="s">
        <v>732</v>
      </c>
      <c r="D117" s="42">
        <v>1</v>
      </c>
      <c r="E117" s="41">
        <v>97.9</v>
      </c>
      <c r="F117" s="44">
        <v>538450</v>
      </c>
      <c r="G117" s="44">
        <v>94767.2</v>
      </c>
      <c r="H117" s="45" t="s">
        <v>349</v>
      </c>
      <c r="I117" s="45" t="s">
        <v>228</v>
      </c>
      <c r="J117" s="41">
        <v>16584.26</v>
      </c>
      <c r="K117" s="44">
        <v>28430.16</v>
      </c>
      <c r="L117" s="44">
        <v>14215.08</v>
      </c>
      <c r="M117" s="44">
        <v>35537.7</v>
      </c>
      <c r="N117" s="44">
        <f t="shared" si="1"/>
        <v>78182.94</v>
      </c>
      <c r="O117" s="41"/>
      <c r="P117" s="124" t="s">
        <v>350</v>
      </c>
      <c r="Q117" s="45" t="s">
        <v>647</v>
      </c>
    </row>
    <row r="118" s="34" customFormat="1" ht="29" customHeight="1" spans="1:17">
      <c r="A118" s="40">
        <v>112</v>
      </c>
      <c r="B118" s="41" t="s">
        <v>351</v>
      </c>
      <c r="C118" s="41" t="s">
        <v>733</v>
      </c>
      <c r="D118" s="42">
        <v>1</v>
      </c>
      <c r="E118" s="41">
        <v>3</v>
      </c>
      <c r="F118" s="44">
        <v>16500</v>
      </c>
      <c r="G118" s="44">
        <v>3432</v>
      </c>
      <c r="H118" s="45" t="s">
        <v>349</v>
      </c>
      <c r="I118" s="45" t="s">
        <v>39</v>
      </c>
      <c r="J118" s="41">
        <v>600.6</v>
      </c>
      <c r="K118" s="44">
        <v>1029.6</v>
      </c>
      <c r="L118" s="44">
        <v>514.8</v>
      </c>
      <c r="M118" s="44">
        <v>1287</v>
      </c>
      <c r="N118" s="44">
        <f t="shared" si="1"/>
        <v>2831.4</v>
      </c>
      <c r="O118" s="41"/>
      <c r="P118" s="122" t="s">
        <v>353</v>
      </c>
      <c r="Q118" s="45" t="s">
        <v>29</v>
      </c>
    </row>
    <row r="119" s="34" customFormat="1" ht="29" customHeight="1" spans="1:17">
      <c r="A119" s="40">
        <v>113</v>
      </c>
      <c r="B119" s="41" t="s">
        <v>354</v>
      </c>
      <c r="C119" s="41" t="s">
        <v>734</v>
      </c>
      <c r="D119" s="42">
        <v>1</v>
      </c>
      <c r="E119" s="41">
        <v>4.8</v>
      </c>
      <c r="F119" s="44">
        <v>26400</v>
      </c>
      <c r="G119" s="44">
        <v>5491.2</v>
      </c>
      <c r="H119" s="45" t="s">
        <v>349</v>
      </c>
      <c r="I119" s="45" t="s">
        <v>39</v>
      </c>
      <c r="J119" s="41">
        <v>960.96</v>
      </c>
      <c r="K119" s="44">
        <v>1647.36</v>
      </c>
      <c r="L119" s="44">
        <v>823.68</v>
      </c>
      <c r="M119" s="44">
        <v>2059.2</v>
      </c>
      <c r="N119" s="44">
        <f t="shared" si="1"/>
        <v>4530.24</v>
      </c>
      <c r="O119" s="41"/>
      <c r="P119" s="122" t="s">
        <v>356</v>
      </c>
      <c r="Q119" s="45" t="s">
        <v>29</v>
      </c>
    </row>
    <row r="120" s="34" customFormat="1" ht="29" customHeight="1" spans="1:17">
      <c r="A120" s="40">
        <v>114</v>
      </c>
      <c r="B120" s="41" t="s">
        <v>357</v>
      </c>
      <c r="C120" s="41" t="s">
        <v>735</v>
      </c>
      <c r="D120" s="42">
        <v>1</v>
      </c>
      <c r="E120" s="41">
        <v>87</v>
      </c>
      <c r="F120" s="44">
        <v>478500</v>
      </c>
      <c r="G120" s="44">
        <v>84216</v>
      </c>
      <c r="H120" s="45" t="s">
        <v>349</v>
      </c>
      <c r="I120" s="45" t="s">
        <v>125</v>
      </c>
      <c r="J120" s="41">
        <v>14737.8</v>
      </c>
      <c r="K120" s="44">
        <v>25264.8</v>
      </c>
      <c r="L120" s="44">
        <v>12632.4</v>
      </c>
      <c r="M120" s="44">
        <v>31581</v>
      </c>
      <c r="N120" s="44">
        <f t="shared" si="1"/>
        <v>69478.2</v>
      </c>
      <c r="O120" s="41"/>
      <c r="P120" s="124" t="s">
        <v>359</v>
      </c>
      <c r="Q120" s="45" t="s">
        <v>647</v>
      </c>
    </row>
    <row r="121" s="34" customFormat="1" ht="29" customHeight="1" spans="1:17">
      <c r="A121" s="40">
        <v>115</v>
      </c>
      <c r="B121" s="41" t="s">
        <v>360</v>
      </c>
      <c r="C121" s="41" t="s">
        <v>736</v>
      </c>
      <c r="D121" s="42">
        <v>1</v>
      </c>
      <c r="E121" s="41">
        <v>12</v>
      </c>
      <c r="F121" s="44">
        <v>66000</v>
      </c>
      <c r="G121" s="44">
        <v>13728</v>
      </c>
      <c r="H121" s="45" t="s">
        <v>361</v>
      </c>
      <c r="I121" s="45" t="s">
        <v>39</v>
      </c>
      <c r="J121" s="41">
        <v>2402.4</v>
      </c>
      <c r="K121" s="44">
        <v>4118.4</v>
      </c>
      <c r="L121" s="44">
        <v>2059.2</v>
      </c>
      <c r="M121" s="44">
        <v>5148</v>
      </c>
      <c r="N121" s="44">
        <f t="shared" si="1"/>
        <v>11325.6</v>
      </c>
      <c r="O121" s="41"/>
      <c r="P121" s="122" t="s">
        <v>362</v>
      </c>
      <c r="Q121" s="45" t="s">
        <v>29</v>
      </c>
    </row>
    <row r="122" s="34" customFormat="1" ht="29" customHeight="1" spans="1:17">
      <c r="A122" s="40">
        <v>116</v>
      </c>
      <c r="B122" s="41" t="s">
        <v>363</v>
      </c>
      <c r="C122" s="41" t="s">
        <v>737</v>
      </c>
      <c r="D122" s="42">
        <v>1</v>
      </c>
      <c r="E122" s="41">
        <v>11.7</v>
      </c>
      <c r="F122" s="44">
        <v>64350</v>
      </c>
      <c r="G122" s="44">
        <v>13384.8</v>
      </c>
      <c r="H122" s="45" t="s">
        <v>361</v>
      </c>
      <c r="I122" s="45" t="s">
        <v>365</v>
      </c>
      <c r="J122" s="41">
        <v>2342.34</v>
      </c>
      <c r="K122" s="44">
        <v>4015.44</v>
      </c>
      <c r="L122" s="44">
        <v>2007.72</v>
      </c>
      <c r="M122" s="44">
        <v>5019.3</v>
      </c>
      <c r="N122" s="44">
        <f t="shared" si="1"/>
        <v>11042.46</v>
      </c>
      <c r="O122" s="41"/>
      <c r="P122" s="122" t="s">
        <v>75</v>
      </c>
      <c r="Q122" s="45" t="s">
        <v>29</v>
      </c>
    </row>
    <row r="123" s="34" customFormat="1" ht="29" customHeight="1" spans="1:17">
      <c r="A123" s="40">
        <v>117</v>
      </c>
      <c r="B123" s="41" t="s">
        <v>366</v>
      </c>
      <c r="C123" s="41" t="s">
        <v>738</v>
      </c>
      <c r="D123" s="42">
        <v>1</v>
      </c>
      <c r="E123" s="41">
        <v>17</v>
      </c>
      <c r="F123" s="44">
        <v>93500</v>
      </c>
      <c r="G123" s="44">
        <v>16456</v>
      </c>
      <c r="H123" s="45" t="s">
        <v>361</v>
      </c>
      <c r="I123" s="45" t="s">
        <v>228</v>
      </c>
      <c r="J123" s="41">
        <v>2879.8</v>
      </c>
      <c r="K123" s="44">
        <v>4936.8</v>
      </c>
      <c r="L123" s="44">
        <v>2468.4</v>
      </c>
      <c r="M123" s="44">
        <v>6171</v>
      </c>
      <c r="N123" s="44">
        <f t="shared" si="1"/>
        <v>13576.2</v>
      </c>
      <c r="O123" s="41"/>
      <c r="P123" s="122" t="s">
        <v>368</v>
      </c>
      <c r="Q123" s="45" t="s">
        <v>29</v>
      </c>
    </row>
    <row r="124" s="34" customFormat="1" ht="29" customHeight="1" spans="1:17">
      <c r="A124" s="40">
        <v>118</v>
      </c>
      <c r="B124" s="41" t="s">
        <v>369</v>
      </c>
      <c r="C124" s="41" t="s">
        <v>739</v>
      </c>
      <c r="D124" s="42">
        <v>1</v>
      </c>
      <c r="E124" s="41">
        <v>16</v>
      </c>
      <c r="F124" s="44">
        <v>88000</v>
      </c>
      <c r="G124" s="44">
        <v>18304</v>
      </c>
      <c r="H124" s="45" t="s">
        <v>361</v>
      </c>
      <c r="I124" s="45" t="s">
        <v>365</v>
      </c>
      <c r="J124" s="41">
        <v>3203.2</v>
      </c>
      <c r="K124" s="44">
        <v>5491.2</v>
      </c>
      <c r="L124" s="44">
        <v>2745.6</v>
      </c>
      <c r="M124" s="44">
        <v>6864</v>
      </c>
      <c r="N124" s="44">
        <f t="shared" si="1"/>
        <v>15100.8</v>
      </c>
      <c r="O124" s="41"/>
      <c r="P124" s="122" t="s">
        <v>344</v>
      </c>
      <c r="Q124" s="45" t="s">
        <v>29</v>
      </c>
    </row>
    <row r="125" s="34" customFormat="1" ht="29" customHeight="1" spans="1:17">
      <c r="A125" s="40">
        <v>119</v>
      </c>
      <c r="B125" s="41" t="s">
        <v>371</v>
      </c>
      <c r="C125" s="41" t="s">
        <v>740</v>
      </c>
      <c r="D125" s="42">
        <v>1</v>
      </c>
      <c r="E125" s="41">
        <v>2.8</v>
      </c>
      <c r="F125" s="44">
        <v>15400</v>
      </c>
      <c r="G125" s="44">
        <v>2956.8</v>
      </c>
      <c r="H125" s="45" t="s">
        <v>361</v>
      </c>
      <c r="I125" s="45" t="s">
        <v>65</v>
      </c>
      <c r="J125" s="41">
        <v>517.44</v>
      </c>
      <c r="K125" s="44">
        <v>887.04</v>
      </c>
      <c r="L125" s="44">
        <v>443.52</v>
      </c>
      <c r="M125" s="44">
        <v>1108.8</v>
      </c>
      <c r="N125" s="44">
        <f t="shared" si="1"/>
        <v>2439.36</v>
      </c>
      <c r="O125" s="41"/>
      <c r="P125" s="122" t="s">
        <v>373</v>
      </c>
      <c r="Q125" s="45" t="s">
        <v>29</v>
      </c>
    </row>
    <row r="126" s="34" customFormat="1" ht="29" customHeight="1" spans="1:17">
      <c r="A126" s="40">
        <v>120</v>
      </c>
      <c r="B126" s="41" t="s">
        <v>374</v>
      </c>
      <c r="C126" s="41" t="s">
        <v>741</v>
      </c>
      <c r="D126" s="42">
        <v>1</v>
      </c>
      <c r="E126" s="41">
        <v>40</v>
      </c>
      <c r="F126" s="44">
        <v>220000</v>
      </c>
      <c r="G126" s="44">
        <v>38720</v>
      </c>
      <c r="H126" s="45" t="s">
        <v>361</v>
      </c>
      <c r="I126" s="45" t="s">
        <v>228</v>
      </c>
      <c r="J126" s="41">
        <v>6776</v>
      </c>
      <c r="K126" s="44">
        <v>11616</v>
      </c>
      <c r="L126" s="44">
        <v>5808</v>
      </c>
      <c r="M126" s="44">
        <v>14520</v>
      </c>
      <c r="N126" s="44">
        <f t="shared" si="1"/>
        <v>31944</v>
      </c>
      <c r="O126" s="41"/>
      <c r="P126" s="122" t="s">
        <v>376</v>
      </c>
      <c r="Q126" s="45" t="s">
        <v>29</v>
      </c>
    </row>
    <row r="127" s="34" customFormat="1" ht="29" customHeight="1" spans="1:17">
      <c r="A127" s="40">
        <v>121</v>
      </c>
      <c r="B127" s="41" t="s">
        <v>377</v>
      </c>
      <c r="C127" s="41" t="s">
        <v>742</v>
      </c>
      <c r="D127" s="42">
        <v>1</v>
      </c>
      <c r="E127" s="41">
        <v>3</v>
      </c>
      <c r="F127" s="44">
        <v>16500</v>
      </c>
      <c r="G127" s="44">
        <v>3168</v>
      </c>
      <c r="H127" s="45" t="s">
        <v>361</v>
      </c>
      <c r="I127" s="45" t="s">
        <v>65</v>
      </c>
      <c r="J127" s="41">
        <v>554.4</v>
      </c>
      <c r="K127" s="44">
        <v>950.4</v>
      </c>
      <c r="L127" s="44">
        <v>475.2</v>
      </c>
      <c r="M127" s="44">
        <v>1188</v>
      </c>
      <c r="N127" s="44">
        <f t="shared" si="1"/>
        <v>2613.6</v>
      </c>
      <c r="O127" s="41"/>
      <c r="P127" s="122" t="s">
        <v>379</v>
      </c>
      <c r="Q127" s="45" t="s">
        <v>29</v>
      </c>
    </row>
    <row r="128" s="34" customFormat="1" ht="29" customHeight="1" spans="1:17">
      <c r="A128" s="40">
        <v>122</v>
      </c>
      <c r="B128" s="41" t="s">
        <v>380</v>
      </c>
      <c r="C128" s="41" t="s">
        <v>743</v>
      </c>
      <c r="D128" s="42">
        <v>1</v>
      </c>
      <c r="E128" s="41">
        <v>4.1</v>
      </c>
      <c r="F128" s="44">
        <v>22550</v>
      </c>
      <c r="G128" s="44">
        <v>4690.4</v>
      </c>
      <c r="H128" s="45" t="s">
        <v>361</v>
      </c>
      <c r="I128" s="45" t="s">
        <v>65</v>
      </c>
      <c r="J128" s="41">
        <v>820.82</v>
      </c>
      <c r="K128" s="44">
        <v>1407.12</v>
      </c>
      <c r="L128" s="44">
        <v>703.56</v>
      </c>
      <c r="M128" s="44">
        <v>1758.9</v>
      </c>
      <c r="N128" s="44">
        <f t="shared" si="1"/>
        <v>3869.58</v>
      </c>
      <c r="O128" s="41"/>
      <c r="P128" s="122" t="s">
        <v>257</v>
      </c>
      <c r="Q128" s="45" t="s">
        <v>29</v>
      </c>
    </row>
    <row r="129" s="34" customFormat="1" ht="29" customHeight="1" spans="1:17">
      <c r="A129" s="40">
        <v>123</v>
      </c>
      <c r="B129" s="41" t="s">
        <v>382</v>
      </c>
      <c r="C129" s="41" t="s">
        <v>744</v>
      </c>
      <c r="D129" s="42">
        <v>1</v>
      </c>
      <c r="E129" s="41">
        <v>5.3</v>
      </c>
      <c r="F129" s="44">
        <v>29150</v>
      </c>
      <c r="G129" s="44">
        <v>5596.8</v>
      </c>
      <c r="H129" s="45" t="s">
        <v>384</v>
      </c>
      <c r="I129" s="45" t="s">
        <v>119</v>
      </c>
      <c r="J129" s="41">
        <v>979.44</v>
      </c>
      <c r="K129" s="44">
        <v>1679.04</v>
      </c>
      <c r="L129" s="44">
        <v>839.52</v>
      </c>
      <c r="M129" s="44">
        <v>2098.8</v>
      </c>
      <c r="N129" s="44">
        <f t="shared" si="1"/>
        <v>4617.36</v>
      </c>
      <c r="O129" s="41"/>
      <c r="P129" s="122" t="s">
        <v>319</v>
      </c>
      <c r="Q129" s="45" t="s">
        <v>29</v>
      </c>
    </row>
    <row r="130" s="34" customFormat="1" ht="29" customHeight="1" spans="1:17">
      <c r="A130" s="40">
        <v>124</v>
      </c>
      <c r="B130" s="41" t="s">
        <v>385</v>
      </c>
      <c r="C130" s="41" t="s">
        <v>745</v>
      </c>
      <c r="D130" s="42">
        <v>1</v>
      </c>
      <c r="E130" s="41">
        <v>5</v>
      </c>
      <c r="F130" s="44">
        <v>27500</v>
      </c>
      <c r="G130" s="44">
        <v>5280</v>
      </c>
      <c r="H130" s="45" t="s">
        <v>384</v>
      </c>
      <c r="I130" s="45" t="s">
        <v>228</v>
      </c>
      <c r="J130" s="41">
        <v>924</v>
      </c>
      <c r="K130" s="44">
        <v>1584</v>
      </c>
      <c r="L130" s="44">
        <v>792</v>
      </c>
      <c r="M130" s="44">
        <v>1980</v>
      </c>
      <c r="N130" s="44">
        <f t="shared" si="1"/>
        <v>4356</v>
      </c>
      <c r="O130" s="41"/>
      <c r="P130" s="122" t="s">
        <v>299</v>
      </c>
      <c r="Q130" s="45" t="s">
        <v>29</v>
      </c>
    </row>
    <row r="131" s="34" customFormat="1" ht="29" customHeight="1" spans="1:17">
      <c r="A131" s="40">
        <v>125</v>
      </c>
      <c r="B131" s="41" t="s">
        <v>387</v>
      </c>
      <c r="C131" s="41" t="s">
        <v>746</v>
      </c>
      <c r="D131" s="42">
        <v>1</v>
      </c>
      <c r="E131" s="41">
        <v>34</v>
      </c>
      <c r="F131" s="44">
        <v>187000</v>
      </c>
      <c r="G131" s="44">
        <v>38896</v>
      </c>
      <c r="H131" s="45" t="s">
        <v>388</v>
      </c>
      <c r="I131" s="45" t="s">
        <v>365</v>
      </c>
      <c r="J131" s="41">
        <v>6806.8</v>
      </c>
      <c r="K131" s="44">
        <v>11668.8</v>
      </c>
      <c r="L131" s="44">
        <v>5834.4</v>
      </c>
      <c r="M131" s="44">
        <v>14586</v>
      </c>
      <c r="N131" s="44">
        <f t="shared" si="1"/>
        <v>32089.2</v>
      </c>
      <c r="O131" s="41"/>
      <c r="P131" s="122" t="s">
        <v>389</v>
      </c>
      <c r="Q131" s="45" t="s">
        <v>29</v>
      </c>
    </row>
    <row r="132" s="34" customFormat="1" ht="29" customHeight="1" spans="1:17">
      <c r="A132" s="40">
        <v>126</v>
      </c>
      <c r="B132" s="41" t="s">
        <v>390</v>
      </c>
      <c r="C132" s="41" t="s">
        <v>747</v>
      </c>
      <c r="D132" s="42">
        <v>1</v>
      </c>
      <c r="E132" s="41">
        <v>34</v>
      </c>
      <c r="F132" s="44">
        <v>187000</v>
      </c>
      <c r="G132" s="44">
        <v>35904</v>
      </c>
      <c r="H132" s="45" t="s">
        <v>388</v>
      </c>
      <c r="I132" s="45" t="s">
        <v>228</v>
      </c>
      <c r="J132" s="41">
        <v>6283.2</v>
      </c>
      <c r="K132" s="44">
        <v>10771.2</v>
      </c>
      <c r="L132" s="44">
        <v>5385.6</v>
      </c>
      <c r="M132" s="44">
        <v>13464</v>
      </c>
      <c r="N132" s="44">
        <f t="shared" si="1"/>
        <v>29620.8</v>
      </c>
      <c r="O132" s="41"/>
      <c r="P132" s="122" t="s">
        <v>356</v>
      </c>
      <c r="Q132" s="45" t="s">
        <v>29</v>
      </c>
    </row>
    <row r="133" s="34" customFormat="1" ht="29" customHeight="1" spans="1:17">
      <c r="A133" s="40">
        <v>127</v>
      </c>
      <c r="B133" s="41" t="s">
        <v>392</v>
      </c>
      <c r="C133" s="41" t="s">
        <v>747</v>
      </c>
      <c r="D133" s="42">
        <v>1</v>
      </c>
      <c r="E133" s="41">
        <v>8.8</v>
      </c>
      <c r="F133" s="44">
        <v>48400</v>
      </c>
      <c r="G133" s="44">
        <v>9292.8</v>
      </c>
      <c r="H133" s="45" t="s">
        <v>388</v>
      </c>
      <c r="I133" s="45" t="s">
        <v>119</v>
      </c>
      <c r="J133" s="41">
        <v>1626.24</v>
      </c>
      <c r="K133" s="44">
        <v>2787.84</v>
      </c>
      <c r="L133" s="44">
        <v>1393.92</v>
      </c>
      <c r="M133" s="44">
        <v>3484.8</v>
      </c>
      <c r="N133" s="44">
        <f t="shared" si="1"/>
        <v>7666.56</v>
      </c>
      <c r="O133" s="41"/>
      <c r="P133" s="122" t="s">
        <v>356</v>
      </c>
      <c r="Q133" s="45" t="s">
        <v>29</v>
      </c>
    </row>
    <row r="134" s="34" customFormat="1" ht="29" customHeight="1" spans="1:17">
      <c r="A134" s="40">
        <v>128</v>
      </c>
      <c r="B134" s="41" t="s">
        <v>393</v>
      </c>
      <c r="C134" s="41" t="s">
        <v>748</v>
      </c>
      <c r="D134" s="42">
        <v>1</v>
      </c>
      <c r="E134" s="41">
        <v>10</v>
      </c>
      <c r="F134" s="44">
        <v>55000</v>
      </c>
      <c r="G134" s="44">
        <v>11440</v>
      </c>
      <c r="H134" s="45" t="s">
        <v>395</v>
      </c>
      <c r="I134" s="45" t="s">
        <v>365</v>
      </c>
      <c r="J134" s="41">
        <v>2002</v>
      </c>
      <c r="K134" s="44">
        <v>3432</v>
      </c>
      <c r="L134" s="44">
        <v>1716</v>
      </c>
      <c r="M134" s="44">
        <v>4290</v>
      </c>
      <c r="N134" s="44">
        <f t="shared" si="1"/>
        <v>9438</v>
      </c>
      <c r="O134" s="41"/>
      <c r="P134" s="122" t="s">
        <v>396</v>
      </c>
      <c r="Q134" s="45" t="s">
        <v>29</v>
      </c>
    </row>
    <row r="135" s="34" customFormat="1" ht="29" customHeight="1" spans="1:17">
      <c r="A135" s="40">
        <v>129</v>
      </c>
      <c r="B135" s="41" t="s">
        <v>397</v>
      </c>
      <c r="C135" s="41" t="s">
        <v>749</v>
      </c>
      <c r="D135" s="42">
        <v>1</v>
      </c>
      <c r="E135" s="41">
        <v>12</v>
      </c>
      <c r="F135" s="44">
        <v>66000</v>
      </c>
      <c r="G135" s="44">
        <v>12672</v>
      </c>
      <c r="H135" s="45" t="s">
        <v>395</v>
      </c>
      <c r="I135" s="45" t="s">
        <v>228</v>
      </c>
      <c r="J135" s="41">
        <v>2217.6</v>
      </c>
      <c r="K135" s="44">
        <v>3801.6</v>
      </c>
      <c r="L135" s="44">
        <v>1900.8</v>
      </c>
      <c r="M135" s="44">
        <v>4752</v>
      </c>
      <c r="N135" s="44">
        <f t="shared" ref="N135:N195" si="2">K135+L135+M135</f>
        <v>10454.4</v>
      </c>
      <c r="O135" s="41"/>
      <c r="P135" s="122" t="s">
        <v>399</v>
      </c>
      <c r="Q135" s="45" t="s">
        <v>29</v>
      </c>
    </row>
    <row r="136" s="34" customFormat="1" ht="29" customHeight="1" spans="1:17">
      <c r="A136" s="40">
        <v>130</v>
      </c>
      <c r="B136" s="41" t="s">
        <v>400</v>
      </c>
      <c r="C136" s="41" t="s">
        <v>750</v>
      </c>
      <c r="D136" s="42">
        <v>1</v>
      </c>
      <c r="E136" s="41">
        <v>2.6</v>
      </c>
      <c r="F136" s="44">
        <v>14300</v>
      </c>
      <c r="G136" s="44">
        <v>2745.6</v>
      </c>
      <c r="H136" s="45" t="s">
        <v>395</v>
      </c>
      <c r="I136" s="45" t="s">
        <v>65</v>
      </c>
      <c r="J136" s="41">
        <v>480.48</v>
      </c>
      <c r="K136" s="44">
        <v>823.68</v>
      </c>
      <c r="L136" s="44">
        <v>411.84</v>
      </c>
      <c r="M136" s="44">
        <v>1029.6</v>
      </c>
      <c r="N136" s="44">
        <f t="shared" si="2"/>
        <v>2265.12</v>
      </c>
      <c r="O136" s="41"/>
      <c r="P136" s="122" t="s">
        <v>402</v>
      </c>
      <c r="Q136" s="45" t="s">
        <v>29</v>
      </c>
    </row>
    <row r="137" s="34" customFormat="1" ht="29" customHeight="1" spans="1:17">
      <c r="A137" s="40">
        <v>131</v>
      </c>
      <c r="B137" s="41" t="s">
        <v>403</v>
      </c>
      <c r="C137" s="41" t="s">
        <v>751</v>
      </c>
      <c r="D137" s="42">
        <v>1</v>
      </c>
      <c r="E137" s="41">
        <v>8.6</v>
      </c>
      <c r="F137" s="44">
        <v>47300</v>
      </c>
      <c r="G137" s="44">
        <v>9081.6</v>
      </c>
      <c r="H137" s="45" t="s">
        <v>395</v>
      </c>
      <c r="I137" s="45" t="s">
        <v>228</v>
      </c>
      <c r="J137" s="41">
        <v>1589.28</v>
      </c>
      <c r="K137" s="44">
        <v>2724.48</v>
      </c>
      <c r="L137" s="44">
        <v>1362.24</v>
      </c>
      <c r="M137" s="44">
        <v>3405.6</v>
      </c>
      <c r="N137" s="44">
        <f t="shared" si="2"/>
        <v>7492.32</v>
      </c>
      <c r="O137" s="41"/>
      <c r="P137" s="122" t="s">
        <v>404</v>
      </c>
      <c r="Q137" s="45" t="s">
        <v>29</v>
      </c>
    </row>
    <row r="138" s="34" customFormat="1" ht="29" customHeight="1" spans="1:17">
      <c r="A138" s="40">
        <v>132</v>
      </c>
      <c r="B138" s="41" t="s">
        <v>405</v>
      </c>
      <c r="C138" s="41" t="s">
        <v>752</v>
      </c>
      <c r="D138" s="42">
        <v>1</v>
      </c>
      <c r="E138" s="41">
        <v>7.8</v>
      </c>
      <c r="F138" s="44">
        <v>42900</v>
      </c>
      <c r="G138" s="44">
        <v>8236.8</v>
      </c>
      <c r="H138" s="45" t="s">
        <v>395</v>
      </c>
      <c r="I138" s="45" t="s">
        <v>228</v>
      </c>
      <c r="J138" s="41">
        <v>1441.44</v>
      </c>
      <c r="K138" s="44">
        <v>2471.04</v>
      </c>
      <c r="L138" s="44">
        <v>1235.52</v>
      </c>
      <c r="M138" s="44">
        <v>3088.8</v>
      </c>
      <c r="N138" s="44">
        <f t="shared" si="2"/>
        <v>6795.36</v>
      </c>
      <c r="O138" s="41"/>
      <c r="P138" s="122" t="s">
        <v>404</v>
      </c>
      <c r="Q138" s="45" t="s">
        <v>29</v>
      </c>
    </row>
    <row r="139" s="34" customFormat="1" ht="29" customHeight="1" spans="1:17">
      <c r="A139" s="40">
        <v>133</v>
      </c>
      <c r="B139" s="41" t="s">
        <v>406</v>
      </c>
      <c r="C139" s="41" t="s">
        <v>672</v>
      </c>
      <c r="D139" s="42">
        <v>1</v>
      </c>
      <c r="E139" s="41">
        <v>5.7</v>
      </c>
      <c r="F139" s="44">
        <v>31350</v>
      </c>
      <c r="G139" s="44">
        <v>6019.2</v>
      </c>
      <c r="H139" s="45" t="s">
        <v>395</v>
      </c>
      <c r="I139" s="45" t="s">
        <v>39</v>
      </c>
      <c r="J139" s="41">
        <v>1053.36</v>
      </c>
      <c r="K139" s="44">
        <v>1805.76</v>
      </c>
      <c r="L139" s="44">
        <v>902.88</v>
      </c>
      <c r="M139" s="44">
        <v>2257.2</v>
      </c>
      <c r="N139" s="44">
        <f t="shared" si="2"/>
        <v>4965.84</v>
      </c>
      <c r="O139" s="41"/>
      <c r="P139" s="122" t="s">
        <v>174</v>
      </c>
      <c r="Q139" s="45" t="s">
        <v>29</v>
      </c>
    </row>
    <row r="140" s="34" customFormat="1" ht="29" customHeight="1" spans="1:17">
      <c r="A140" s="40">
        <v>134</v>
      </c>
      <c r="B140" s="41" t="s">
        <v>407</v>
      </c>
      <c r="C140" s="41" t="s">
        <v>753</v>
      </c>
      <c r="D140" s="42">
        <v>1</v>
      </c>
      <c r="E140" s="41">
        <v>14.5</v>
      </c>
      <c r="F140" s="44">
        <v>79750</v>
      </c>
      <c r="G140" s="44">
        <v>15312</v>
      </c>
      <c r="H140" s="45" t="s">
        <v>395</v>
      </c>
      <c r="I140" s="45" t="s">
        <v>39</v>
      </c>
      <c r="J140" s="41">
        <v>2679.6</v>
      </c>
      <c r="K140" s="44">
        <v>4593.6</v>
      </c>
      <c r="L140" s="44">
        <v>2296.8</v>
      </c>
      <c r="M140" s="44">
        <v>5742</v>
      </c>
      <c r="N140" s="44">
        <f t="shared" si="2"/>
        <v>12632.4</v>
      </c>
      <c r="O140" s="41"/>
      <c r="P140" s="122" t="s">
        <v>409</v>
      </c>
      <c r="Q140" s="45" t="s">
        <v>29</v>
      </c>
    </row>
    <row r="141" s="34" customFormat="1" ht="29" customHeight="1" spans="1:17">
      <c r="A141" s="40">
        <v>135</v>
      </c>
      <c r="B141" s="41" t="s">
        <v>410</v>
      </c>
      <c r="C141" s="41" t="s">
        <v>754</v>
      </c>
      <c r="D141" s="42">
        <v>1</v>
      </c>
      <c r="E141" s="41">
        <v>10.6</v>
      </c>
      <c r="F141" s="44">
        <v>58300</v>
      </c>
      <c r="G141" s="44">
        <v>11193.6</v>
      </c>
      <c r="H141" s="45" t="s">
        <v>395</v>
      </c>
      <c r="I141" s="45" t="s">
        <v>228</v>
      </c>
      <c r="J141" s="41">
        <v>1958.88</v>
      </c>
      <c r="K141" s="44">
        <v>3358.08</v>
      </c>
      <c r="L141" s="44">
        <v>1679.04</v>
      </c>
      <c r="M141" s="44">
        <v>4197.6</v>
      </c>
      <c r="N141" s="44">
        <f t="shared" si="2"/>
        <v>9234.72</v>
      </c>
      <c r="O141" s="41"/>
      <c r="P141" s="122" t="s">
        <v>174</v>
      </c>
      <c r="Q141" s="45" t="s">
        <v>29</v>
      </c>
    </row>
    <row r="142" s="34" customFormat="1" ht="29" customHeight="1" spans="1:17">
      <c r="A142" s="40">
        <v>136</v>
      </c>
      <c r="B142" s="41" t="s">
        <v>412</v>
      </c>
      <c r="C142" s="41" t="s">
        <v>755</v>
      </c>
      <c r="D142" s="42">
        <v>1</v>
      </c>
      <c r="E142" s="41">
        <v>11.6</v>
      </c>
      <c r="F142" s="44">
        <v>63800</v>
      </c>
      <c r="G142" s="44">
        <v>12249.6</v>
      </c>
      <c r="H142" s="45" t="s">
        <v>395</v>
      </c>
      <c r="I142" s="45" t="s">
        <v>325</v>
      </c>
      <c r="J142" s="41">
        <v>2143.68</v>
      </c>
      <c r="K142" s="44">
        <v>3674.88</v>
      </c>
      <c r="L142" s="44">
        <v>1837.44</v>
      </c>
      <c r="M142" s="44">
        <v>4593.6</v>
      </c>
      <c r="N142" s="44">
        <f t="shared" si="2"/>
        <v>10105.92</v>
      </c>
      <c r="O142" s="41"/>
      <c r="P142" s="122" t="s">
        <v>174</v>
      </c>
      <c r="Q142" s="45" t="s">
        <v>29</v>
      </c>
    </row>
    <row r="143" s="34" customFormat="1" ht="29" customHeight="1" spans="1:17">
      <c r="A143" s="40">
        <v>137</v>
      </c>
      <c r="B143" s="41" t="s">
        <v>414</v>
      </c>
      <c r="C143" s="41" t="s">
        <v>756</v>
      </c>
      <c r="D143" s="42">
        <v>1</v>
      </c>
      <c r="E143" s="41">
        <v>23.5</v>
      </c>
      <c r="F143" s="44">
        <v>129250</v>
      </c>
      <c r="G143" s="44">
        <v>24816</v>
      </c>
      <c r="H143" s="45" t="s">
        <v>416</v>
      </c>
      <c r="I143" s="45" t="s">
        <v>39</v>
      </c>
      <c r="J143" s="41">
        <v>0</v>
      </c>
      <c r="K143" s="44">
        <v>7444.8</v>
      </c>
      <c r="L143" s="44">
        <v>3722.4</v>
      </c>
      <c r="M143" s="44">
        <v>13648.8</v>
      </c>
      <c r="N143" s="44">
        <f t="shared" si="2"/>
        <v>24816</v>
      </c>
      <c r="O143" s="121" t="s">
        <v>61</v>
      </c>
      <c r="P143" s="41" t="s">
        <v>62</v>
      </c>
      <c r="Q143" s="45" t="s">
        <v>29</v>
      </c>
    </row>
    <row r="144" s="34" customFormat="1" ht="29" customHeight="1" spans="1:17">
      <c r="A144" s="40">
        <v>138</v>
      </c>
      <c r="B144" s="41" t="s">
        <v>417</v>
      </c>
      <c r="C144" s="41" t="s">
        <v>757</v>
      </c>
      <c r="D144" s="42">
        <v>1</v>
      </c>
      <c r="E144" s="41">
        <v>11.2</v>
      </c>
      <c r="F144" s="44">
        <v>61600</v>
      </c>
      <c r="G144" s="44">
        <v>11827.2</v>
      </c>
      <c r="H144" s="45" t="s">
        <v>416</v>
      </c>
      <c r="I144" s="45" t="s">
        <v>228</v>
      </c>
      <c r="J144" s="41">
        <v>2069.76</v>
      </c>
      <c r="K144" s="44">
        <v>3548.16</v>
      </c>
      <c r="L144" s="44">
        <v>1774.08</v>
      </c>
      <c r="M144" s="44">
        <v>4435.2</v>
      </c>
      <c r="N144" s="44">
        <f t="shared" si="2"/>
        <v>9757.44</v>
      </c>
      <c r="O144" s="41"/>
      <c r="P144" s="122" t="s">
        <v>404</v>
      </c>
      <c r="Q144" s="45" t="s">
        <v>29</v>
      </c>
    </row>
    <row r="145" s="34" customFormat="1" ht="29" customHeight="1" spans="1:17">
      <c r="A145" s="40">
        <v>139</v>
      </c>
      <c r="B145" s="41" t="s">
        <v>419</v>
      </c>
      <c r="C145" s="41" t="s">
        <v>758</v>
      </c>
      <c r="D145" s="42">
        <v>1</v>
      </c>
      <c r="E145" s="41">
        <v>9.5</v>
      </c>
      <c r="F145" s="44">
        <v>52250</v>
      </c>
      <c r="G145" s="44">
        <v>10868</v>
      </c>
      <c r="H145" s="45" t="s">
        <v>421</v>
      </c>
      <c r="I145" s="45" t="s">
        <v>39</v>
      </c>
      <c r="J145" s="41">
        <v>1901.9</v>
      </c>
      <c r="K145" s="44">
        <v>3260.4</v>
      </c>
      <c r="L145" s="44">
        <v>1630.2</v>
      </c>
      <c r="M145" s="44">
        <v>4075.5</v>
      </c>
      <c r="N145" s="44">
        <f t="shared" si="2"/>
        <v>8966.1</v>
      </c>
      <c r="O145" s="41"/>
      <c r="P145" s="122" t="s">
        <v>399</v>
      </c>
      <c r="Q145" s="45" t="s">
        <v>29</v>
      </c>
    </row>
    <row r="146" s="34" customFormat="1" ht="29" customHeight="1" spans="1:17">
      <c r="A146" s="40">
        <v>140</v>
      </c>
      <c r="B146" s="41" t="s">
        <v>422</v>
      </c>
      <c r="C146" s="41" t="s">
        <v>759</v>
      </c>
      <c r="D146" s="42">
        <v>1</v>
      </c>
      <c r="E146" s="41">
        <v>19</v>
      </c>
      <c r="F146" s="44">
        <v>104500</v>
      </c>
      <c r="G146" s="44">
        <v>20064</v>
      </c>
      <c r="H146" s="45" t="s">
        <v>421</v>
      </c>
      <c r="I146" s="45" t="s">
        <v>39</v>
      </c>
      <c r="J146" s="41">
        <v>3511.2</v>
      </c>
      <c r="K146" s="44">
        <v>6019.2</v>
      </c>
      <c r="L146" s="44">
        <v>3009.6</v>
      </c>
      <c r="M146" s="44">
        <v>7524</v>
      </c>
      <c r="N146" s="44">
        <f t="shared" si="2"/>
        <v>16552.8</v>
      </c>
      <c r="O146" s="41"/>
      <c r="P146" s="122" t="s">
        <v>424</v>
      </c>
      <c r="Q146" s="45" t="s">
        <v>29</v>
      </c>
    </row>
    <row r="147" s="34" customFormat="1" ht="29" customHeight="1" spans="1:17">
      <c r="A147" s="40">
        <v>141</v>
      </c>
      <c r="B147" s="41" t="s">
        <v>425</v>
      </c>
      <c r="C147" s="41" t="s">
        <v>760</v>
      </c>
      <c r="D147" s="42">
        <v>1</v>
      </c>
      <c r="E147" s="41">
        <v>3.3</v>
      </c>
      <c r="F147" s="44">
        <v>18150</v>
      </c>
      <c r="G147" s="44">
        <v>3484.8</v>
      </c>
      <c r="H147" s="45" t="s">
        <v>421</v>
      </c>
      <c r="I147" s="45" t="s">
        <v>39</v>
      </c>
      <c r="J147" s="41">
        <v>609.84</v>
      </c>
      <c r="K147" s="44">
        <v>1045.44</v>
      </c>
      <c r="L147" s="44">
        <v>522.72</v>
      </c>
      <c r="M147" s="44">
        <v>1306.8</v>
      </c>
      <c r="N147" s="44">
        <f t="shared" si="2"/>
        <v>2874.96</v>
      </c>
      <c r="O147" s="41"/>
      <c r="P147" s="122" t="s">
        <v>427</v>
      </c>
      <c r="Q147" s="45" t="s">
        <v>29</v>
      </c>
    </row>
    <row r="148" s="34" customFormat="1" ht="29" customHeight="1" spans="1:17">
      <c r="A148" s="40">
        <v>142</v>
      </c>
      <c r="B148" s="41" t="s">
        <v>428</v>
      </c>
      <c r="C148" s="41" t="s">
        <v>761</v>
      </c>
      <c r="D148" s="42">
        <v>1</v>
      </c>
      <c r="E148" s="41">
        <v>2</v>
      </c>
      <c r="F148" s="44">
        <v>11000</v>
      </c>
      <c r="G148" s="44">
        <v>2112</v>
      </c>
      <c r="H148" s="45" t="s">
        <v>421</v>
      </c>
      <c r="I148" s="45" t="s">
        <v>39</v>
      </c>
      <c r="J148" s="41">
        <v>369.6</v>
      </c>
      <c r="K148" s="44">
        <v>633.6</v>
      </c>
      <c r="L148" s="44">
        <v>316.8</v>
      </c>
      <c r="M148" s="44">
        <v>792</v>
      </c>
      <c r="N148" s="44">
        <f t="shared" si="2"/>
        <v>1742.4</v>
      </c>
      <c r="O148" s="41"/>
      <c r="P148" s="122" t="s">
        <v>427</v>
      </c>
      <c r="Q148" s="45" t="s">
        <v>29</v>
      </c>
    </row>
    <row r="149" s="34" customFormat="1" ht="29" customHeight="1" spans="1:17">
      <c r="A149" s="40">
        <v>143</v>
      </c>
      <c r="B149" s="41" t="s">
        <v>430</v>
      </c>
      <c r="C149" s="41" t="s">
        <v>762</v>
      </c>
      <c r="D149" s="42">
        <v>1</v>
      </c>
      <c r="E149" s="41">
        <v>8.9</v>
      </c>
      <c r="F149" s="44">
        <v>48950</v>
      </c>
      <c r="G149" s="44">
        <v>9398.4</v>
      </c>
      <c r="H149" s="45" t="s">
        <v>421</v>
      </c>
      <c r="I149" s="45" t="s">
        <v>39</v>
      </c>
      <c r="J149" s="41">
        <v>1644.72</v>
      </c>
      <c r="K149" s="44">
        <v>2819.52</v>
      </c>
      <c r="L149" s="44">
        <v>1409.76</v>
      </c>
      <c r="M149" s="44">
        <v>3524.4</v>
      </c>
      <c r="N149" s="44">
        <f t="shared" si="2"/>
        <v>7753.68</v>
      </c>
      <c r="O149" s="41"/>
      <c r="P149" s="122" t="s">
        <v>432</v>
      </c>
      <c r="Q149" s="45" t="s">
        <v>29</v>
      </c>
    </row>
    <row r="150" s="34" customFormat="1" ht="29" customHeight="1" spans="1:17">
      <c r="A150" s="40">
        <v>144</v>
      </c>
      <c r="B150" s="41" t="s">
        <v>433</v>
      </c>
      <c r="C150" s="41" t="s">
        <v>763</v>
      </c>
      <c r="D150" s="42">
        <v>1</v>
      </c>
      <c r="E150" s="41">
        <v>4.4</v>
      </c>
      <c r="F150" s="44">
        <v>24200</v>
      </c>
      <c r="G150" s="44">
        <v>4646.4</v>
      </c>
      <c r="H150" s="45" t="s">
        <v>434</v>
      </c>
      <c r="I150" s="45" t="s">
        <v>39</v>
      </c>
      <c r="J150" s="41">
        <v>813.12</v>
      </c>
      <c r="K150" s="44">
        <v>1393.92</v>
      </c>
      <c r="L150" s="44">
        <v>696.96</v>
      </c>
      <c r="M150" s="44">
        <v>1742.4</v>
      </c>
      <c r="N150" s="44">
        <f t="shared" si="2"/>
        <v>3833.28</v>
      </c>
      <c r="O150" s="41"/>
      <c r="P150" s="122" t="s">
        <v>435</v>
      </c>
      <c r="Q150" s="45" t="s">
        <v>29</v>
      </c>
    </row>
    <row r="151" s="34" customFormat="1" ht="29" customHeight="1" spans="1:17">
      <c r="A151" s="40">
        <v>145</v>
      </c>
      <c r="B151" s="41" t="s">
        <v>436</v>
      </c>
      <c r="C151" s="41" t="s">
        <v>764</v>
      </c>
      <c r="D151" s="42">
        <v>1</v>
      </c>
      <c r="E151" s="41">
        <v>22</v>
      </c>
      <c r="F151" s="44">
        <v>121000</v>
      </c>
      <c r="G151" s="44">
        <v>25168</v>
      </c>
      <c r="H151" s="45" t="s">
        <v>434</v>
      </c>
      <c r="I151" s="45" t="s">
        <v>39</v>
      </c>
      <c r="J151" s="41">
        <v>4404.4</v>
      </c>
      <c r="K151" s="44">
        <v>7550.4</v>
      </c>
      <c r="L151" s="44">
        <v>3775.2</v>
      </c>
      <c r="M151" s="44">
        <v>9438</v>
      </c>
      <c r="N151" s="44">
        <f t="shared" si="2"/>
        <v>20763.6</v>
      </c>
      <c r="O151" s="41"/>
      <c r="P151" s="122" t="s">
        <v>438</v>
      </c>
      <c r="Q151" s="45" t="s">
        <v>29</v>
      </c>
    </row>
    <row r="152" s="34" customFormat="1" ht="29" customHeight="1" spans="1:17">
      <c r="A152" s="40">
        <v>146</v>
      </c>
      <c r="B152" s="41" t="s">
        <v>439</v>
      </c>
      <c r="C152" s="41" t="s">
        <v>765</v>
      </c>
      <c r="D152" s="42">
        <v>1</v>
      </c>
      <c r="E152" s="41">
        <v>320</v>
      </c>
      <c r="F152" s="44">
        <v>1760000</v>
      </c>
      <c r="G152" s="44">
        <v>309760</v>
      </c>
      <c r="H152" s="45" t="s">
        <v>441</v>
      </c>
      <c r="I152" s="45" t="s">
        <v>442</v>
      </c>
      <c r="J152" s="41">
        <v>54208</v>
      </c>
      <c r="K152" s="44">
        <v>92928</v>
      </c>
      <c r="L152" s="44">
        <v>46464</v>
      </c>
      <c r="M152" s="44">
        <v>116160</v>
      </c>
      <c r="N152" s="44">
        <f t="shared" si="2"/>
        <v>255552</v>
      </c>
      <c r="O152" s="41"/>
      <c r="P152" s="124" t="s">
        <v>443</v>
      </c>
      <c r="Q152" s="45" t="s">
        <v>647</v>
      </c>
    </row>
    <row r="153" s="34" customFormat="1" ht="29" customHeight="1" spans="1:17">
      <c r="A153" s="40">
        <v>147</v>
      </c>
      <c r="B153" s="41" t="s">
        <v>444</v>
      </c>
      <c r="C153" s="41" t="s">
        <v>766</v>
      </c>
      <c r="D153" s="42">
        <v>1</v>
      </c>
      <c r="E153" s="41">
        <v>7</v>
      </c>
      <c r="F153" s="44">
        <v>38500</v>
      </c>
      <c r="G153" s="44">
        <v>7392</v>
      </c>
      <c r="H153" s="45" t="s">
        <v>446</v>
      </c>
      <c r="I153" s="45" t="s">
        <v>39</v>
      </c>
      <c r="J153" s="41">
        <v>1293.6</v>
      </c>
      <c r="K153" s="44">
        <v>2217.6</v>
      </c>
      <c r="L153" s="44">
        <v>1108.8</v>
      </c>
      <c r="M153" s="44">
        <v>2772</v>
      </c>
      <c r="N153" s="44">
        <f t="shared" si="2"/>
        <v>6098.4</v>
      </c>
      <c r="O153" s="41"/>
      <c r="P153" s="122" t="s">
        <v>447</v>
      </c>
      <c r="Q153" s="45" t="s">
        <v>29</v>
      </c>
    </row>
    <row r="154" s="34" customFormat="1" ht="29" customHeight="1" spans="1:17">
      <c r="A154" s="40">
        <v>148</v>
      </c>
      <c r="B154" s="41" t="s">
        <v>448</v>
      </c>
      <c r="C154" s="41" t="s">
        <v>767</v>
      </c>
      <c r="D154" s="42">
        <v>1</v>
      </c>
      <c r="E154" s="41">
        <v>16</v>
      </c>
      <c r="F154" s="44">
        <v>88000</v>
      </c>
      <c r="G154" s="44">
        <v>16896</v>
      </c>
      <c r="H154" s="45" t="s">
        <v>446</v>
      </c>
      <c r="I154" s="45" t="s">
        <v>365</v>
      </c>
      <c r="J154" s="41">
        <v>2956.8</v>
      </c>
      <c r="K154" s="44">
        <v>5068.8</v>
      </c>
      <c r="L154" s="44">
        <v>2534.4</v>
      </c>
      <c r="M154" s="44">
        <v>6336</v>
      </c>
      <c r="N154" s="44">
        <f t="shared" si="2"/>
        <v>13939.2</v>
      </c>
      <c r="O154" s="41"/>
      <c r="P154" s="122" t="s">
        <v>450</v>
      </c>
      <c r="Q154" s="45" t="s">
        <v>29</v>
      </c>
    </row>
    <row r="155" s="34" customFormat="1" ht="29" customHeight="1" spans="1:17">
      <c r="A155" s="40">
        <v>149</v>
      </c>
      <c r="B155" s="41" t="s">
        <v>451</v>
      </c>
      <c r="C155" s="41" t="s">
        <v>768</v>
      </c>
      <c r="D155" s="42">
        <v>1</v>
      </c>
      <c r="E155" s="41">
        <v>12.5</v>
      </c>
      <c r="F155" s="44">
        <v>68750</v>
      </c>
      <c r="G155" s="44">
        <v>13200</v>
      </c>
      <c r="H155" s="45" t="s">
        <v>452</v>
      </c>
      <c r="I155" s="45" t="s">
        <v>365</v>
      </c>
      <c r="J155" s="41">
        <v>2310</v>
      </c>
      <c r="K155" s="44">
        <v>3960</v>
      </c>
      <c r="L155" s="44">
        <v>1980</v>
      </c>
      <c r="M155" s="44">
        <v>4950</v>
      </c>
      <c r="N155" s="44">
        <f t="shared" si="2"/>
        <v>10890</v>
      </c>
      <c r="O155" s="41"/>
      <c r="P155" s="122" t="s">
        <v>299</v>
      </c>
      <c r="Q155" s="45" t="s">
        <v>29</v>
      </c>
    </row>
    <row r="156" s="34" customFormat="1" ht="29" customHeight="1" spans="1:17">
      <c r="A156" s="40">
        <v>150</v>
      </c>
      <c r="B156" s="41" t="s">
        <v>453</v>
      </c>
      <c r="C156" s="41" t="s">
        <v>769</v>
      </c>
      <c r="D156" s="42">
        <v>1</v>
      </c>
      <c r="E156" s="41">
        <v>4</v>
      </c>
      <c r="F156" s="44">
        <v>22000</v>
      </c>
      <c r="G156" s="44">
        <v>4224</v>
      </c>
      <c r="H156" s="45" t="s">
        <v>452</v>
      </c>
      <c r="I156" s="45" t="s">
        <v>39</v>
      </c>
      <c r="J156" s="41">
        <v>739.2</v>
      </c>
      <c r="K156" s="44">
        <v>1267.2</v>
      </c>
      <c r="L156" s="44">
        <v>633.6</v>
      </c>
      <c r="M156" s="44">
        <v>1584</v>
      </c>
      <c r="N156" s="44">
        <f t="shared" si="2"/>
        <v>3484.8</v>
      </c>
      <c r="O156" s="41"/>
      <c r="P156" s="122" t="s">
        <v>379</v>
      </c>
      <c r="Q156" s="45" t="s">
        <v>29</v>
      </c>
    </row>
    <row r="157" s="34" customFormat="1" ht="29" customHeight="1" spans="1:17">
      <c r="A157" s="40">
        <v>151</v>
      </c>
      <c r="B157" s="41" t="s">
        <v>455</v>
      </c>
      <c r="C157" s="41" t="s">
        <v>770</v>
      </c>
      <c r="D157" s="42">
        <v>1</v>
      </c>
      <c r="E157" s="41">
        <v>4.5</v>
      </c>
      <c r="F157" s="44">
        <v>24750</v>
      </c>
      <c r="G157" s="44">
        <v>4752</v>
      </c>
      <c r="H157" s="45" t="s">
        <v>452</v>
      </c>
      <c r="I157" s="45" t="s">
        <v>39</v>
      </c>
      <c r="J157" s="41">
        <v>831.6</v>
      </c>
      <c r="K157" s="44">
        <v>1425.6</v>
      </c>
      <c r="L157" s="44">
        <v>712.8</v>
      </c>
      <c r="M157" s="44">
        <v>1782</v>
      </c>
      <c r="N157" s="44">
        <f t="shared" si="2"/>
        <v>3920.4</v>
      </c>
      <c r="O157" s="41"/>
      <c r="P157" s="122" t="s">
        <v>283</v>
      </c>
      <c r="Q157" s="45" t="s">
        <v>29</v>
      </c>
    </row>
    <row r="158" s="34" customFormat="1" ht="29" customHeight="1" spans="1:17">
      <c r="A158" s="40">
        <v>152</v>
      </c>
      <c r="B158" s="41" t="s">
        <v>457</v>
      </c>
      <c r="C158" s="41" t="s">
        <v>731</v>
      </c>
      <c r="D158" s="42">
        <v>1</v>
      </c>
      <c r="E158" s="41">
        <v>2.8</v>
      </c>
      <c r="F158" s="44">
        <v>15400</v>
      </c>
      <c r="G158" s="44">
        <v>3203.2</v>
      </c>
      <c r="H158" s="45" t="s">
        <v>452</v>
      </c>
      <c r="I158" s="45" t="s">
        <v>365</v>
      </c>
      <c r="J158" s="41">
        <v>560.56</v>
      </c>
      <c r="K158" s="44">
        <v>960.96</v>
      </c>
      <c r="L158" s="44">
        <v>480.48</v>
      </c>
      <c r="M158" s="44">
        <v>1201.2</v>
      </c>
      <c r="N158" s="44">
        <f t="shared" si="2"/>
        <v>2642.64</v>
      </c>
      <c r="O158" s="41"/>
      <c r="P158" s="122" t="s">
        <v>310</v>
      </c>
      <c r="Q158" s="45" t="s">
        <v>29</v>
      </c>
    </row>
    <row r="159" s="34" customFormat="1" ht="29" customHeight="1" spans="1:17">
      <c r="A159" s="40">
        <v>153</v>
      </c>
      <c r="B159" s="41" t="s">
        <v>458</v>
      </c>
      <c r="C159" s="41" t="s">
        <v>771</v>
      </c>
      <c r="D159" s="42">
        <v>1</v>
      </c>
      <c r="E159" s="41">
        <v>17</v>
      </c>
      <c r="F159" s="44">
        <v>93500</v>
      </c>
      <c r="G159" s="44">
        <v>13464</v>
      </c>
      <c r="H159" s="45" t="s">
        <v>452</v>
      </c>
      <c r="I159" s="45" t="s">
        <v>231</v>
      </c>
      <c r="J159" s="41">
        <v>2356.2</v>
      </c>
      <c r="K159" s="44">
        <v>4039.2</v>
      </c>
      <c r="L159" s="44">
        <v>2019.6</v>
      </c>
      <c r="M159" s="44">
        <v>5049</v>
      </c>
      <c r="N159" s="44">
        <f t="shared" si="2"/>
        <v>11107.8</v>
      </c>
      <c r="O159" s="41"/>
      <c r="P159" s="122" t="s">
        <v>329</v>
      </c>
      <c r="Q159" s="45" t="s">
        <v>29</v>
      </c>
    </row>
    <row r="160" s="34" customFormat="1" ht="29" customHeight="1" spans="1:17">
      <c r="A160" s="40">
        <v>154</v>
      </c>
      <c r="B160" s="41" t="s">
        <v>459</v>
      </c>
      <c r="C160" s="41" t="s">
        <v>771</v>
      </c>
      <c r="D160" s="42">
        <v>1</v>
      </c>
      <c r="E160" s="41">
        <v>9.9</v>
      </c>
      <c r="F160" s="44">
        <v>54450</v>
      </c>
      <c r="G160" s="44">
        <v>11325.6</v>
      </c>
      <c r="H160" s="45" t="s">
        <v>452</v>
      </c>
      <c r="I160" s="45" t="s">
        <v>39</v>
      </c>
      <c r="J160" s="41">
        <v>1981.98</v>
      </c>
      <c r="K160" s="44">
        <v>3397.68</v>
      </c>
      <c r="L160" s="44">
        <v>1698.84</v>
      </c>
      <c r="M160" s="44">
        <v>4247.1</v>
      </c>
      <c r="N160" s="44">
        <f t="shared" si="2"/>
        <v>9343.62</v>
      </c>
      <c r="O160" s="41"/>
      <c r="P160" s="122" t="s">
        <v>460</v>
      </c>
      <c r="Q160" s="45" t="s">
        <v>29</v>
      </c>
    </row>
    <row r="161" s="34" customFormat="1" ht="29" customHeight="1" spans="1:17">
      <c r="A161" s="40">
        <v>155</v>
      </c>
      <c r="B161" s="41" t="s">
        <v>461</v>
      </c>
      <c r="C161" s="41" t="s">
        <v>772</v>
      </c>
      <c r="D161" s="42">
        <v>1</v>
      </c>
      <c r="E161" s="41">
        <v>12</v>
      </c>
      <c r="F161" s="44">
        <v>66000</v>
      </c>
      <c r="G161" s="44">
        <v>13728</v>
      </c>
      <c r="H161" s="45" t="s">
        <v>452</v>
      </c>
      <c r="I161" s="45" t="s">
        <v>39</v>
      </c>
      <c r="J161" s="41">
        <v>2402.4</v>
      </c>
      <c r="K161" s="44">
        <v>4118.4</v>
      </c>
      <c r="L161" s="44">
        <v>2059.2</v>
      </c>
      <c r="M161" s="44">
        <v>5148</v>
      </c>
      <c r="N161" s="44">
        <f t="shared" si="2"/>
        <v>11325.6</v>
      </c>
      <c r="O161" s="41"/>
      <c r="P161" s="122" t="s">
        <v>263</v>
      </c>
      <c r="Q161" s="45" t="s">
        <v>29</v>
      </c>
    </row>
    <row r="162" s="34" customFormat="1" ht="21.6" spans="1:17">
      <c r="A162" s="40">
        <v>156</v>
      </c>
      <c r="B162" s="41" t="s">
        <v>463</v>
      </c>
      <c r="C162" s="41" t="s">
        <v>773</v>
      </c>
      <c r="D162" s="42">
        <v>1</v>
      </c>
      <c r="E162" s="41">
        <v>44</v>
      </c>
      <c r="F162" s="44">
        <v>242000</v>
      </c>
      <c r="G162" s="44">
        <v>42592</v>
      </c>
      <c r="H162" s="45" t="s">
        <v>465</v>
      </c>
      <c r="I162" s="45" t="s">
        <v>65</v>
      </c>
      <c r="J162" s="41">
        <v>7453.6</v>
      </c>
      <c r="K162" s="44">
        <v>12777.6</v>
      </c>
      <c r="L162" s="44">
        <v>6388.8</v>
      </c>
      <c r="M162" s="44">
        <v>15972</v>
      </c>
      <c r="N162" s="44">
        <f t="shared" si="2"/>
        <v>35138.4</v>
      </c>
      <c r="O162" s="41"/>
      <c r="P162" s="124" t="s">
        <v>466</v>
      </c>
      <c r="Q162" s="45" t="s">
        <v>647</v>
      </c>
    </row>
    <row r="163" s="34" customFormat="1" ht="29" customHeight="1" spans="1:17">
      <c r="A163" s="40">
        <v>157</v>
      </c>
      <c r="B163" s="41" t="s">
        <v>467</v>
      </c>
      <c r="C163" s="41" t="s">
        <v>774</v>
      </c>
      <c r="D163" s="42">
        <v>1</v>
      </c>
      <c r="E163" s="41">
        <v>23</v>
      </c>
      <c r="F163" s="44">
        <v>126500</v>
      </c>
      <c r="G163" s="44">
        <v>22264</v>
      </c>
      <c r="H163" s="45" t="s">
        <v>465</v>
      </c>
      <c r="I163" s="45" t="s">
        <v>65</v>
      </c>
      <c r="J163" s="41">
        <v>3896.2</v>
      </c>
      <c r="K163" s="44">
        <v>6679.2</v>
      </c>
      <c r="L163" s="44">
        <v>3339.6</v>
      </c>
      <c r="M163" s="44">
        <v>8349</v>
      </c>
      <c r="N163" s="44">
        <f t="shared" si="2"/>
        <v>18367.8</v>
      </c>
      <c r="O163" s="41"/>
      <c r="P163" s="121" t="s">
        <v>469</v>
      </c>
      <c r="Q163" s="45" t="s">
        <v>81</v>
      </c>
    </row>
    <row r="164" s="34" customFormat="1" ht="29" customHeight="1" spans="1:17">
      <c r="A164" s="40">
        <v>158</v>
      </c>
      <c r="B164" s="41" t="s">
        <v>470</v>
      </c>
      <c r="C164" s="41" t="s">
        <v>775</v>
      </c>
      <c r="D164" s="42">
        <v>1</v>
      </c>
      <c r="E164" s="41">
        <v>90</v>
      </c>
      <c r="F164" s="44">
        <v>495000</v>
      </c>
      <c r="G164" s="44">
        <v>87120</v>
      </c>
      <c r="H164" s="45" t="s">
        <v>472</v>
      </c>
      <c r="I164" s="45" t="s">
        <v>47</v>
      </c>
      <c r="J164" s="41">
        <v>15246</v>
      </c>
      <c r="K164" s="44">
        <v>26136</v>
      </c>
      <c r="L164" s="44">
        <v>13068</v>
      </c>
      <c r="M164" s="44">
        <v>32670</v>
      </c>
      <c r="N164" s="44">
        <f t="shared" si="2"/>
        <v>71874</v>
      </c>
      <c r="O164" s="41"/>
      <c r="P164" s="122" t="s">
        <v>473</v>
      </c>
      <c r="Q164" s="45" t="s">
        <v>29</v>
      </c>
    </row>
    <row r="165" s="34" customFormat="1" ht="29" customHeight="1" spans="1:17">
      <c r="A165" s="40">
        <v>159</v>
      </c>
      <c r="B165" s="41" t="s">
        <v>474</v>
      </c>
      <c r="C165" s="41" t="s">
        <v>776</v>
      </c>
      <c r="D165" s="42">
        <v>1</v>
      </c>
      <c r="E165" s="41">
        <v>10</v>
      </c>
      <c r="F165" s="44">
        <v>55000</v>
      </c>
      <c r="G165" s="44">
        <v>10560</v>
      </c>
      <c r="H165" s="45" t="s">
        <v>476</v>
      </c>
      <c r="I165" s="45" t="s">
        <v>39</v>
      </c>
      <c r="J165" s="41">
        <v>1848</v>
      </c>
      <c r="K165" s="44">
        <v>3168</v>
      </c>
      <c r="L165" s="44">
        <v>1584</v>
      </c>
      <c r="M165" s="44">
        <v>3960</v>
      </c>
      <c r="N165" s="44">
        <f t="shared" si="2"/>
        <v>8712</v>
      </c>
      <c r="O165" s="41"/>
      <c r="P165" s="122" t="s">
        <v>477</v>
      </c>
      <c r="Q165" s="45" t="s">
        <v>29</v>
      </c>
    </row>
    <row r="166" s="34" customFormat="1" ht="29" customHeight="1" spans="1:17">
      <c r="A166" s="40">
        <v>160</v>
      </c>
      <c r="B166" s="41" t="s">
        <v>478</v>
      </c>
      <c r="C166" s="41" t="s">
        <v>777</v>
      </c>
      <c r="D166" s="42">
        <v>1</v>
      </c>
      <c r="E166" s="41">
        <v>6.4</v>
      </c>
      <c r="F166" s="44">
        <v>35200</v>
      </c>
      <c r="G166" s="44">
        <v>7321.6</v>
      </c>
      <c r="H166" s="45" t="s">
        <v>476</v>
      </c>
      <c r="I166" s="45" t="s">
        <v>228</v>
      </c>
      <c r="J166" s="41">
        <v>1281.28</v>
      </c>
      <c r="K166" s="44">
        <v>2196.48</v>
      </c>
      <c r="L166" s="44">
        <v>1098.24</v>
      </c>
      <c r="M166" s="44">
        <v>2745.6</v>
      </c>
      <c r="N166" s="44">
        <f t="shared" si="2"/>
        <v>6040.32</v>
      </c>
      <c r="O166" s="41"/>
      <c r="P166" s="122" t="s">
        <v>479</v>
      </c>
      <c r="Q166" s="45" t="s">
        <v>29</v>
      </c>
    </row>
    <row r="167" s="34" customFormat="1" ht="29" customHeight="1" spans="1:17">
      <c r="A167" s="40">
        <v>161</v>
      </c>
      <c r="B167" s="41" t="s">
        <v>480</v>
      </c>
      <c r="C167" s="41" t="s">
        <v>778</v>
      </c>
      <c r="D167" s="42">
        <v>1</v>
      </c>
      <c r="E167" s="41">
        <v>7.9</v>
      </c>
      <c r="F167" s="44">
        <v>43450</v>
      </c>
      <c r="G167" s="44">
        <v>9037.6</v>
      </c>
      <c r="H167" s="45" t="s">
        <v>476</v>
      </c>
      <c r="I167" s="45" t="s">
        <v>39</v>
      </c>
      <c r="J167" s="41">
        <v>1581.58</v>
      </c>
      <c r="K167" s="44">
        <v>2711.28</v>
      </c>
      <c r="L167" s="44">
        <v>1355.64</v>
      </c>
      <c r="M167" s="44">
        <v>3389.1</v>
      </c>
      <c r="N167" s="44">
        <f t="shared" si="2"/>
        <v>7456.02</v>
      </c>
      <c r="O167" s="41"/>
      <c r="P167" s="122" t="s">
        <v>482</v>
      </c>
      <c r="Q167" s="45" t="s">
        <v>29</v>
      </c>
    </row>
    <row r="168" s="34" customFormat="1" ht="29" customHeight="1" spans="1:17">
      <c r="A168" s="40">
        <v>162</v>
      </c>
      <c r="B168" s="41" t="s">
        <v>483</v>
      </c>
      <c r="C168" s="41" t="s">
        <v>779</v>
      </c>
      <c r="D168" s="42">
        <v>1</v>
      </c>
      <c r="E168" s="41">
        <v>5.8</v>
      </c>
      <c r="F168" s="44">
        <v>31900</v>
      </c>
      <c r="G168" s="44">
        <v>6635.2</v>
      </c>
      <c r="H168" s="45" t="s">
        <v>476</v>
      </c>
      <c r="I168" s="45" t="s">
        <v>119</v>
      </c>
      <c r="J168" s="41">
        <v>1161.16</v>
      </c>
      <c r="K168" s="44">
        <v>1990.56</v>
      </c>
      <c r="L168" s="44">
        <v>995.28</v>
      </c>
      <c r="M168" s="44">
        <v>2488.2</v>
      </c>
      <c r="N168" s="44">
        <f t="shared" si="2"/>
        <v>5474.04</v>
      </c>
      <c r="O168" s="41"/>
      <c r="P168" s="122" t="s">
        <v>263</v>
      </c>
      <c r="Q168" s="45" t="s">
        <v>29</v>
      </c>
    </row>
    <row r="169" s="34" customFormat="1" ht="29" customHeight="1" spans="1:17">
      <c r="A169" s="40">
        <v>163</v>
      </c>
      <c r="B169" s="41" t="s">
        <v>485</v>
      </c>
      <c r="C169" s="41" t="s">
        <v>780</v>
      </c>
      <c r="D169" s="42">
        <v>1</v>
      </c>
      <c r="E169" s="41">
        <v>14.5</v>
      </c>
      <c r="F169" s="44">
        <v>79750</v>
      </c>
      <c r="G169" s="44">
        <v>15312</v>
      </c>
      <c r="H169" s="45" t="s">
        <v>487</v>
      </c>
      <c r="I169" s="45" t="s">
        <v>47</v>
      </c>
      <c r="J169" s="41">
        <v>2679.6</v>
      </c>
      <c r="K169" s="44">
        <v>4593.6</v>
      </c>
      <c r="L169" s="44">
        <v>2296.8</v>
      </c>
      <c r="M169" s="44">
        <v>5742</v>
      </c>
      <c r="N169" s="44">
        <f t="shared" si="2"/>
        <v>12632.4</v>
      </c>
      <c r="O169" s="41"/>
      <c r="P169" s="122" t="s">
        <v>488</v>
      </c>
      <c r="Q169" s="45" t="s">
        <v>29</v>
      </c>
    </row>
    <row r="170" s="34" customFormat="1" ht="29" customHeight="1" spans="1:17">
      <c r="A170" s="40">
        <v>164</v>
      </c>
      <c r="B170" s="41" t="s">
        <v>489</v>
      </c>
      <c r="C170" s="41" t="s">
        <v>780</v>
      </c>
      <c r="D170" s="42">
        <v>1</v>
      </c>
      <c r="E170" s="41">
        <v>29.5</v>
      </c>
      <c r="F170" s="44">
        <v>162250</v>
      </c>
      <c r="G170" s="44">
        <v>31152</v>
      </c>
      <c r="H170" s="45" t="s">
        <v>487</v>
      </c>
      <c r="I170" s="45" t="s">
        <v>47</v>
      </c>
      <c r="J170" s="41">
        <v>5451.6</v>
      </c>
      <c r="K170" s="44">
        <v>9345.6</v>
      </c>
      <c r="L170" s="44">
        <v>4672.8</v>
      </c>
      <c r="M170" s="44">
        <v>11682</v>
      </c>
      <c r="N170" s="44">
        <f t="shared" si="2"/>
        <v>25700.4</v>
      </c>
      <c r="O170" s="41"/>
      <c r="P170" s="122" t="s">
        <v>490</v>
      </c>
      <c r="Q170" s="45" t="s">
        <v>29</v>
      </c>
    </row>
    <row r="171" s="34" customFormat="1" ht="29" customHeight="1" spans="1:17">
      <c r="A171" s="40">
        <v>165</v>
      </c>
      <c r="B171" s="41" t="s">
        <v>491</v>
      </c>
      <c r="C171" s="41" t="s">
        <v>781</v>
      </c>
      <c r="D171" s="42">
        <v>1</v>
      </c>
      <c r="E171" s="41">
        <v>20</v>
      </c>
      <c r="F171" s="44">
        <v>110000</v>
      </c>
      <c r="G171" s="44">
        <v>19360</v>
      </c>
      <c r="H171" s="45" t="s">
        <v>487</v>
      </c>
      <c r="I171" s="45" t="s">
        <v>83</v>
      </c>
      <c r="J171" s="41">
        <v>3388</v>
      </c>
      <c r="K171" s="44">
        <v>5808</v>
      </c>
      <c r="L171" s="44">
        <v>2904</v>
      </c>
      <c r="M171" s="44">
        <v>7260</v>
      </c>
      <c r="N171" s="44">
        <f t="shared" si="2"/>
        <v>15972</v>
      </c>
      <c r="O171" s="41"/>
      <c r="P171" s="122" t="s">
        <v>492</v>
      </c>
      <c r="Q171" s="45" t="s">
        <v>29</v>
      </c>
    </row>
    <row r="172" s="34" customFormat="1" ht="29" customHeight="1" spans="1:17">
      <c r="A172" s="40">
        <v>166</v>
      </c>
      <c r="B172" s="41" t="s">
        <v>493</v>
      </c>
      <c r="C172" s="41" t="s">
        <v>782</v>
      </c>
      <c r="D172" s="42">
        <v>1</v>
      </c>
      <c r="E172" s="41">
        <v>14.8</v>
      </c>
      <c r="F172" s="44">
        <v>81400</v>
      </c>
      <c r="G172" s="44">
        <v>16931.2</v>
      </c>
      <c r="H172" s="45" t="s">
        <v>495</v>
      </c>
      <c r="I172" s="45" t="s">
        <v>119</v>
      </c>
      <c r="J172" s="41">
        <v>2962.96</v>
      </c>
      <c r="K172" s="44">
        <v>5079.36</v>
      </c>
      <c r="L172" s="44">
        <v>2539.68</v>
      </c>
      <c r="M172" s="44">
        <v>6349.2</v>
      </c>
      <c r="N172" s="44">
        <f t="shared" si="2"/>
        <v>13968.24</v>
      </c>
      <c r="O172" s="41"/>
      <c r="P172" s="122" t="s">
        <v>496</v>
      </c>
      <c r="Q172" s="45" t="s">
        <v>29</v>
      </c>
    </row>
    <row r="173" s="34" customFormat="1" ht="29" customHeight="1" spans="1:17">
      <c r="A173" s="40">
        <v>167</v>
      </c>
      <c r="B173" s="41" t="s">
        <v>497</v>
      </c>
      <c r="C173" s="41" t="s">
        <v>783</v>
      </c>
      <c r="D173" s="42">
        <v>1</v>
      </c>
      <c r="E173" s="41">
        <v>14</v>
      </c>
      <c r="F173" s="44">
        <v>77000</v>
      </c>
      <c r="G173" s="44">
        <v>14784</v>
      </c>
      <c r="H173" s="45" t="s">
        <v>495</v>
      </c>
      <c r="I173" s="45" t="s">
        <v>119</v>
      </c>
      <c r="J173" s="41">
        <v>2587.2</v>
      </c>
      <c r="K173" s="44">
        <v>4435.2</v>
      </c>
      <c r="L173" s="44">
        <v>2217.6</v>
      </c>
      <c r="M173" s="44">
        <v>5544</v>
      </c>
      <c r="N173" s="44">
        <f t="shared" si="2"/>
        <v>12196.8</v>
      </c>
      <c r="O173" s="41"/>
      <c r="P173" s="122" t="s">
        <v>62</v>
      </c>
      <c r="Q173" s="45" t="s">
        <v>29</v>
      </c>
    </row>
    <row r="174" s="34" customFormat="1" ht="29" customHeight="1" spans="1:17">
      <c r="A174" s="40">
        <v>168</v>
      </c>
      <c r="B174" s="41" t="s">
        <v>499</v>
      </c>
      <c r="C174" s="41" t="s">
        <v>784</v>
      </c>
      <c r="D174" s="42">
        <v>1</v>
      </c>
      <c r="E174" s="41">
        <v>9</v>
      </c>
      <c r="F174" s="44">
        <v>49500</v>
      </c>
      <c r="G174" s="44">
        <v>10296</v>
      </c>
      <c r="H174" s="45" t="s">
        <v>501</v>
      </c>
      <c r="I174" s="45" t="s">
        <v>231</v>
      </c>
      <c r="J174" s="41">
        <v>1801.8</v>
      </c>
      <c r="K174" s="44">
        <v>3088.8</v>
      </c>
      <c r="L174" s="44">
        <v>1544.4</v>
      </c>
      <c r="M174" s="44">
        <v>3861</v>
      </c>
      <c r="N174" s="44">
        <f t="shared" si="2"/>
        <v>8494.2</v>
      </c>
      <c r="O174" s="41"/>
      <c r="P174" s="122" t="s">
        <v>174</v>
      </c>
      <c r="Q174" s="45" t="s">
        <v>29</v>
      </c>
    </row>
    <row r="175" s="34" customFormat="1" ht="29" customHeight="1" spans="1:17">
      <c r="A175" s="40">
        <v>169</v>
      </c>
      <c r="B175" s="41" t="s">
        <v>502</v>
      </c>
      <c r="C175" s="41" t="s">
        <v>785</v>
      </c>
      <c r="D175" s="42">
        <v>1</v>
      </c>
      <c r="E175" s="41">
        <v>13.5</v>
      </c>
      <c r="F175" s="44">
        <v>74250</v>
      </c>
      <c r="G175" s="44">
        <v>15444</v>
      </c>
      <c r="H175" s="45" t="s">
        <v>501</v>
      </c>
      <c r="I175" s="45" t="s">
        <v>39</v>
      </c>
      <c r="J175" s="41">
        <v>2702.7</v>
      </c>
      <c r="K175" s="44">
        <v>4633.2</v>
      </c>
      <c r="L175" s="44">
        <v>2316.6</v>
      </c>
      <c r="M175" s="44">
        <v>5791.5</v>
      </c>
      <c r="N175" s="44">
        <f t="shared" si="2"/>
        <v>12741.3</v>
      </c>
      <c r="O175" s="41"/>
      <c r="P175" s="122" t="s">
        <v>75</v>
      </c>
      <c r="Q175" s="45" t="s">
        <v>29</v>
      </c>
    </row>
    <row r="176" s="34" customFormat="1" ht="29" customHeight="1" spans="1:17">
      <c r="A176" s="40">
        <v>170</v>
      </c>
      <c r="B176" s="41" t="s">
        <v>504</v>
      </c>
      <c r="C176" s="41" t="s">
        <v>786</v>
      </c>
      <c r="D176" s="42">
        <v>1</v>
      </c>
      <c r="E176" s="41">
        <v>4</v>
      </c>
      <c r="F176" s="44">
        <v>22000</v>
      </c>
      <c r="G176" s="44">
        <v>4576</v>
      </c>
      <c r="H176" s="45" t="s">
        <v>501</v>
      </c>
      <c r="I176" s="45" t="s">
        <v>39</v>
      </c>
      <c r="J176" s="41">
        <v>800.8</v>
      </c>
      <c r="K176" s="44">
        <v>1372.8</v>
      </c>
      <c r="L176" s="44">
        <v>686.4</v>
      </c>
      <c r="M176" s="44">
        <v>1716</v>
      </c>
      <c r="N176" s="44">
        <f t="shared" si="2"/>
        <v>3775.2</v>
      </c>
      <c r="O176" s="41"/>
      <c r="P176" s="122" t="s">
        <v>506</v>
      </c>
      <c r="Q176" s="45" t="s">
        <v>29</v>
      </c>
    </row>
    <row r="177" s="34" customFormat="1" ht="40" customHeight="1" spans="1:17">
      <c r="A177" s="40">
        <v>171</v>
      </c>
      <c r="B177" s="41" t="s">
        <v>507</v>
      </c>
      <c r="C177" s="41" t="s">
        <v>787</v>
      </c>
      <c r="D177" s="42">
        <v>1</v>
      </c>
      <c r="E177" s="41">
        <v>80</v>
      </c>
      <c r="F177" s="44">
        <v>440000</v>
      </c>
      <c r="G177" s="44">
        <v>77440</v>
      </c>
      <c r="H177" s="45" t="s">
        <v>501</v>
      </c>
      <c r="I177" s="45" t="s">
        <v>442</v>
      </c>
      <c r="J177" s="41">
        <v>13552</v>
      </c>
      <c r="K177" s="44">
        <v>23232</v>
      </c>
      <c r="L177" s="44">
        <v>11616</v>
      </c>
      <c r="M177" s="44">
        <v>29040</v>
      </c>
      <c r="N177" s="44">
        <f t="shared" si="2"/>
        <v>63888</v>
      </c>
      <c r="O177" s="41"/>
      <c r="P177" s="122" t="s">
        <v>509</v>
      </c>
      <c r="Q177" s="45" t="s">
        <v>29</v>
      </c>
    </row>
    <row r="178" s="34" customFormat="1" ht="29" customHeight="1" spans="1:17">
      <c r="A178" s="40">
        <v>172</v>
      </c>
      <c r="B178" s="41" t="s">
        <v>510</v>
      </c>
      <c r="C178" s="41" t="s">
        <v>788</v>
      </c>
      <c r="D178" s="42">
        <v>1</v>
      </c>
      <c r="E178" s="41">
        <v>25.9</v>
      </c>
      <c r="F178" s="44">
        <v>142450</v>
      </c>
      <c r="G178" s="44">
        <v>27350.4</v>
      </c>
      <c r="H178" s="45" t="s">
        <v>512</v>
      </c>
      <c r="I178" s="45" t="s">
        <v>228</v>
      </c>
      <c r="J178" s="41">
        <v>4786.32</v>
      </c>
      <c r="K178" s="44">
        <v>8205.12</v>
      </c>
      <c r="L178" s="44">
        <v>4102.56</v>
      </c>
      <c r="M178" s="44">
        <v>10256.4</v>
      </c>
      <c r="N178" s="44">
        <f t="shared" si="2"/>
        <v>22564.08</v>
      </c>
      <c r="O178" s="41"/>
      <c r="P178" s="122" t="s">
        <v>513</v>
      </c>
      <c r="Q178" s="45" t="s">
        <v>29</v>
      </c>
    </row>
    <row r="179" s="34" customFormat="1" ht="29" customHeight="1" spans="1:17">
      <c r="A179" s="40">
        <v>173</v>
      </c>
      <c r="B179" s="41" t="s">
        <v>514</v>
      </c>
      <c r="C179" s="41" t="s">
        <v>789</v>
      </c>
      <c r="D179" s="42">
        <v>1</v>
      </c>
      <c r="E179" s="41">
        <v>63</v>
      </c>
      <c r="F179" s="44">
        <v>346500</v>
      </c>
      <c r="G179" s="44">
        <v>66528</v>
      </c>
      <c r="H179" s="45" t="s">
        <v>512</v>
      </c>
      <c r="I179" s="45" t="s">
        <v>119</v>
      </c>
      <c r="J179" s="41">
        <v>11642.4</v>
      </c>
      <c r="K179" s="44">
        <v>19958.4</v>
      </c>
      <c r="L179" s="44">
        <v>9979.2</v>
      </c>
      <c r="M179" s="44">
        <v>24948</v>
      </c>
      <c r="N179" s="44">
        <f t="shared" si="2"/>
        <v>54885.6</v>
      </c>
      <c r="O179" s="41"/>
      <c r="P179" s="124" t="s">
        <v>516</v>
      </c>
      <c r="Q179" s="45" t="s">
        <v>647</v>
      </c>
    </row>
    <row r="180" s="34" customFormat="1" ht="29" customHeight="1" spans="1:17">
      <c r="A180" s="40">
        <v>174</v>
      </c>
      <c r="B180" s="41" t="s">
        <v>517</v>
      </c>
      <c r="C180" s="41" t="s">
        <v>790</v>
      </c>
      <c r="D180" s="42">
        <v>1</v>
      </c>
      <c r="E180" s="41">
        <v>40</v>
      </c>
      <c r="F180" s="44">
        <v>220000</v>
      </c>
      <c r="G180" s="44">
        <v>38720</v>
      </c>
      <c r="H180" s="45" t="s">
        <v>519</v>
      </c>
      <c r="I180" s="45" t="s">
        <v>325</v>
      </c>
      <c r="J180" s="41">
        <v>6776</v>
      </c>
      <c r="K180" s="44">
        <v>11616</v>
      </c>
      <c r="L180" s="44">
        <v>5808</v>
      </c>
      <c r="M180" s="44">
        <v>14520</v>
      </c>
      <c r="N180" s="44">
        <f t="shared" si="2"/>
        <v>31944</v>
      </c>
      <c r="O180" s="41"/>
      <c r="P180" s="122" t="s">
        <v>509</v>
      </c>
      <c r="Q180" s="45" t="s">
        <v>29</v>
      </c>
    </row>
    <row r="181" s="34" customFormat="1" ht="29" customHeight="1" spans="1:17">
      <c r="A181" s="40">
        <v>175</v>
      </c>
      <c r="B181" s="41" t="s">
        <v>520</v>
      </c>
      <c r="C181" s="41" t="s">
        <v>791</v>
      </c>
      <c r="D181" s="42">
        <v>1</v>
      </c>
      <c r="E181" s="41">
        <v>65</v>
      </c>
      <c r="F181" s="44">
        <v>357500</v>
      </c>
      <c r="G181" s="44">
        <v>62920</v>
      </c>
      <c r="H181" s="45" t="s">
        <v>522</v>
      </c>
      <c r="I181" s="45" t="s">
        <v>325</v>
      </c>
      <c r="J181" s="41">
        <v>11011</v>
      </c>
      <c r="K181" s="44">
        <v>18876</v>
      </c>
      <c r="L181" s="44">
        <v>9438</v>
      </c>
      <c r="M181" s="44">
        <v>23595</v>
      </c>
      <c r="N181" s="44">
        <f t="shared" si="2"/>
        <v>51909</v>
      </c>
      <c r="O181" s="41"/>
      <c r="P181" s="122" t="s">
        <v>509</v>
      </c>
      <c r="Q181" s="45" t="s">
        <v>29</v>
      </c>
    </row>
    <row r="182" s="34" customFormat="1" ht="29" customHeight="1" spans="1:17">
      <c r="A182" s="40">
        <v>176</v>
      </c>
      <c r="B182" s="41" t="s">
        <v>523</v>
      </c>
      <c r="C182" s="41" t="s">
        <v>792</v>
      </c>
      <c r="D182" s="42">
        <v>1</v>
      </c>
      <c r="E182" s="41">
        <v>35</v>
      </c>
      <c r="F182" s="44">
        <v>192500</v>
      </c>
      <c r="G182" s="44">
        <v>33880</v>
      </c>
      <c r="H182" s="45" t="s">
        <v>522</v>
      </c>
      <c r="I182" s="45" t="s">
        <v>525</v>
      </c>
      <c r="J182" s="41">
        <v>5929</v>
      </c>
      <c r="K182" s="44">
        <v>10164</v>
      </c>
      <c r="L182" s="44">
        <v>5082</v>
      </c>
      <c r="M182" s="44">
        <v>12705</v>
      </c>
      <c r="N182" s="44">
        <f t="shared" si="2"/>
        <v>27951</v>
      </c>
      <c r="O182" s="41"/>
      <c r="P182" s="122" t="s">
        <v>509</v>
      </c>
      <c r="Q182" s="45" t="s">
        <v>29</v>
      </c>
    </row>
    <row r="183" s="34" customFormat="1" ht="29" customHeight="1" spans="1:17">
      <c r="A183" s="40">
        <v>177</v>
      </c>
      <c r="B183" s="41" t="s">
        <v>526</v>
      </c>
      <c r="C183" s="41" t="s">
        <v>793</v>
      </c>
      <c r="D183" s="42">
        <v>1</v>
      </c>
      <c r="E183" s="41">
        <v>112</v>
      </c>
      <c r="F183" s="44">
        <v>616000</v>
      </c>
      <c r="G183" s="44">
        <v>108416</v>
      </c>
      <c r="H183" s="45" t="s">
        <v>522</v>
      </c>
      <c r="I183" s="45" t="s">
        <v>228</v>
      </c>
      <c r="J183" s="41">
        <v>18972.8</v>
      </c>
      <c r="K183" s="44">
        <v>32524.8</v>
      </c>
      <c r="L183" s="44">
        <v>16262.4</v>
      </c>
      <c r="M183" s="44">
        <v>40656</v>
      </c>
      <c r="N183" s="44">
        <f t="shared" si="2"/>
        <v>89443.2</v>
      </c>
      <c r="O183" s="41"/>
      <c r="P183" s="122" t="s">
        <v>509</v>
      </c>
      <c r="Q183" s="45" t="s">
        <v>29</v>
      </c>
    </row>
    <row r="184" s="34" customFormat="1" ht="29" customHeight="1" spans="1:17">
      <c r="A184" s="40">
        <v>178</v>
      </c>
      <c r="B184" s="41" t="s">
        <v>528</v>
      </c>
      <c r="C184" s="41" t="s">
        <v>794</v>
      </c>
      <c r="D184" s="42">
        <v>1</v>
      </c>
      <c r="E184" s="41">
        <v>10</v>
      </c>
      <c r="F184" s="44">
        <v>55000</v>
      </c>
      <c r="G184" s="44">
        <v>10560</v>
      </c>
      <c r="H184" s="45" t="s">
        <v>530</v>
      </c>
      <c r="I184" s="45" t="s">
        <v>228</v>
      </c>
      <c r="J184" s="41">
        <v>1848</v>
      </c>
      <c r="K184" s="44">
        <v>3168</v>
      </c>
      <c r="L184" s="44">
        <v>1584</v>
      </c>
      <c r="M184" s="44">
        <v>3960</v>
      </c>
      <c r="N184" s="44">
        <f t="shared" si="2"/>
        <v>8712</v>
      </c>
      <c r="O184" s="41"/>
      <c r="P184" s="122" t="s">
        <v>162</v>
      </c>
      <c r="Q184" s="45" t="s">
        <v>29</v>
      </c>
    </row>
    <row r="185" s="34" customFormat="1" ht="29" customHeight="1" spans="1:17">
      <c r="A185" s="40">
        <v>179</v>
      </c>
      <c r="B185" s="41" t="s">
        <v>531</v>
      </c>
      <c r="C185" s="41" t="s">
        <v>795</v>
      </c>
      <c r="D185" s="42">
        <v>1</v>
      </c>
      <c r="E185" s="41">
        <v>14.6</v>
      </c>
      <c r="F185" s="44">
        <v>80300</v>
      </c>
      <c r="G185" s="44">
        <v>15417.6</v>
      </c>
      <c r="H185" s="45" t="s">
        <v>530</v>
      </c>
      <c r="I185" s="45" t="s">
        <v>228</v>
      </c>
      <c r="J185" s="41">
        <v>2698.08</v>
      </c>
      <c r="K185" s="44">
        <v>4625.28</v>
      </c>
      <c r="L185" s="44">
        <v>2312.64</v>
      </c>
      <c r="M185" s="44">
        <v>5781.6</v>
      </c>
      <c r="N185" s="44">
        <f t="shared" si="2"/>
        <v>12719.52</v>
      </c>
      <c r="O185" s="41"/>
      <c r="P185" s="122" t="s">
        <v>162</v>
      </c>
      <c r="Q185" s="45" t="s">
        <v>29</v>
      </c>
    </row>
    <row r="186" s="34" customFormat="1" ht="29" customHeight="1" spans="1:17">
      <c r="A186" s="40">
        <v>180</v>
      </c>
      <c r="B186" s="41" t="s">
        <v>533</v>
      </c>
      <c r="C186" s="41" t="s">
        <v>796</v>
      </c>
      <c r="D186" s="42">
        <v>1</v>
      </c>
      <c r="E186" s="41">
        <v>81</v>
      </c>
      <c r="F186" s="44">
        <v>445500</v>
      </c>
      <c r="G186" s="44">
        <v>78408</v>
      </c>
      <c r="H186" s="45" t="s">
        <v>535</v>
      </c>
      <c r="I186" s="45" t="s">
        <v>228</v>
      </c>
      <c r="J186" s="41">
        <v>13721.4</v>
      </c>
      <c r="K186" s="44">
        <v>23522.4</v>
      </c>
      <c r="L186" s="44">
        <v>11761.2</v>
      </c>
      <c r="M186" s="44">
        <v>29403</v>
      </c>
      <c r="N186" s="44">
        <f t="shared" si="2"/>
        <v>64686.6</v>
      </c>
      <c r="O186" s="41"/>
      <c r="P186" s="124" t="s">
        <v>536</v>
      </c>
      <c r="Q186" s="45" t="s">
        <v>647</v>
      </c>
    </row>
    <row r="187" s="34" customFormat="1" ht="29" customHeight="1" spans="1:17">
      <c r="A187" s="40">
        <v>181</v>
      </c>
      <c r="B187" s="41" t="s">
        <v>537</v>
      </c>
      <c r="C187" s="41" t="s">
        <v>797</v>
      </c>
      <c r="D187" s="42">
        <v>1</v>
      </c>
      <c r="E187" s="41">
        <v>11.7</v>
      </c>
      <c r="F187" s="44">
        <v>64350</v>
      </c>
      <c r="G187" s="44">
        <v>13384.8</v>
      </c>
      <c r="H187" s="45" t="s">
        <v>539</v>
      </c>
      <c r="I187" s="45" t="s">
        <v>540</v>
      </c>
      <c r="J187" s="41">
        <v>2342.34</v>
      </c>
      <c r="K187" s="44">
        <v>4015.44</v>
      </c>
      <c r="L187" s="44">
        <v>2007.72</v>
      </c>
      <c r="M187" s="44">
        <v>5019.3</v>
      </c>
      <c r="N187" s="44">
        <f t="shared" si="2"/>
        <v>11042.46</v>
      </c>
      <c r="O187" s="41"/>
      <c r="P187" s="122" t="s">
        <v>541</v>
      </c>
      <c r="Q187" s="45" t="s">
        <v>29</v>
      </c>
    </row>
    <row r="188" s="34" customFormat="1" ht="29" customHeight="1" spans="1:17">
      <c r="A188" s="40">
        <v>182</v>
      </c>
      <c r="B188" s="41" t="s">
        <v>542</v>
      </c>
      <c r="C188" s="41" t="s">
        <v>798</v>
      </c>
      <c r="D188" s="42">
        <v>1</v>
      </c>
      <c r="E188" s="41">
        <v>28</v>
      </c>
      <c r="F188" s="44">
        <v>154000</v>
      </c>
      <c r="G188" s="44">
        <v>32032</v>
      </c>
      <c r="H188" s="45" t="s">
        <v>539</v>
      </c>
      <c r="I188" s="45" t="s">
        <v>39</v>
      </c>
      <c r="J188" s="41">
        <v>5605.6</v>
      </c>
      <c r="K188" s="44">
        <v>9609.6</v>
      </c>
      <c r="L188" s="44">
        <v>4804.8</v>
      </c>
      <c r="M188" s="44">
        <v>12012</v>
      </c>
      <c r="N188" s="44">
        <f t="shared" si="2"/>
        <v>26426.4</v>
      </c>
      <c r="O188" s="41"/>
      <c r="P188" s="122" t="s">
        <v>544</v>
      </c>
      <c r="Q188" s="45" t="s">
        <v>29</v>
      </c>
    </row>
    <row r="189" s="34" customFormat="1" ht="29" customHeight="1" spans="1:17">
      <c r="A189" s="40">
        <v>183</v>
      </c>
      <c r="B189" s="41" t="s">
        <v>545</v>
      </c>
      <c r="C189" s="41" t="s">
        <v>799</v>
      </c>
      <c r="D189" s="42">
        <v>1</v>
      </c>
      <c r="E189" s="41">
        <v>8.6</v>
      </c>
      <c r="F189" s="44">
        <v>47300</v>
      </c>
      <c r="G189" s="44">
        <v>9838.4</v>
      </c>
      <c r="H189" s="45" t="s">
        <v>539</v>
      </c>
      <c r="I189" s="45" t="s">
        <v>546</v>
      </c>
      <c r="J189" s="41">
        <v>1721.72</v>
      </c>
      <c r="K189" s="44">
        <v>2951.52</v>
      </c>
      <c r="L189" s="44">
        <v>1475.76</v>
      </c>
      <c r="M189" s="44">
        <v>3689.4</v>
      </c>
      <c r="N189" s="44">
        <f t="shared" si="2"/>
        <v>8116.68</v>
      </c>
      <c r="O189" s="41"/>
      <c r="P189" s="122" t="s">
        <v>547</v>
      </c>
      <c r="Q189" s="45" t="s">
        <v>29</v>
      </c>
    </row>
    <row r="190" s="34" customFormat="1" ht="29" customHeight="1" spans="1:17">
      <c r="A190" s="40">
        <v>184</v>
      </c>
      <c r="B190" s="41" t="s">
        <v>548</v>
      </c>
      <c r="C190" s="41" t="s">
        <v>800</v>
      </c>
      <c r="D190" s="42">
        <v>1</v>
      </c>
      <c r="E190" s="41">
        <v>7.1</v>
      </c>
      <c r="F190" s="44">
        <v>39050</v>
      </c>
      <c r="G190" s="44">
        <v>8122.4</v>
      </c>
      <c r="H190" s="45" t="s">
        <v>539</v>
      </c>
      <c r="I190" s="45" t="s">
        <v>442</v>
      </c>
      <c r="J190" s="41">
        <v>1421.42</v>
      </c>
      <c r="K190" s="44">
        <v>2436.72</v>
      </c>
      <c r="L190" s="44">
        <v>1218.36</v>
      </c>
      <c r="M190" s="44">
        <v>3045.9</v>
      </c>
      <c r="N190" s="44">
        <f t="shared" si="2"/>
        <v>6700.98</v>
      </c>
      <c r="O190" s="41"/>
      <c r="P190" s="122" t="s">
        <v>513</v>
      </c>
      <c r="Q190" s="45" t="s">
        <v>29</v>
      </c>
    </row>
    <row r="191" s="34" customFormat="1" ht="29" customHeight="1" spans="1:17">
      <c r="A191" s="40">
        <v>185</v>
      </c>
      <c r="B191" s="41" t="s">
        <v>550</v>
      </c>
      <c r="C191" s="41" t="s">
        <v>801</v>
      </c>
      <c r="D191" s="42">
        <v>1</v>
      </c>
      <c r="E191" s="41">
        <v>14</v>
      </c>
      <c r="F191" s="44">
        <v>77000</v>
      </c>
      <c r="G191" s="44">
        <v>14784</v>
      </c>
      <c r="H191" s="45" t="s">
        <v>535</v>
      </c>
      <c r="I191" s="45" t="s">
        <v>228</v>
      </c>
      <c r="J191" s="41">
        <v>2587.2</v>
      </c>
      <c r="K191" s="44">
        <v>4435.2</v>
      </c>
      <c r="L191" s="44">
        <v>2217.6</v>
      </c>
      <c r="M191" s="44">
        <v>5544</v>
      </c>
      <c r="N191" s="44">
        <f t="shared" si="2"/>
        <v>12196.8</v>
      </c>
      <c r="O191" s="41"/>
      <c r="P191" s="122" t="s">
        <v>122</v>
      </c>
      <c r="Q191" s="45" t="s">
        <v>29</v>
      </c>
    </row>
    <row r="192" s="34" customFormat="1" ht="29" customHeight="1" spans="1:17">
      <c r="A192" s="40">
        <v>186</v>
      </c>
      <c r="B192" s="41" t="s">
        <v>552</v>
      </c>
      <c r="C192" s="41" t="s">
        <v>801</v>
      </c>
      <c r="D192" s="42">
        <v>1</v>
      </c>
      <c r="E192" s="41">
        <v>55</v>
      </c>
      <c r="F192" s="44">
        <v>302500</v>
      </c>
      <c r="G192" s="44">
        <v>58080</v>
      </c>
      <c r="H192" s="45" t="s">
        <v>535</v>
      </c>
      <c r="I192" s="45" t="s">
        <v>228</v>
      </c>
      <c r="J192" s="41">
        <v>10164</v>
      </c>
      <c r="K192" s="44">
        <v>17424</v>
      </c>
      <c r="L192" s="44">
        <v>8712</v>
      </c>
      <c r="M192" s="44">
        <v>21780</v>
      </c>
      <c r="N192" s="44">
        <f t="shared" si="2"/>
        <v>47916</v>
      </c>
      <c r="O192" s="41"/>
      <c r="P192" s="122" t="s">
        <v>553</v>
      </c>
      <c r="Q192" s="45" t="s">
        <v>29</v>
      </c>
    </row>
    <row r="193" s="34" customFormat="1" ht="29" customHeight="1" spans="1:17">
      <c r="A193" s="40">
        <v>187</v>
      </c>
      <c r="B193" s="41" t="s">
        <v>554</v>
      </c>
      <c r="C193" s="41" t="s">
        <v>802</v>
      </c>
      <c r="D193" s="42">
        <v>1</v>
      </c>
      <c r="E193" s="41">
        <v>4.3</v>
      </c>
      <c r="F193" s="44">
        <v>23650</v>
      </c>
      <c r="G193" s="44">
        <v>4919.2</v>
      </c>
      <c r="H193" s="45" t="s">
        <v>535</v>
      </c>
      <c r="I193" s="45" t="s">
        <v>228</v>
      </c>
      <c r="J193" s="41">
        <v>860.86</v>
      </c>
      <c r="K193" s="44">
        <v>1475.76</v>
      </c>
      <c r="L193" s="44">
        <v>737.88</v>
      </c>
      <c r="M193" s="44">
        <v>1844.7</v>
      </c>
      <c r="N193" s="44">
        <f t="shared" si="2"/>
        <v>4058.34</v>
      </c>
      <c r="O193" s="41"/>
      <c r="P193" s="122" t="s">
        <v>162</v>
      </c>
      <c r="Q193" s="45" t="s">
        <v>29</v>
      </c>
    </row>
    <row r="194" s="34" customFormat="1" ht="29" customHeight="1" spans="1:17">
      <c r="A194" s="40">
        <v>188</v>
      </c>
      <c r="B194" s="41" t="s">
        <v>556</v>
      </c>
      <c r="C194" s="41" t="s">
        <v>803</v>
      </c>
      <c r="D194" s="42">
        <v>1</v>
      </c>
      <c r="E194" s="41">
        <v>5</v>
      </c>
      <c r="F194" s="44">
        <v>27500</v>
      </c>
      <c r="G194" s="44">
        <v>5280</v>
      </c>
      <c r="H194" s="45" t="s">
        <v>535</v>
      </c>
      <c r="I194" s="45" t="s">
        <v>442</v>
      </c>
      <c r="J194" s="41">
        <v>924</v>
      </c>
      <c r="K194" s="44">
        <v>1584</v>
      </c>
      <c r="L194" s="44">
        <v>792</v>
      </c>
      <c r="M194" s="44">
        <v>1980</v>
      </c>
      <c r="N194" s="44">
        <f t="shared" si="2"/>
        <v>4356</v>
      </c>
      <c r="O194" s="41"/>
      <c r="P194" s="122" t="s">
        <v>513</v>
      </c>
      <c r="Q194" s="45" t="s">
        <v>29</v>
      </c>
    </row>
    <row r="195" s="34" customFormat="1" ht="29" customHeight="1" spans="1:17">
      <c r="A195" s="40">
        <v>189</v>
      </c>
      <c r="B195" s="41" t="s">
        <v>558</v>
      </c>
      <c r="C195" s="41" t="s">
        <v>804</v>
      </c>
      <c r="D195" s="42">
        <v>1</v>
      </c>
      <c r="E195" s="41">
        <v>3</v>
      </c>
      <c r="F195" s="44">
        <v>16500</v>
      </c>
      <c r="G195" s="44">
        <v>3432</v>
      </c>
      <c r="H195" s="45" t="s">
        <v>535</v>
      </c>
      <c r="I195" s="45" t="s">
        <v>442</v>
      </c>
      <c r="J195" s="41">
        <v>600.6</v>
      </c>
      <c r="K195" s="44">
        <v>1029.6</v>
      </c>
      <c r="L195" s="44">
        <v>514.8</v>
      </c>
      <c r="M195" s="44">
        <v>1287</v>
      </c>
      <c r="N195" s="44">
        <f t="shared" si="2"/>
        <v>2831.4</v>
      </c>
      <c r="O195" s="41"/>
      <c r="P195" s="122" t="s">
        <v>513</v>
      </c>
      <c r="Q195" s="45" t="s">
        <v>29</v>
      </c>
    </row>
    <row r="196" s="57" customFormat="1" ht="29" customHeight="1" spans="1:18">
      <c r="A196" s="80" t="s">
        <v>593</v>
      </c>
      <c r="B196" s="126"/>
      <c r="C196" s="100"/>
      <c r="D196" s="100"/>
      <c r="E196" s="100">
        <f>SUM(D7:D195)</f>
        <v>189</v>
      </c>
      <c r="F196" s="100">
        <f>SUM(E7:E195)</f>
        <v>4579.2</v>
      </c>
      <c r="G196" s="100">
        <f t="shared" ref="G196:O196" si="3">SUM(F7:F195)</f>
        <v>25147270</v>
      </c>
      <c r="H196" s="100">
        <f t="shared" si="3"/>
        <v>4653616.16</v>
      </c>
      <c r="I196" s="100"/>
      <c r="J196" s="100"/>
      <c r="K196" s="100">
        <f t="shared" si="3"/>
        <v>801545.36</v>
      </c>
      <c r="L196" s="100">
        <f t="shared" si="3"/>
        <v>1396084.85</v>
      </c>
      <c r="M196" s="100">
        <f t="shared" si="3"/>
        <v>698042.42</v>
      </c>
      <c r="N196" s="100">
        <f t="shared" si="3"/>
        <v>1757943.53</v>
      </c>
      <c r="O196" s="100">
        <f t="shared" si="3"/>
        <v>3852070.8</v>
      </c>
      <c r="P196" s="100"/>
      <c r="Q196" s="100"/>
      <c r="R196" s="100"/>
    </row>
  </sheetData>
  <mergeCells count="20">
    <mergeCell ref="A1:B1"/>
    <mergeCell ref="A2:R2"/>
    <mergeCell ref="A3:Q3"/>
    <mergeCell ref="A4:E4"/>
    <mergeCell ref="M4:N4"/>
    <mergeCell ref="K5:N5"/>
    <mergeCell ref="A196:B19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O5:O6"/>
    <mergeCell ref="P5:P6"/>
    <mergeCell ref="Q5:Q6"/>
  </mergeCells>
  <pageMargins left="0.708333333333333" right="0.708333333333333" top="0.708333333333333" bottom="0.708333333333333" header="0.5" footer="0.5"/>
  <pageSetup paperSize="9" scale="70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6"/>
  <sheetViews>
    <sheetView workbookViewId="0">
      <pane ySplit="6" topLeftCell="A196" activePane="bottomLeft" state="frozen"/>
      <selection/>
      <selection pane="bottomLeft" activeCell="R11" sqref="R11"/>
    </sheetView>
  </sheetViews>
  <sheetFormatPr defaultColWidth="8.88888888888889" defaultRowHeight="14.4"/>
  <cols>
    <col min="1" max="2" width="8.88888888888889" style="61"/>
    <col min="3" max="4" width="8.88888888888889" style="72"/>
    <col min="5" max="5" width="12.1296296296296" style="72"/>
    <col min="6" max="6" width="11.7777777777778" style="72"/>
    <col min="7" max="8" width="8.88888888888889" style="61"/>
    <col min="9" max="9" width="10.6666666666667" style="72"/>
    <col min="10" max="10" width="12.6296296296296" style="72" customWidth="1"/>
    <col min="11" max="11" width="10.4444444444444" style="72" customWidth="1"/>
    <col min="12" max="12" width="11.5" style="72" customWidth="1"/>
    <col min="13" max="13" width="10.4444444444444" style="72" customWidth="1"/>
    <col min="14" max="14" width="16.1296296296296" style="61" customWidth="1"/>
    <col min="15" max="15" width="9.37962962962963" style="61"/>
    <col min="16" max="16384" width="8.88888888888889" style="61"/>
  </cols>
  <sheetData>
    <row r="1" ht="21" customHeight="1" spans="1:1">
      <c r="A1" s="64" t="s">
        <v>805</v>
      </c>
    </row>
    <row r="2" s="52" customFormat="1" ht="36" customHeight="1" spans="1:14">
      <c r="A2" s="36" t="s">
        <v>806</v>
      </c>
      <c r="B2" s="36"/>
      <c r="C2" s="58"/>
      <c r="D2" s="58"/>
      <c r="E2" s="58"/>
      <c r="F2" s="58"/>
      <c r="G2" s="36"/>
      <c r="H2" s="36"/>
      <c r="I2" s="58"/>
      <c r="J2" s="58"/>
      <c r="K2" s="58"/>
      <c r="L2" s="58"/>
      <c r="M2" s="58"/>
      <c r="N2" s="36"/>
    </row>
    <row r="3" s="34" customFormat="1" ht="28" customHeight="1" spans="1:14">
      <c r="A3" s="56" t="s">
        <v>621</v>
      </c>
      <c r="B3" s="56"/>
      <c r="C3" s="59"/>
      <c r="D3" s="59"/>
      <c r="E3" s="59"/>
      <c r="F3" s="59"/>
      <c r="G3" s="56"/>
      <c r="H3" s="56"/>
      <c r="I3" s="59"/>
      <c r="J3" s="59"/>
      <c r="K3" s="59"/>
      <c r="L3" s="59"/>
      <c r="M3" s="59"/>
      <c r="N3" s="56"/>
    </row>
    <row r="4" s="34" customFormat="1" ht="23" customHeight="1" spans="1:13">
      <c r="A4" s="66" t="s">
        <v>606</v>
      </c>
      <c r="B4" s="66"/>
      <c r="C4" s="105"/>
      <c r="D4" s="73"/>
      <c r="E4" s="73"/>
      <c r="F4" s="73"/>
      <c r="G4" s="69"/>
      <c r="H4" s="70"/>
      <c r="I4" s="73"/>
      <c r="J4" s="73"/>
      <c r="K4" s="74"/>
      <c r="L4" s="74"/>
      <c r="M4" s="75"/>
    </row>
    <row r="5" s="34" customFormat="1" ht="24" customHeight="1" spans="1:14">
      <c r="A5" s="38" t="s">
        <v>4</v>
      </c>
      <c r="B5" s="38" t="s">
        <v>7</v>
      </c>
      <c r="C5" s="60" t="s">
        <v>8</v>
      </c>
      <c r="D5" s="60" t="s">
        <v>622</v>
      </c>
      <c r="E5" s="60" t="s">
        <v>10</v>
      </c>
      <c r="F5" s="60" t="s">
        <v>11</v>
      </c>
      <c r="G5" s="38" t="s">
        <v>12</v>
      </c>
      <c r="H5" s="38" t="s">
        <v>13</v>
      </c>
      <c r="I5" s="60" t="s">
        <v>807</v>
      </c>
      <c r="J5" s="60" t="s">
        <v>15</v>
      </c>
      <c r="K5" s="60"/>
      <c r="L5" s="60"/>
      <c r="M5" s="60"/>
      <c r="N5" s="51" t="s">
        <v>17</v>
      </c>
    </row>
    <row r="6" s="34" customFormat="1" ht="24" customHeight="1" spans="1:14">
      <c r="A6" s="38"/>
      <c r="B6" s="38"/>
      <c r="C6" s="60"/>
      <c r="D6" s="60"/>
      <c r="E6" s="60"/>
      <c r="F6" s="60"/>
      <c r="G6" s="38"/>
      <c r="H6" s="38"/>
      <c r="I6" s="60"/>
      <c r="J6" s="60" t="s">
        <v>624</v>
      </c>
      <c r="K6" s="60" t="s">
        <v>808</v>
      </c>
      <c r="L6" s="60" t="s">
        <v>809</v>
      </c>
      <c r="M6" s="60" t="s">
        <v>22</v>
      </c>
      <c r="N6" s="51"/>
    </row>
    <row r="7" s="34" customFormat="1" ht="29" customHeight="1" spans="1:14">
      <c r="A7" s="40">
        <v>1</v>
      </c>
      <c r="B7" s="41" t="s">
        <v>635</v>
      </c>
      <c r="C7" s="43">
        <v>1</v>
      </c>
      <c r="D7" s="43">
        <v>16</v>
      </c>
      <c r="E7" s="43">
        <v>88000</v>
      </c>
      <c r="F7" s="43">
        <v>15488</v>
      </c>
      <c r="G7" s="45" t="s">
        <v>33</v>
      </c>
      <c r="H7" s="45" t="s">
        <v>34</v>
      </c>
      <c r="I7" s="43">
        <v>2710.4</v>
      </c>
      <c r="J7" s="43">
        <v>4646.4</v>
      </c>
      <c r="K7" s="43">
        <v>2323.2</v>
      </c>
      <c r="L7" s="43">
        <v>5808</v>
      </c>
      <c r="M7" s="43">
        <v>12777.6</v>
      </c>
      <c r="N7" s="42" t="s">
        <v>35</v>
      </c>
    </row>
    <row r="8" s="34" customFormat="1" ht="29" customHeight="1" spans="1:14">
      <c r="A8" s="40">
        <v>2</v>
      </c>
      <c r="B8" s="41" t="s">
        <v>636</v>
      </c>
      <c r="C8" s="43">
        <v>1</v>
      </c>
      <c r="D8" s="43">
        <v>13</v>
      </c>
      <c r="E8" s="43">
        <v>71500</v>
      </c>
      <c r="F8" s="43">
        <v>13728</v>
      </c>
      <c r="G8" s="45" t="s">
        <v>38</v>
      </c>
      <c r="H8" s="45" t="s">
        <v>39</v>
      </c>
      <c r="I8" s="43">
        <v>2402.4</v>
      </c>
      <c r="J8" s="43">
        <v>4118.4</v>
      </c>
      <c r="K8" s="43">
        <v>2059.2</v>
      </c>
      <c r="L8" s="43">
        <v>5148</v>
      </c>
      <c r="M8" s="43">
        <v>11325.6</v>
      </c>
      <c r="N8" s="42" t="s">
        <v>35</v>
      </c>
    </row>
    <row r="9" s="34" customFormat="1" ht="29" customHeight="1" spans="1:14">
      <c r="A9" s="40">
        <v>3</v>
      </c>
      <c r="B9" s="42" t="s">
        <v>637</v>
      </c>
      <c r="C9" s="43">
        <v>1</v>
      </c>
      <c r="D9" s="43">
        <v>5.2</v>
      </c>
      <c r="E9" s="43">
        <v>28600</v>
      </c>
      <c r="F9" s="43">
        <v>5948.8</v>
      </c>
      <c r="G9" s="45" t="s">
        <v>42</v>
      </c>
      <c r="H9" s="45" t="s">
        <v>39</v>
      </c>
      <c r="I9" s="43">
        <v>1041.04</v>
      </c>
      <c r="J9" s="43">
        <v>1784.64</v>
      </c>
      <c r="K9" s="43">
        <v>892.32</v>
      </c>
      <c r="L9" s="43">
        <v>2230.8</v>
      </c>
      <c r="M9" s="43">
        <v>4907.76</v>
      </c>
      <c r="N9" s="42" t="s">
        <v>43</v>
      </c>
    </row>
    <row r="10" s="34" customFormat="1" ht="29" customHeight="1" spans="1:14">
      <c r="A10" s="40">
        <v>4</v>
      </c>
      <c r="B10" s="41" t="s">
        <v>638</v>
      </c>
      <c r="C10" s="43">
        <v>1</v>
      </c>
      <c r="D10" s="43">
        <v>6.5</v>
      </c>
      <c r="E10" s="43">
        <v>35750</v>
      </c>
      <c r="F10" s="43">
        <v>7436</v>
      </c>
      <c r="G10" s="45" t="s">
        <v>46</v>
      </c>
      <c r="H10" s="45" t="s">
        <v>47</v>
      </c>
      <c r="I10" s="43">
        <v>1301.3</v>
      </c>
      <c r="J10" s="43">
        <v>2230.8</v>
      </c>
      <c r="K10" s="43">
        <v>1115.4</v>
      </c>
      <c r="L10" s="43">
        <v>2788.5</v>
      </c>
      <c r="M10" s="43">
        <v>6134.7</v>
      </c>
      <c r="N10" s="42" t="s">
        <v>48</v>
      </c>
    </row>
    <row r="11" s="34" customFormat="1" ht="29" customHeight="1" spans="1:14">
      <c r="A11" s="40">
        <v>5</v>
      </c>
      <c r="B11" s="42" t="s">
        <v>639</v>
      </c>
      <c r="C11" s="43">
        <v>1</v>
      </c>
      <c r="D11" s="43">
        <v>98</v>
      </c>
      <c r="E11" s="43">
        <v>539000</v>
      </c>
      <c r="F11" s="43">
        <v>103488</v>
      </c>
      <c r="G11" s="45" t="s">
        <v>46</v>
      </c>
      <c r="H11" s="45" t="s">
        <v>51</v>
      </c>
      <c r="I11" s="43">
        <v>18110.4</v>
      </c>
      <c r="J11" s="43">
        <v>31046.4</v>
      </c>
      <c r="K11" s="43">
        <v>15523.2</v>
      </c>
      <c r="L11" s="43">
        <v>38808</v>
      </c>
      <c r="M11" s="43">
        <v>85377.6</v>
      </c>
      <c r="N11" s="42" t="s">
        <v>52</v>
      </c>
    </row>
    <row r="12" s="34" customFormat="1" ht="29" customHeight="1" spans="1:14">
      <c r="A12" s="40">
        <v>6</v>
      </c>
      <c r="B12" s="42" t="s">
        <v>640</v>
      </c>
      <c r="C12" s="43">
        <v>1</v>
      </c>
      <c r="D12" s="43">
        <v>23</v>
      </c>
      <c r="E12" s="43">
        <v>126500</v>
      </c>
      <c r="F12" s="43">
        <v>22264</v>
      </c>
      <c r="G12" s="45" t="s">
        <v>55</v>
      </c>
      <c r="H12" s="45" t="s">
        <v>39</v>
      </c>
      <c r="I12" s="43">
        <v>3896.2</v>
      </c>
      <c r="J12" s="43">
        <v>6679.2</v>
      </c>
      <c r="K12" s="43">
        <v>3339.6</v>
      </c>
      <c r="L12" s="43">
        <v>8349</v>
      </c>
      <c r="M12" s="43">
        <v>18367.8</v>
      </c>
      <c r="N12" s="42" t="s">
        <v>56</v>
      </c>
    </row>
    <row r="13" s="34" customFormat="1" ht="29" customHeight="1" spans="1:14">
      <c r="A13" s="40">
        <v>7</v>
      </c>
      <c r="B13" s="42" t="s">
        <v>643</v>
      </c>
      <c r="C13" s="43">
        <v>1</v>
      </c>
      <c r="D13" s="43">
        <v>13.5</v>
      </c>
      <c r="E13" s="43">
        <v>74250</v>
      </c>
      <c r="F13" s="43">
        <v>13068</v>
      </c>
      <c r="G13" s="45" t="s">
        <v>68</v>
      </c>
      <c r="H13" s="45" t="s">
        <v>60</v>
      </c>
      <c r="I13" s="43">
        <v>2286.9</v>
      </c>
      <c r="J13" s="43">
        <v>3920.4</v>
      </c>
      <c r="K13" s="43">
        <v>1960.2</v>
      </c>
      <c r="L13" s="43">
        <v>4900.5</v>
      </c>
      <c r="M13" s="43">
        <v>10781.1</v>
      </c>
      <c r="N13" s="41" t="s">
        <v>69</v>
      </c>
    </row>
    <row r="14" s="34" customFormat="1" ht="29" customHeight="1" spans="1:14">
      <c r="A14" s="40">
        <v>8</v>
      </c>
      <c r="B14" s="42" t="s">
        <v>644</v>
      </c>
      <c r="C14" s="43">
        <v>1</v>
      </c>
      <c r="D14" s="43">
        <v>19.5</v>
      </c>
      <c r="E14" s="43">
        <v>107250</v>
      </c>
      <c r="F14" s="43">
        <v>20592</v>
      </c>
      <c r="G14" s="45" t="s">
        <v>68</v>
      </c>
      <c r="H14" s="45" t="s">
        <v>39</v>
      </c>
      <c r="I14" s="43">
        <v>3603.6</v>
      </c>
      <c r="J14" s="43">
        <v>6177.6</v>
      </c>
      <c r="K14" s="43">
        <v>3088.8</v>
      </c>
      <c r="L14" s="43">
        <v>7722</v>
      </c>
      <c r="M14" s="43">
        <v>16988.4</v>
      </c>
      <c r="N14" s="42" t="s">
        <v>72</v>
      </c>
    </row>
    <row r="15" s="34" customFormat="1" ht="29" customHeight="1" spans="1:14">
      <c r="A15" s="40">
        <v>9</v>
      </c>
      <c r="B15" s="42" t="s">
        <v>645</v>
      </c>
      <c r="C15" s="43">
        <v>1</v>
      </c>
      <c r="D15" s="43">
        <v>8.3</v>
      </c>
      <c r="E15" s="43">
        <v>45650</v>
      </c>
      <c r="F15" s="43">
        <v>9495.2</v>
      </c>
      <c r="G15" s="45" t="s">
        <v>68</v>
      </c>
      <c r="H15" s="45" t="s">
        <v>51</v>
      </c>
      <c r="I15" s="43">
        <v>1661.66</v>
      </c>
      <c r="J15" s="43">
        <v>2848.56</v>
      </c>
      <c r="K15" s="43">
        <v>1424.28</v>
      </c>
      <c r="L15" s="43">
        <v>3560.7</v>
      </c>
      <c r="M15" s="43">
        <v>7833.54</v>
      </c>
      <c r="N15" s="42" t="s">
        <v>75</v>
      </c>
    </row>
    <row r="16" s="34" customFormat="1" ht="29" customHeight="1" spans="1:14">
      <c r="A16" s="40">
        <v>10</v>
      </c>
      <c r="B16" s="41" t="s">
        <v>646</v>
      </c>
      <c r="C16" s="43">
        <v>1</v>
      </c>
      <c r="D16" s="43">
        <v>18</v>
      </c>
      <c r="E16" s="43">
        <v>99000</v>
      </c>
      <c r="F16" s="43">
        <v>19008</v>
      </c>
      <c r="G16" s="45" t="s">
        <v>68</v>
      </c>
      <c r="H16" s="45" t="s">
        <v>51</v>
      </c>
      <c r="I16" s="43">
        <v>3326.4</v>
      </c>
      <c r="J16" s="43">
        <v>5702.4</v>
      </c>
      <c r="K16" s="43">
        <v>2851.2</v>
      </c>
      <c r="L16" s="43">
        <v>7128</v>
      </c>
      <c r="M16" s="43">
        <v>15681.6</v>
      </c>
      <c r="N16" s="42" t="s">
        <v>48</v>
      </c>
    </row>
    <row r="17" s="34" customFormat="1" ht="29" customHeight="1" spans="1:14">
      <c r="A17" s="40">
        <v>11</v>
      </c>
      <c r="B17" s="42" t="s">
        <v>648</v>
      </c>
      <c r="C17" s="43">
        <v>1</v>
      </c>
      <c r="D17" s="43">
        <v>45</v>
      </c>
      <c r="E17" s="43">
        <v>247500</v>
      </c>
      <c r="F17" s="43">
        <v>31680</v>
      </c>
      <c r="G17" s="45" t="s">
        <v>68</v>
      </c>
      <c r="H17" s="45" t="s">
        <v>51</v>
      </c>
      <c r="I17" s="43">
        <v>5544</v>
      </c>
      <c r="J17" s="43">
        <v>9504</v>
      </c>
      <c r="K17" s="43">
        <v>4752</v>
      </c>
      <c r="L17" s="43">
        <v>11880</v>
      </c>
      <c r="M17" s="43">
        <v>26136</v>
      </c>
      <c r="N17" s="41" t="s">
        <v>87</v>
      </c>
    </row>
    <row r="18" s="34" customFormat="1" ht="29" customHeight="1" spans="1:14">
      <c r="A18" s="40">
        <v>12</v>
      </c>
      <c r="B18" s="42" t="s">
        <v>648</v>
      </c>
      <c r="C18" s="43">
        <v>1</v>
      </c>
      <c r="D18" s="43">
        <v>14.5</v>
      </c>
      <c r="E18" s="43">
        <v>79750</v>
      </c>
      <c r="F18" s="43">
        <v>12760</v>
      </c>
      <c r="G18" s="45" t="s">
        <v>68</v>
      </c>
      <c r="H18" s="45" t="s">
        <v>51</v>
      </c>
      <c r="I18" s="43">
        <v>2233</v>
      </c>
      <c r="J18" s="43">
        <v>3828</v>
      </c>
      <c r="K18" s="43">
        <v>1914</v>
      </c>
      <c r="L18" s="43">
        <v>4785</v>
      </c>
      <c r="M18" s="43">
        <v>10527</v>
      </c>
      <c r="N18" s="42" t="s">
        <v>87</v>
      </c>
    </row>
    <row r="19" s="34" customFormat="1" ht="29" customHeight="1" spans="1:14">
      <c r="A19" s="40">
        <v>13</v>
      </c>
      <c r="B19" s="42" t="s">
        <v>650</v>
      </c>
      <c r="C19" s="43">
        <v>1</v>
      </c>
      <c r="D19" s="43">
        <v>51</v>
      </c>
      <c r="E19" s="43">
        <v>280500</v>
      </c>
      <c r="F19" s="43">
        <v>44880</v>
      </c>
      <c r="G19" s="45" t="s">
        <v>96</v>
      </c>
      <c r="H19" s="45" t="s">
        <v>60</v>
      </c>
      <c r="I19" s="43">
        <v>7854</v>
      </c>
      <c r="J19" s="43">
        <v>13464</v>
      </c>
      <c r="K19" s="43">
        <v>6732</v>
      </c>
      <c r="L19" s="43">
        <v>16830</v>
      </c>
      <c r="M19" s="43">
        <v>37026</v>
      </c>
      <c r="N19" s="42" t="s">
        <v>97</v>
      </c>
    </row>
    <row r="20" s="34" customFormat="1" ht="29" customHeight="1" spans="1:14">
      <c r="A20" s="40">
        <v>14</v>
      </c>
      <c r="B20" s="41" t="s">
        <v>649</v>
      </c>
      <c r="C20" s="43">
        <v>1</v>
      </c>
      <c r="D20" s="43">
        <v>8</v>
      </c>
      <c r="E20" s="43">
        <v>44000</v>
      </c>
      <c r="F20" s="43">
        <v>8448</v>
      </c>
      <c r="G20" s="45" t="s">
        <v>103</v>
      </c>
      <c r="H20" s="45" t="s">
        <v>65</v>
      </c>
      <c r="I20" s="43">
        <v>1478.4</v>
      </c>
      <c r="J20" s="43">
        <v>2534.4</v>
      </c>
      <c r="K20" s="43">
        <v>1267.2</v>
      </c>
      <c r="L20" s="43">
        <v>3168</v>
      </c>
      <c r="M20" s="43">
        <v>6969.6</v>
      </c>
      <c r="N20" s="42" t="s">
        <v>122</v>
      </c>
    </row>
    <row r="21" s="34" customFormat="1" ht="29" customHeight="1" spans="1:14">
      <c r="A21" s="40">
        <v>15</v>
      </c>
      <c r="B21" s="41" t="s">
        <v>661</v>
      </c>
      <c r="C21" s="43">
        <v>1</v>
      </c>
      <c r="D21" s="43">
        <v>22</v>
      </c>
      <c r="E21" s="43">
        <v>121000</v>
      </c>
      <c r="F21" s="43">
        <v>19360</v>
      </c>
      <c r="G21" s="45" t="s">
        <v>103</v>
      </c>
      <c r="H21" s="45" t="s">
        <v>51</v>
      </c>
      <c r="I21" s="43">
        <v>3388</v>
      </c>
      <c r="J21" s="43">
        <v>5808</v>
      </c>
      <c r="K21" s="43">
        <v>2904</v>
      </c>
      <c r="L21" s="43">
        <v>7260</v>
      </c>
      <c r="M21" s="43">
        <v>15972</v>
      </c>
      <c r="N21" s="42" t="s">
        <v>97</v>
      </c>
    </row>
    <row r="22" s="34" customFormat="1" ht="29" customHeight="1" spans="1:14">
      <c r="A22" s="40">
        <v>16</v>
      </c>
      <c r="B22" s="42" t="s">
        <v>662</v>
      </c>
      <c r="C22" s="43">
        <v>1</v>
      </c>
      <c r="D22" s="43">
        <v>23</v>
      </c>
      <c r="E22" s="43">
        <v>126500</v>
      </c>
      <c r="F22" s="43">
        <v>20240</v>
      </c>
      <c r="G22" s="45" t="s">
        <v>103</v>
      </c>
      <c r="H22" s="45" t="s">
        <v>140</v>
      </c>
      <c r="I22" s="43">
        <v>3542</v>
      </c>
      <c r="J22" s="43">
        <v>6072</v>
      </c>
      <c r="K22" s="43">
        <v>3036</v>
      </c>
      <c r="L22" s="43">
        <v>7590</v>
      </c>
      <c r="M22" s="43">
        <v>16698</v>
      </c>
      <c r="N22" s="42" t="s">
        <v>141</v>
      </c>
    </row>
    <row r="23" s="34" customFormat="1" ht="29" customHeight="1" spans="1:14">
      <c r="A23" s="40">
        <v>17</v>
      </c>
      <c r="B23" s="41" t="s">
        <v>663</v>
      </c>
      <c r="C23" s="43">
        <v>1</v>
      </c>
      <c r="D23" s="43">
        <v>4.8</v>
      </c>
      <c r="E23" s="43">
        <v>26400</v>
      </c>
      <c r="F23" s="43">
        <v>5068.8</v>
      </c>
      <c r="G23" s="45" t="s">
        <v>144</v>
      </c>
      <c r="H23" s="45" t="s">
        <v>65</v>
      </c>
      <c r="I23" s="43">
        <v>887.04</v>
      </c>
      <c r="J23" s="43">
        <v>1520.64</v>
      </c>
      <c r="K23" s="43">
        <v>760.32</v>
      </c>
      <c r="L23" s="43">
        <v>1900.8</v>
      </c>
      <c r="M23" s="43">
        <v>4181.76</v>
      </c>
      <c r="N23" s="42" t="s">
        <v>122</v>
      </c>
    </row>
    <row r="24" s="34" customFormat="1" ht="29" customHeight="1" spans="1:14">
      <c r="A24" s="40">
        <v>18</v>
      </c>
      <c r="B24" s="42" t="s">
        <v>664</v>
      </c>
      <c r="C24" s="43">
        <v>1</v>
      </c>
      <c r="D24" s="43">
        <v>12.8</v>
      </c>
      <c r="E24" s="43">
        <v>70400</v>
      </c>
      <c r="F24" s="43">
        <v>13516.8</v>
      </c>
      <c r="G24" s="45" t="s">
        <v>144</v>
      </c>
      <c r="H24" s="45" t="s">
        <v>60</v>
      </c>
      <c r="I24" s="43">
        <v>2365.44</v>
      </c>
      <c r="J24" s="43">
        <v>4055.04</v>
      </c>
      <c r="K24" s="43">
        <v>2027.52</v>
      </c>
      <c r="L24" s="43">
        <v>5068.8</v>
      </c>
      <c r="M24" s="43">
        <v>11151.36</v>
      </c>
      <c r="N24" s="42" t="s">
        <v>147</v>
      </c>
    </row>
    <row r="25" s="34" customFormat="1" ht="29" customHeight="1" spans="1:14">
      <c r="A25" s="40">
        <v>19</v>
      </c>
      <c r="B25" s="41" t="s">
        <v>666</v>
      </c>
      <c r="C25" s="43">
        <v>1</v>
      </c>
      <c r="D25" s="43">
        <v>20</v>
      </c>
      <c r="E25" s="43">
        <v>110000</v>
      </c>
      <c r="F25" s="43">
        <v>21120</v>
      </c>
      <c r="G25" s="45" t="s">
        <v>156</v>
      </c>
      <c r="H25" s="45" t="s">
        <v>39</v>
      </c>
      <c r="I25" s="43">
        <v>3696</v>
      </c>
      <c r="J25" s="43">
        <v>6336</v>
      </c>
      <c r="K25" s="43">
        <v>3168</v>
      </c>
      <c r="L25" s="43">
        <v>7920</v>
      </c>
      <c r="M25" s="43">
        <v>17424</v>
      </c>
      <c r="N25" s="42" t="s">
        <v>147</v>
      </c>
    </row>
    <row r="26" s="34" customFormat="1" ht="29" customHeight="1" spans="1:14">
      <c r="A26" s="40">
        <v>20</v>
      </c>
      <c r="B26" s="41" t="s">
        <v>667</v>
      </c>
      <c r="C26" s="43">
        <v>1</v>
      </c>
      <c r="D26" s="43">
        <v>3</v>
      </c>
      <c r="E26" s="43">
        <v>16500</v>
      </c>
      <c r="F26" s="43">
        <v>3432</v>
      </c>
      <c r="G26" s="45" t="s">
        <v>156</v>
      </c>
      <c r="H26" s="45" t="s">
        <v>65</v>
      </c>
      <c r="I26" s="43">
        <v>600.6</v>
      </c>
      <c r="J26" s="43">
        <v>1029.6</v>
      </c>
      <c r="K26" s="43">
        <v>514.8</v>
      </c>
      <c r="L26" s="43">
        <v>1287</v>
      </c>
      <c r="M26" s="43">
        <v>2831.4</v>
      </c>
      <c r="N26" s="42" t="s">
        <v>159</v>
      </c>
    </row>
    <row r="27" s="34" customFormat="1" ht="29" customHeight="1" spans="1:14">
      <c r="A27" s="40">
        <v>21</v>
      </c>
      <c r="B27" s="42" t="s">
        <v>668</v>
      </c>
      <c r="C27" s="43">
        <v>1</v>
      </c>
      <c r="D27" s="43">
        <v>5.3</v>
      </c>
      <c r="E27" s="43">
        <v>29150</v>
      </c>
      <c r="F27" s="43">
        <v>6063.2</v>
      </c>
      <c r="G27" s="45" t="s">
        <v>156</v>
      </c>
      <c r="H27" s="45" t="s">
        <v>65</v>
      </c>
      <c r="I27" s="43">
        <v>1061.06</v>
      </c>
      <c r="J27" s="43">
        <v>1818.96</v>
      </c>
      <c r="K27" s="43">
        <v>909.48</v>
      </c>
      <c r="L27" s="43">
        <v>2273.7</v>
      </c>
      <c r="M27" s="43">
        <v>5002.14</v>
      </c>
      <c r="N27" s="42" t="s">
        <v>162</v>
      </c>
    </row>
    <row r="28" s="34" customFormat="1" ht="29" customHeight="1" spans="1:14">
      <c r="A28" s="40">
        <v>22</v>
      </c>
      <c r="B28" s="42" t="s">
        <v>669</v>
      </c>
      <c r="C28" s="43">
        <v>1</v>
      </c>
      <c r="D28" s="43">
        <v>9.8</v>
      </c>
      <c r="E28" s="43">
        <v>53900</v>
      </c>
      <c r="F28" s="43">
        <v>11211.2</v>
      </c>
      <c r="G28" s="45" t="s">
        <v>156</v>
      </c>
      <c r="H28" s="45" t="s">
        <v>39</v>
      </c>
      <c r="I28" s="43">
        <v>1961.96</v>
      </c>
      <c r="J28" s="43">
        <v>3363.36</v>
      </c>
      <c r="K28" s="43">
        <v>1681.68</v>
      </c>
      <c r="L28" s="43">
        <v>4204.2</v>
      </c>
      <c r="M28" s="43">
        <v>9249.24</v>
      </c>
      <c r="N28" s="42" t="s">
        <v>162</v>
      </c>
    </row>
    <row r="29" s="34" customFormat="1" ht="29" customHeight="1" spans="1:14">
      <c r="A29" s="40">
        <v>23</v>
      </c>
      <c r="B29" s="42" t="s">
        <v>670</v>
      </c>
      <c r="C29" s="43">
        <v>1</v>
      </c>
      <c r="D29" s="43">
        <v>14.2</v>
      </c>
      <c r="E29" s="43">
        <v>78100</v>
      </c>
      <c r="F29" s="43">
        <v>13745.6</v>
      </c>
      <c r="G29" s="45" t="s">
        <v>167</v>
      </c>
      <c r="H29" s="45" t="s">
        <v>65</v>
      </c>
      <c r="I29" s="43">
        <v>2405.48</v>
      </c>
      <c r="J29" s="43">
        <v>4123.68</v>
      </c>
      <c r="K29" s="43">
        <v>2061.84</v>
      </c>
      <c r="L29" s="43">
        <v>5154.6</v>
      </c>
      <c r="M29" s="43">
        <v>11340.12</v>
      </c>
      <c r="N29" s="41" t="s">
        <v>168</v>
      </c>
    </row>
    <row r="30" s="34" customFormat="1" ht="29" customHeight="1" spans="1:14">
      <c r="A30" s="40">
        <v>24</v>
      </c>
      <c r="B30" s="42" t="s">
        <v>671</v>
      </c>
      <c r="C30" s="43">
        <v>1</v>
      </c>
      <c r="D30" s="43">
        <v>16</v>
      </c>
      <c r="E30" s="43">
        <v>88000</v>
      </c>
      <c r="F30" s="43">
        <v>18304</v>
      </c>
      <c r="G30" s="45" t="s">
        <v>167</v>
      </c>
      <c r="H30" s="45" t="s">
        <v>39</v>
      </c>
      <c r="I30" s="43">
        <v>3203.2</v>
      </c>
      <c r="J30" s="43">
        <v>5491.2</v>
      </c>
      <c r="K30" s="43">
        <v>2745.6</v>
      </c>
      <c r="L30" s="43">
        <v>6864</v>
      </c>
      <c r="M30" s="43">
        <v>15100.8</v>
      </c>
      <c r="N30" s="42" t="s">
        <v>171</v>
      </c>
    </row>
    <row r="31" s="34" customFormat="1" ht="29" customHeight="1" spans="1:14">
      <c r="A31" s="40">
        <v>25</v>
      </c>
      <c r="B31" s="41" t="s">
        <v>672</v>
      </c>
      <c r="C31" s="43">
        <v>1</v>
      </c>
      <c r="D31" s="43">
        <v>3.4</v>
      </c>
      <c r="E31" s="43">
        <v>18700</v>
      </c>
      <c r="F31" s="43">
        <v>3889.6</v>
      </c>
      <c r="G31" s="45" t="s">
        <v>167</v>
      </c>
      <c r="H31" s="45" t="s">
        <v>65</v>
      </c>
      <c r="I31" s="43">
        <v>680.68</v>
      </c>
      <c r="J31" s="43">
        <v>1166.88</v>
      </c>
      <c r="K31" s="43">
        <v>583.44</v>
      </c>
      <c r="L31" s="43">
        <v>1458.6</v>
      </c>
      <c r="M31" s="43">
        <v>3208.92</v>
      </c>
      <c r="N31" s="41" t="s">
        <v>174</v>
      </c>
    </row>
    <row r="32" s="34" customFormat="1" ht="29" customHeight="1" spans="1:14">
      <c r="A32" s="40">
        <v>26</v>
      </c>
      <c r="B32" s="42" t="s">
        <v>673</v>
      </c>
      <c r="C32" s="43">
        <v>1</v>
      </c>
      <c r="D32" s="43">
        <v>8.5</v>
      </c>
      <c r="E32" s="43">
        <v>46750</v>
      </c>
      <c r="F32" s="43">
        <v>9724</v>
      </c>
      <c r="G32" s="45" t="s">
        <v>167</v>
      </c>
      <c r="H32" s="45" t="s">
        <v>39</v>
      </c>
      <c r="I32" s="43">
        <v>1701.7</v>
      </c>
      <c r="J32" s="43">
        <v>2917.2</v>
      </c>
      <c r="K32" s="43">
        <v>1458.6</v>
      </c>
      <c r="L32" s="43">
        <v>3646.5</v>
      </c>
      <c r="M32" s="43">
        <v>8022.3</v>
      </c>
      <c r="N32" s="42" t="s">
        <v>174</v>
      </c>
    </row>
    <row r="33" s="34" customFormat="1" ht="29" customHeight="1" spans="1:14">
      <c r="A33" s="40">
        <v>27</v>
      </c>
      <c r="B33" s="42" t="s">
        <v>674</v>
      </c>
      <c r="C33" s="43">
        <v>1</v>
      </c>
      <c r="D33" s="43">
        <v>3.2</v>
      </c>
      <c r="E33" s="43">
        <v>17600</v>
      </c>
      <c r="F33" s="43">
        <v>3660.8</v>
      </c>
      <c r="G33" s="45" t="s">
        <v>167</v>
      </c>
      <c r="H33" s="45" t="s">
        <v>65</v>
      </c>
      <c r="I33" s="43">
        <v>640.64</v>
      </c>
      <c r="J33" s="43">
        <v>1098.24</v>
      </c>
      <c r="K33" s="43">
        <v>549.12</v>
      </c>
      <c r="L33" s="43">
        <v>1372.8</v>
      </c>
      <c r="M33" s="43">
        <v>3020.16</v>
      </c>
      <c r="N33" s="42" t="s">
        <v>179</v>
      </c>
    </row>
    <row r="34" s="34" customFormat="1" ht="29" customHeight="1" spans="1:14">
      <c r="A34" s="40">
        <v>28</v>
      </c>
      <c r="B34" s="41" t="s">
        <v>675</v>
      </c>
      <c r="C34" s="43">
        <v>1</v>
      </c>
      <c r="D34" s="43">
        <v>5</v>
      </c>
      <c r="E34" s="43">
        <v>27500</v>
      </c>
      <c r="F34" s="43">
        <v>5720</v>
      </c>
      <c r="G34" s="45" t="s">
        <v>167</v>
      </c>
      <c r="H34" s="45" t="s">
        <v>65</v>
      </c>
      <c r="I34" s="43">
        <v>1001</v>
      </c>
      <c r="J34" s="43">
        <v>1716</v>
      </c>
      <c r="K34" s="43">
        <v>858</v>
      </c>
      <c r="L34" s="43">
        <v>2145</v>
      </c>
      <c r="M34" s="43">
        <v>4719</v>
      </c>
      <c r="N34" s="42" t="s">
        <v>122</v>
      </c>
    </row>
    <row r="35" s="34" customFormat="1" ht="29" customHeight="1" spans="1:14">
      <c r="A35" s="40">
        <v>29</v>
      </c>
      <c r="B35" s="41" t="s">
        <v>676</v>
      </c>
      <c r="C35" s="43">
        <v>1</v>
      </c>
      <c r="D35" s="43">
        <v>10.5</v>
      </c>
      <c r="E35" s="43">
        <v>57750</v>
      </c>
      <c r="F35" s="43">
        <v>12012</v>
      </c>
      <c r="G35" s="45" t="s">
        <v>167</v>
      </c>
      <c r="H35" s="45" t="s">
        <v>65</v>
      </c>
      <c r="I35" s="43">
        <v>2102.1</v>
      </c>
      <c r="J35" s="43">
        <v>3603.6</v>
      </c>
      <c r="K35" s="43">
        <v>1801.8</v>
      </c>
      <c r="L35" s="43">
        <v>4504.5</v>
      </c>
      <c r="M35" s="43">
        <v>9909.9</v>
      </c>
      <c r="N35" s="41" t="s">
        <v>184</v>
      </c>
    </row>
    <row r="36" s="34" customFormat="1" ht="29" customHeight="1" spans="1:14">
      <c r="A36" s="40">
        <v>30</v>
      </c>
      <c r="B36" s="41" t="s">
        <v>677</v>
      </c>
      <c r="C36" s="43">
        <v>1</v>
      </c>
      <c r="D36" s="43">
        <v>13.8</v>
      </c>
      <c r="E36" s="43">
        <v>75900</v>
      </c>
      <c r="F36" s="43">
        <v>15787.2</v>
      </c>
      <c r="G36" s="45" t="s">
        <v>187</v>
      </c>
      <c r="H36" s="45" t="s">
        <v>39</v>
      </c>
      <c r="I36" s="43">
        <v>2762.76</v>
      </c>
      <c r="J36" s="43">
        <v>4736.16</v>
      </c>
      <c r="K36" s="43">
        <v>2368.08</v>
      </c>
      <c r="L36" s="43">
        <v>5920.2</v>
      </c>
      <c r="M36" s="43">
        <v>13024.44</v>
      </c>
      <c r="N36" s="42" t="s">
        <v>174</v>
      </c>
    </row>
    <row r="37" s="34" customFormat="1" ht="29" customHeight="1" spans="1:14">
      <c r="A37" s="40">
        <v>31</v>
      </c>
      <c r="B37" s="41" t="s">
        <v>678</v>
      </c>
      <c r="C37" s="43">
        <v>1</v>
      </c>
      <c r="D37" s="43">
        <v>2.5</v>
      </c>
      <c r="E37" s="43">
        <v>13750</v>
      </c>
      <c r="F37" s="43">
        <v>2860</v>
      </c>
      <c r="G37" s="45" t="s">
        <v>187</v>
      </c>
      <c r="H37" s="45" t="s">
        <v>65</v>
      </c>
      <c r="I37" s="43">
        <v>500.5</v>
      </c>
      <c r="J37" s="43">
        <v>858</v>
      </c>
      <c r="K37" s="43">
        <v>429</v>
      </c>
      <c r="L37" s="43">
        <v>1072.5</v>
      </c>
      <c r="M37" s="43">
        <v>2359.5</v>
      </c>
      <c r="N37" s="41" t="s">
        <v>190</v>
      </c>
    </row>
    <row r="38" s="34" customFormat="1" ht="29" customHeight="1" spans="1:14">
      <c r="A38" s="40">
        <v>32</v>
      </c>
      <c r="B38" s="41" t="s">
        <v>679</v>
      </c>
      <c r="C38" s="43">
        <v>1</v>
      </c>
      <c r="D38" s="43">
        <v>3</v>
      </c>
      <c r="E38" s="43">
        <v>16500</v>
      </c>
      <c r="F38" s="43">
        <v>3432</v>
      </c>
      <c r="G38" s="45" t="s">
        <v>187</v>
      </c>
      <c r="H38" s="45" t="s">
        <v>65</v>
      </c>
      <c r="I38" s="43">
        <v>600.6</v>
      </c>
      <c r="J38" s="43">
        <v>1029.6</v>
      </c>
      <c r="K38" s="43">
        <v>514.8</v>
      </c>
      <c r="L38" s="43">
        <v>1287</v>
      </c>
      <c r="M38" s="43">
        <v>2831.4</v>
      </c>
      <c r="N38" s="42" t="s">
        <v>174</v>
      </c>
    </row>
    <row r="39" s="34" customFormat="1" ht="29" customHeight="1" spans="1:14">
      <c r="A39" s="40">
        <v>33</v>
      </c>
      <c r="B39" s="41" t="s">
        <v>680</v>
      </c>
      <c r="C39" s="43">
        <v>1</v>
      </c>
      <c r="D39" s="43">
        <v>4.4</v>
      </c>
      <c r="E39" s="43">
        <v>24200</v>
      </c>
      <c r="F39" s="43">
        <v>5033.6</v>
      </c>
      <c r="G39" s="45" t="s">
        <v>187</v>
      </c>
      <c r="H39" s="45" t="s">
        <v>65</v>
      </c>
      <c r="I39" s="43">
        <v>880.88</v>
      </c>
      <c r="J39" s="43">
        <v>1510.08</v>
      </c>
      <c r="K39" s="43">
        <v>755.04</v>
      </c>
      <c r="L39" s="43">
        <v>1887.6</v>
      </c>
      <c r="M39" s="43">
        <v>4152.72</v>
      </c>
      <c r="N39" s="42" t="s">
        <v>194</v>
      </c>
    </row>
    <row r="40" s="34" customFormat="1" ht="29" customHeight="1" spans="1:14">
      <c r="A40" s="40">
        <v>34</v>
      </c>
      <c r="B40" s="41" t="s">
        <v>681</v>
      </c>
      <c r="C40" s="43">
        <v>1</v>
      </c>
      <c r="D40" s="43">
        <v>29</v>
      </c>
      <c r="E40" s="43">
        <v>159500</v>
      </c>
      <c r="F40" s="43">
        <v>28072</v>
      </c>
      <c r="G40" s="45" t="s">
        <v>187</v>
      </c>
      <c r="H40" s="45" t="s">
        <v>39</v>
      </c>
      <c r="I40" s="43">
        <v>4912.6</v>
      </c>
      <c r="J40" s="43">
        <v>8421.6</v>
      </c>
      <c r="K40" s="43">
        <v>4210.8</v>
      </c>
      <c r="L40" s="43">
        <v>10527</v>
      </c>
      <c r="M40" s="43">
        <v>23159.4</v>
      </c>
      <c r="N40" s="42" t="s">
        <v>35</v>
      </c>
    </row>
    <row r="41" s="34" customFormat="1" ht="29" customHeight="1" spans="1:14">
      <c r="A41" s="40">
        <v>35</v>
      </c>
      <c r="B41" s="41" t="s">
        <v>682</v>
      </c>
      <c r="C41" s="43">
        <v>1</v>
      </c>
      <c r="D41" s="43">
        <v>3.1</v>
      </c>
      <c r="E41" s="43">
        <v>17050</v>
      </c>
      <c r="F41" s="43">
        <v>3546.4</v>
      </c>
      <c r="G41" s="45" t="s">
        <v>187</v>
      </c>
      <c r="H41" s="45" t="s">
        <v>65</v>
      </c>
      <c r="I41" s="43">
        <v>620.62</v>
      </c>
      <c r="J41" s="43">
        <v>1063.92</v>
      </c>
      <c r="K41" s="43">
        <v>531.96</v>
      </c>
      <c r="L41" s="43">
        <v>1329.9</v>
      </c>
      <c r="M41" s="43">
        <v>2925.78</v>
      </c>
      <c r="N41" s="42" t="s">
        <v>199</v>
      </c>
    </row>
    <row r="42" s="34" customFormat="1" ht="29" customHeight="1" spans="1:14">
      <c r="A42" s="40">
        <v>36</v>
      </c>
      <c r="B42" s="41" t="s">
        <v>683</v>
      </c>
      <c r="C42" s="43">
        <v>1</v>
      </c>
      <c r="D42" s="43">
        <v>17</v>
      </c>
      <c r="E42" s="43">
        <v>93500</v>
      </c>
      <c r="F42" s="43">
        <v>17952</v>
      </c>
      <c r="G42" s="45" t="s">
        <v>187</v>
      </c>
      <c r="H42" s="45" t="s">
        <v>39</v>
      </c>
      <c r="I42" s="43">
        <v>3141.6</v>
      </c>
      <c r="J42" s="43">
        <v>5385.6</v>
      </c>
      <c r="K42" s="43">
        <v>2692.8</v>
      </c>
      <c r="L42" s="43">
        <v>6732</v>
      </c>
      <c r="M42" s="43">
        <v>14810.4</v>
      </c>
      <c r="N42" s="41" t="s">
        <v>202</v>
      </c>
    </row>
    <row r="43" s="34" customFormat="1" ht="29" customHeight="1" spans="1:14">
      <c r="A43" s="40">
        <v>37</v>
      </c>
      <c r="B43" s="41" t="s">
        <v>684</v>
      </c>
      <c r="C43" s="43">
        <v>1</v>
      </c>
      <c r="D43" s="43">
        <v>4.7</v>
      </c>
      <c r="E43" s="43">
        <v>25850</v>
      </c>
      <c r="F43" s="43">
        <v>4963.2</v>
      </c>
      <c r="G43" s="45" t="s">
        <v>187</v>
      </c>
      <c r="H43" s="45" t="s">
        <v>119</v>
      </c>
      <c r="I43" s="43">
        <v>868.56</v>
      </c>
      <c r="J43" s="43">
        <v>1488.96</v>
      </c>
      <c r="K43" s="43">
        <v>744.48</v>
      </c>
      <c r="L43" s="43">
        <v>1861.2</v>
      </c>
      <c r="M43" s="43">
        <v>4094.64</v>
      </c>
      <c r="N43" s="42" t="s">
        <v>52</v>
      </c>
    </row>
    <row r="44" s="34" customFormat="1" ht="29" customHeight="1" spans="1:14">
      <c r="A44" s="40">
        <v>38</v>
      </c>
      <c r="B44" s="41" t="s">
        <v>684</v>
      </c>
      <c r="C44" s="43">
        <v>1</v>
      </c>
      <c r="D44" s="43">
        <v>15</v>
      </c>
      <c r="E44" s="43">
        <v>82500</v>
      </c>
      <c r="F44" s="43">
        <v>11880</v>
      </c>
      <c r="G44" s="45" t="s">
        <v>187</v>
      </c>
      <c r="H44" s="45" t="s">
        <v>39</v>
      </c>
      <c r="I44" s="43">
        <v>2079</v>
      </c>
      <c r="J44" s="43">
        <v>3564</v>
      </c>
      <c r="K44" s="43">
        <v>1782</v>
      </c>
      <c r="L44" s="43">
        <v>4455</v>
      </c>
      <c r="M44" s="43">
        <v>9801</v>
      </c>
      <c r="N44" s="41" t="s">
        <v>206</v>
      </c>
    </row>
    <row r="45" s="34" customFormat="1" ht="29" customHeight="1" spans="1:14">
      <c r="A45" s="40">
        <v>39</v>
      </c>
      <c r="B45" s="41" t="s">
        <v>685</v>
      </c>
      <c r="C45" s="43">
        <v>1</v>
      </c>
      <c r="D45" s="43">
        <v>13.7</v>
      </c>
      <c r="E45" s="43">
        <v>75350</v>
      </c>
      <c r="F45" s="43">
        <v>12056</v>
      </c>
      <c r="G45" s="45" t="s">
        <v>187</v>
      </c>
      <c r="H45" s="45" t="s">
        <v>65</v>
      </c>
      <c r="I45" s="43">
        <v>2109.8</v>
      </c>
      <c r="J45" s="43">
        <v>3616.8</v>
      </c>
      <c r="K45" s="43">
        <v>1808.4</v>
      </c>
      <c r="L45" s="43">
        <v>4521</v>
      </c>
      <c r="M45" s="43">
        <v>9946.2</v>
      </c>
      <c r="N45" s="42" t="s">
        <v>52</v>
      </c>
    </row>
    <row r="46" s="34" customFormat="1" ht="29" customHeight="1" spans="1:14">
      <c r="A46" s="40">
        <v>40</v>
      </c>
      <c r="B46" s="41" t="s">
        <v>686</v>
      </c>
      <c r="C46" s="43">
        <v>1</v>
      </c>
      <c r="D46" s="43">
        <v>10</v>
      </c>
      <c r="E46" s="43">
        <v>55000</v>
      </c>
      <c r="F46" s="43">
        <v>10560</v>
      </c>
      <c r="G46" s="45" t="s">
        <v>187</v>
      </c>
      <c r="H46" s="45" t="s">
        <v>65</v>
      </c>
      <c r="I46" s="43">
        <v>1848</v>
      </c>
      <c r="J46" s="43">
        <v>3168</v>
      </c>
      <c r="K46" s="43">
        <v>1584</v>
      </c>
      <c r="L46" s="43">
        <v>3960</v>
      </c>
      <c r="M46" s="43">
        <v>8712</v>
      </c>
      <c r="N46" s="42" t="s">
        <v>52</v>
      </c>
    </row>
    <row r="47" s="34" customFormat="1" ht="29" customHeight="1" spans="1:14">
      <c r="A47" s="40">
        <v>41</v>
      </c>
      <c r="B47" s="41" t="s">
        <v>687</v>
      </c>
      <c r="C47" s="43">
        <v>1</v>
      </c>
      <c r="D47" s="43">
        <v>3</v>
      </c>
      <c r="E47" s="43">
        <v>16500</v>
      </c>
      <c r="F47" s="43">
        <v>3432</v>
      </c>
      <c r="G47" s="45" t="s">
        <v>213</v>
      </c>
      <c r="H47" s="45" t="s">
        <v>65</v>
      </c>
      <c r="I47" s="43">
        <v>600.6</v>
      </c>
      <c r="J47" s="43">
        <v>1029.6</v>
      </c>
      <c r="K47" s="43">
        <v>514.8</v>
      </c>
      <c r="L47" s="43">
        <v>1287</v>
      </c>
      <c r="M47" s="43">
        <v>2831.4</v>
      </c>
      <c r="N47" s="42" t="s">
        <v>214</v>
      </c>
    </row>
    <row r="48" s="34" customFormat="1" ht="29" customHeight="1" spans="1:14">
      <c r="A48" s="40">
        <v>42</v>
      </c>
      <c r="B48" s="41" t="s">
        <v>688</v>
      </c>
      <c r="C48" s="43">
        <v>1</v>
      </c>
      <c r="D48" s="43">
        <v>4.8</v>
      </c>
      <c r="E48" s="43">
        <v>26400</v>
      </c>
      <c r="F48" s="43">
        <v>5491.2</v>
      </c>
      <c r="G48" s="45" t="s">
        <v>213</v>
      </c>
      <c r="H48" s="45" t="s">
        <v>65</v>
      </c>
      <c r="I48" s="43">
        <v>960.96</v>
      </c>
      <c r="J48" s="43">
        <v>1647.36</v>
      </c>
      <c r="K48" s="43">
        <v>823.68</v>
      </c>
      <c r="L48" s="43">
        <v>2059.2</v>
      </c>
      <c r="M48" s="43">
        <v>4530.24</v>
      </c>
      <c r="N48" s="41" t="s">
        <v>217</v>
      </c>
    </row>
    <row r="49" s="34" customFormat="1" ht="29" customHeight="1" spans="1:14">
      <c r="A49" s="40">
        <v>43</v>
      </c>
      <c r="B49" s="41" t="s">
        <v>689</v>
      </c>
      <c r="C49" s="43">
        <v>1</v>
      </c>
      <c r="D49" s="43">
        <v>3.8</v>
      </c>
      <c r="E49" s="43">
        <v>20900</v>
      </c>
      <c r="F49" s="43">
        <v>4347.2</v>
      </c>
      <c r="G49" s="45" t="s">
        <v>213</v>
      </c>
      <c r="H49" s="45" t="s">
        <v>65</v>
      </c>
      <c r="I49" s="43">
        <v>760.76</v>
      </c>
      <c r="J49" s="43">
        <v>1304.16</v>
      </c>
      <c r="K49" s="43">
        <v>652.08</v>
      </c>
      <c r="L49" s="43">
        <v>1630.2</v>
      </c>
      <c r="M49" s="43">
        <v>3586.44</v>
      </c>
      <c r="N49" s="41" t="s">
        <v>220</v>
      </c>
    </row>
    <row r="50" s="34" customFormat="1" ht="29" customHeight="1" spans="1:14">
      <c r="A50" s="40">
        <v>44</v>
      </c>
      <c r="B50" s="41" t="s">
        <v>690</v>
      </c>
      <c r="C50" s="43">
        <v>1</v>
      </c>
      <c r="D50" s="43">
        <v>5.5</v>
      </c>
      <c r="E50" s="43">
        <v>30250</v>
      </c>
      <c r="F50" s="43">
        <v>5808</v>
      </c>
      <c r="G50" s="45" t="s">
        <v>213</v>
      </c>
      <c r="H50" s="45" t="s">
        <v>65</v>
      </c>
      <c r="I50" s="43">
        <v>1016.4</v>
      </c>
      <c r="J50" s="43">
        <v>1742.4</v>
      </c>
      <c r="K50" s="43">
        <v>871.2</v>
      </c>
      <c r="L50" s="43">
        <v>2178</v>
      </c>
      <c r="M50" s="43">
        <v>4791.6</v>
      </c>
      <c r="N50" s="42" t="s">
        <v>214</v>
      </c>
    </row>
    <row r="51" s="34" customFormat="1" ht="29" customHeight="1" spans="1:14">
      <c r="A51" s="40">
        <v>45</v>
      </c>
      <c r="B51" s="41" t="s">
        <v>691</v>
      </c>
      <c r="C51" s="43">
        <v>1</v>
      </c>
      <c r="D51" s="43">
        <v>19</v>
      </c>
      <c r="E51" s="43">
        <v>104500</v>
      </c>
      <c r="F51" s="43">
        <v>20064</v>
      </c>
      <c r="G51" s="45" t="s">
        <v>213</v>
      </c>
      <c r="H51" s="45" t="s">
        <v>39</v>
      </c>
      <c r="I51" s="43">
        <v>3511.2</v>
      </c>
      <c r="J51" s="43">
        <v>6019.2</v>
      </c>
      <c r="K51" s="43">
        <v>3009.6</v>
      </c>
      <c r="L51" s="43">
        <v>7524</v>
      </c>
      <c r="M51" s="43">
        <v>16552.8</v>
      </c>
      <c r="N51" s="42" t="s">
        <v>199</v>
      </c>
    </row>
    <row r="52" s="34" customFormat="1" ht="29" customHeight="1" spans="1:14">
      <c r="A52" s="40">
        <v>46</v>
      </c>
      <c r="B52" s="41" t="s">
        <v>692</v>
      </c>
      <c r="C52" s="43">
        <v>1</v>
      </c>
      <c r="D52" s="43">
        <v>13.3</v>
      </c>
      <c r="E52" s="43">
        <v>73150</v>
      </c>
      <c r="F52" s="43">
        <v>12874.4</v>
      </c>
      <c r="G52" s="45" t="s">
        <v>227</v>
      </c>
      <c r="H52" s="45" t="s">
        <v>228</v>
      </c>
      <c r="I52" s="43">
        <v>2253.02</v>
      </c>
      <c r="J52" s="43">
        <v>3862.32</v>
      </c>
      <c r="K52" s="43">
        <v>1931.16</v>
      </c>
      <c r="L52" s="43">
        <v>4827.9</v>
      </c>
      <c r="M52" s="43">
        <v>10621.38</v>
      </c>
      <c r="N52" s="42" t="s">
        <v>229</v>
      </c>
    </row>
    <row r="53" s="34" customFormat="1" ht="29" customHeight="1" spans="1:14">
      <c r="A53" s="40">
        <v>47</v>
      </c>
      <c r="B53" s="41" t="s">
        <v>654</v>
      </c>
      <c r="C53" s="43">
        <v>1</v>
      </c>
      <c r="D53" s="43">
        <v>66</v>
      </c>
      <c r="E53" s="43">
        <v>363000</v>
      </c>
      <c r="F53" s="43">
        <v>63888</v>
      </c>
      <c r="G53" s="45" t="s">
        <v>227</v>
      </c>
      <c r="H53" s="45" t="s">
        <v>231</v>
      </c>
      <c r="I53" s="43">
        <v>11180.4</v>
      </c>
      <c r="J53" s="43">
        <v>19166.4</v>
      </c>
      <c r="K53" s="43">
        <v>9583.2</v>
      </c>
      <c r="L53" s="43">
        <v>23958</v>
      </c>
      <c r="M53" s="43">
        <v>52707.6</v>
      </c>
      <c r="N53" s="42" t="s">
        <v>232</v>
      </c>
    </row>
    <row r="54" s="34" customFormat="1" ht="29" customHeight="1" spans="1:14">
      <c r="A54" s="40">
        <v>48</v>
      </c>
      <c r="B54" s="41" t="s">
        <v>693</v>
      </c>
      <c r="C54" s="43">
        <v>1</v>
      </c>
      <c r="D54" s="43">
        <v>3</v>
      </c>
      <c r="E54" s="43">
        <v>16500</v>
      </c>
      <c r="F54" s="43">
        <v>3168</v>
      </c>
      <c r="G54" s="45" t="s">
        <v>227</v>
      </c>
      <c r="H54" s="45" t="s">
        <v>65</v>
      </c>
      <c r="I54" s="43">
        <v>554.4</v>
      </c>
      <c r="J54" s="43">
        <v>950.4</v>
      </c>
      <c r="K54" s="43">
        <v>475.2</v>
      </c>
      <c r="L54" s="43">
        <v>1188</v>
      </c>
      <c r="M54" s="43">
        <v>2613.6</v>
      </c>
      <c r="N54" s="41" t="s">
        <v>52</v>
      </c>
    </row>
    <row r="55" s="34" customFormat="1" ht="29" customHeight="1" spans="1:14">
      <c r="A55" s="40">
        <v>49</v>
      </c>
      <c r="B55" s="41" t="s">
        <v>694</v>
      </c>
      <c r="C55" s="43">
        <v>1</v>
      </c>
      <c r="D55" s="43">
        <v>16.5</v>
      </c>
      <c r="E55" s="43">
        <v>90750</v>
      </c>
      <c r="F55" s="43">
        <v>18876</v>
      </c>
      <c r="G55" s="45" t="s">
        <v>227</v>
      </c>
      <c r="H55" s="45" t="s">
        <v>228</v>
      </c>
      <c r="I55" s="43">
        <v>3303.3</v>
      </c>
      <c r="J55" s="43">
        <v>5662.8</v>
      </c>
      <c r="K55" s="43">
        <v>2831.4</v>
      </c>
      <c r="L55" s="43">
        <v>7078.5</v>
      </c>
      <c r="M55" s="43">
        <v>15572.7</v>
      </c>
      <c r="N55" s="42" t="s">
        <v>237</v>
      </c>
    </row>
    <row r="56" s="34" customFormat="1" ht="29" customHeight="1" spans="1:14">
      <c r="A56" s="40">
        <v>50</v>
      </c>
      <c r="B56" s="41" t="s">
        <v>695</v>
      </c>
      <c r="C56" s="43">
        <v>1</v>
      </c>
      <c r="D56" s="43">
        <v>24</v>
      </c>
      <c r="E56" s="43">
        <v>132000</v>
      </c>
      <c r="F56" s="43">
        <v>23232</v>
      </c>
      <c r="G56" s="45" t="s">
        <v>227</v>
      </c>
      <c r="H56" s="45" t="s">
        <v>228</v>
      </c>
      <c r="I56" s="43">
        <v>4065.6</v>
      </c>
      <c r="J56" s="43">
        <v>6969.6</v>
      </c>
      <c r="K56" s="43">
        <v>3484.8</v>
      </c>
      <c r="L56" s="43">
        <v>8712</v>
      </c>
      <c r="M56" s="43">
        <v>19166.4</v>
      </c>
      <c r="N56" s="42" t="s">
        <v>229</v>
      </c>
    </row>
    <row r="57" s="34" customFormat="1" ht="29" customHeight="1" spans="1:14">
      <c r="A57" s="40">
        <v>51</v>
      </c>
      <c r="B57" s="41" t="s">
        <v>696</v>
      </c>
      <c r="C57" s="43">
        <v>1</v>
      </c>
      <c r="D57" s="43">
        <v>29</v>
      </c>
      <c r="E57" s="43">
        <v>159500</v>
      </c>
      <c r="F57" s="43">
        <v>25520</v>
      </c>
      <c r="G57" s="45" t="s">
        <v>227</v>
      </c>
      <c r="H57" s="45" t="s">
        <v>65</v>
      </c>
      <c r="I57" s="43">
        <v>4466</v>
      </c>
      <c r="J57" s="43">
        <v>7656</v>
      </c>
      <c r="K57" s="43">
        <v>3828</v>
      </c>
      <c r="L57" s="43">
        <v>9570</v>
      </c>
      <c r="M57" s="43">
        <v>21054</v>
      </c>
      <c r="N57" s="41" t="s">
        <v>242</v>
      </c>
    </row>
    <row r="58" s="34" customFormat="1" ht="29" customHeight="1" spans="1:14">
      <c r="A58" s="40">
        <v>52</v>
      </c>
      <c r="B58" s="41" t="s">
        <v>697</v>
      </c>
      <c r="C58" s="43">
        <v>1</v>
      </c>
      <c r="D58" s="43">
        <v>6</v>
      </c>
      <c r="E58" s="43">
        <v>33000</v>
      </c>
      <c r="F58" s="43">
        <v>6336</v>
      </c>
      <c r="G58" s="45" t="s">
        <v>227</v>
      </c>
      <c r="H58" s="45" t="s">
        <v>119</v>
      </c>
      <c r="I58" s="43">
        <v>1108.8</v>
      </c>
      <c r="J58" s="43">
        <v>1900.8</v>
      </c>
      <c r="K58" s="43">
        <v>950.4</v>
      </c>
      <c r="L58" s="43">
        <v>2376</v>
      </c>
      <c r="M58" s="43">
        <v>5227.2</v>
      </c>
      <c r="N58" s="41" t="s">
        <v>52</v>
      </c>
    </row>
    <row r="59" s="34" customFormat="1" ht="29" customHeight="1" spans="1:14">
      <c r="A59" s="40">
        <v>53</v>
      </c>
      <c r="B59" s="41" t="s">
        <v>698</v>
      </c>
      <c r="C59" s="43">
        <v>1</v>
      </c>
      <c r="D59" s="43">
        <v>4.5</v>
      </c>
      <c r="E59" s="43">
        <v>24750</v>
      </c>
      <c r="F59" s="43">
        <v>5148</v>
      </c>
      <c r="G59" s="45" t="s">
        <v>247</v>
      </c>
      <c r="H59" s="45" t="s">
        <v>228</v>
      </c>
      <c r="I59" s="43">
        <v>900.9</v>
      </c>
      <c r="J59" s="43">
        <v>1544.4</v>
      </c>
      <c r="K59" s="43">
        <v>772.2</v>
      </c>
      <c r="L59" s="43">
        <v>1930.5</v>
      </c>
      <c r="M59" s="43">
        <v>4247.1</v>
      </c>
      <c r="N59" s="41" t="s">
        <v>190</v>
      </c>
    </row>
    <row r="60" s="34" customFormat="1" ht="29" customHeight="1" spans="1:14">
      <c r="A60" s="40">
        <v>54</v>
      </c>
      <c r="B60" s="41" t="s">
        <v>699</v>
      </c>
      <c r="C60" s="43">
        <v>1</v>
      </c>
      <c r="D60" s="43">
        <v>20</v>
      </c>
      <c r="E60" s="43">
        <v>110000</v>
      </c>
      <c r="F60" s="43">
        <v>21120</v>
      </c>
      <c r="G60" s="45" t="s">
        <v>247</v>
      </c>
      <c r="H60" s="45" t="s">
        <v>39</v>
      </c>
      <c r="I60" s="43">
        <v>3696</v>
      </c>
      <c r="J60" s="43">
        <v>6336</v>
      </c>
      <c r="K60" s="43">
        <v>3168</v>
      </c>
      <c r="L60" s="43">
        <v>7920</v>
      </c>
      <c r="M60" s="43">
        <v>17424</v>
      </c>
      <c r="N60" s="41" t="s">
        <v>250</v>
      </c>
    </row>
    <row r="61" s="34" customFormat="1" ht="29" customHeight="1" spans="1:14">
      <c r="A61" s="40">
        <v>55</v>
      </c>
      <c r="B61" s="41" t="s">
        <v>682</v>
      </c>
      <c r="C61" s="43">
        <v>1</v>
      </c>
      <c r="D61" s="43">
        <v>1.8</v>
      </c>
      <c r="E61" s="43">
        <v>9900</v>
      </c>
      <c r="F61" s="43">
        <v>2059.2</v>
      </c>
      <c r="G61" s="45" t="s">
        <v>247</v>
      </c>
      <c r="H61" s="45" t="s">
        <v>65</v>
      </c>
      <c r="I61" s="43">
        <v>360.36</v>
      </c>
      <c r="J61" s="43">
        <v>617.76</v>
      </c>
      <c r="K61" s="43">
        <v>308.88</v>
      </c>
      <c r="L61" s="43">
        <v>772.2</v>
      </c>
      <c r="M61" s="43">
        <v>1698.84</v>
      </c>
      <c r="N61" s="41" t="s">
        <v>199</v>
      </c>
    </row>
    <row r="62" s="34" customFormat="1" ht="29" customHeight="1" spans="1:14">
      <c r="A62" s="40">
        <v>56</v>
      </c>
      <c r="B62" s="41" t="s">
        <v>700</v>
      </c>
      <c r="C62" s="43">
        <v>1</v>
      </c>
      <c r="D62" s="43">
        <v>7.8</v>
      </c>
      <c r="E62" s="43">
        <v>42900</v>
      </c>
      <c r="F62" s="43">
        <v>7550.4</v>
      </c>
      <c r="G62" s="45" t="s">
        <v>247</v>
      </c>
      <c r="H62" s="45" t="s">
        <v>39</v>
      </c>
      <c r="I62" s="43">
        <v>1321.32</v>
      </c>
      <c r="J62" s="43">
        <v>2265.12</v>
      </c>
      <c r="K62" s="43">
        <v>1132.56</v>
      </c>
      <c r="L62" s="43">
        <v>2831.4</v>
      </c>
      <c r="M62" s="43">
        <v>6229.08</v>
      </c>
      <c r="N62" s="41" t="s">
        <v>214</v>
      </c>
    </row>
    <row r="63" s="34" customFormat="1" ht="29" customHeight="1" spans="1:14">
      <c r="A63" s="40">
        <v>57</v>
      </c>
      <c r="B63" s="41" t="s">
        <v>700</v>
      </c>
      <c r="C63" s="43">
        <v>1</v>
      </c>
      <c r="D63" s="43">
        <v>23</v>
      </c>
      <c r="E63" s="43">
        <v>126500</v>
      </c>
      <c r="F63" s="43">
        <v>22264</v>
      </c>
      <c r="G63" s="45" t="s">
        <v>247</v>
      </c>
      <c r="H63" s="45" t="s">
        <v>228</v>
      </c>
      <c r="I63" s="43">
        <v>3896.2</v>
      </c>
      <c r="J63" s="43">
        <v>6679.2</v>
      </c>
      <c r="K63" s="43">
        <v>3339.6</v>
      </c>
      <c r="L63" s="43">
        <v>8349</v>
      </c>
      <c r="M63" s="43">
        <v>18367.8</v>
      </c>
      <c r="N63" s="41" t="s">
        <v>43</v>
      </c>
    </row>
    <row r="64" s="34" customFormat="1" ht="29" customHeight="1" spans="1:14">
      <c r="A64" s="40">
        <v>58</v>
      </c>
      <c r="B64" s="41" t="s">
        <v>701</v>
      </c>
      <c r="C64" s="43">
        <v>1</v>
      </c>
      <c r="D64" s="43">
        <v>10</v>
      </c>
      <c r="E64" s="43">
        <v>55000</v>
      </c>
      <c r="F64" s="43">
        <v>10560</v>
      </c>
      <c r="G64" s="45" t="s">
        <v>247</v>
      </c>
      <c r="H64" s="45" t="s">
        <v>39</v>
      </c>
      <c r="I64" s="43">
        <v>1848</v>
      </c>
      <c r="J64" s="43">
        <v>3168</v>
      </c>
      <c r="K64" s="43">
        <v>1584</v>
      </c>
      <c r="L64" s="43">
        <v>3960</v>
      </c>
      <c r="M64" s="43">
        <v>8712</v>
      </c>
      <c r="N64" s="41" t="s">
        <v>257</v>
      </c>
    </row>
    <row r="65" s="34" customFormat="1" ht="29" customHeight="1" spans="1:14">
      <c r="A65" s="40">
        <v>59</v>
      </c>
      <c r="B65" s="41" t="s">
        <v>702</v>
      </c>
      <c r="C65" s="43">
        <v>1</v>
      </c>
      <c r="D65" s="43">
        <v>11.5</v>
      </c>
      <c r="E65" s="43">
        <v>63250</v>
      </c>
      <c r="F65" s="43">
        <v>13156</v>
      </c>
      <c r="G65" s="45" t="s">
        <v>259</v>
      </c>
      <c r="H65" s="45" t="s">
        <v>65</v>
      </c>
      <c r="I65" s="43">
        <v>2302.3</v>
      </c>
      <c r="J65" s="43">
        <v>3946.8</v>
      </c>
      <c r="K65" s="43">
        <v>1973.4</v>
      </c>
      <c r="L65" s="43">
        <v>4933.5</v>
      </c>
      <c r="M65" s="43">
        <v>10853.7</v>
      </c>
      <c r="N65" s="41" t="s">
        <v>35</v>
      </c>
    </row>
    <row r="66" s="34" customFormat="1" ht="29" customHeight="1" spans="1:14">
      <c r="A66" s="40">
        <v>60</v>
      </c>
      <c r="B66" s="41" t="s">
        <v>703</v>
      </c>
      <c r="C66" s="43">
        <v>1</v>
      </c>
      <c r="D66" s="43">
        <v>14.2</v>
      </c>
      <c r="E66" s="43">
        <v>78100</v>
      </c>
      <c r="F66" s="43">
        <v>16244.8</v>
      </c>
      <c r="G66" s="45" t="s">
        <v>262</v>
      </c>
      <c r="H66" s="45" t="s">
        <v>119</v>
      </c>
      <c r="I66" s="43">
        <v>2842.84</v>
      </c>
      <c r="J66" s="43">
        <v>4873.44</v>
      </c>
      <c r="K66" s="43">
        <v>2436.72</v>
      </c>
      <c r="L66" s="43">
        <v>6091.8</v>
      </c>
      <c r="M66" s="43">
        <v>13401.96</v>
      </c>
      <c r="N66" s="41" t="s">
        <v>263</v>
      </c>
    </row>
    <row r="67" s="34" customFormat="1" ht="29" customHeight="1" spans="1:14">
      <c r="A67" s="40">
        <v>61</v>
      </c>
      <c r="B67" s="41" t="s">
        <v>704</v>
      </c>
      <c r="C67" s="43">
        <v>1</v>
      </c>
      <c r="D67" s="43">
        <v>8</v>
      </c>
      <c r="E67" s="43">
        <v>44000</v>
      </c>
      <c r="F67" s="43">
        <v>9152</v>
      </c>
      <c r="G67" s="45" t="s">
        <v>262</v>
      </c>
      <c r="H67" s="45" t="s">
        <v>119</v>
      </c>
      <c r="I67" s="43">
        <v>1601.6</v>
      </c>
      <c r="J67" s="43">
        <v>2745.6</v>
      </c>
      <c r="K67" s="43">
        <v>1372.8</v>
      </c>
      <c r="L67" s="43">
        <v>3432</v>
      </c>
      <c r="M67" s="43">
        <v>7550.4</v>
      </c>
      <c r="N67" s="41" t="s">
        <v>266</v>
      </c>
    </row>
    <row r="68" s="34" customFormat="1" ht="29" customHeight="1" spans="1:14">
      <c r="A68" s="40">
        <v>62</v>
      </c>
      <c r="B68" s="41" t="s">
        <v>705</v>
      </c>
      <c r="C68" s="43">
        <v>1</v>
      </c>
      <c r="D68" s="43">
        <v>9.6</v>
      </c>
      <c r="E68" s="43">
        <v>52800</v>
      </c>
      <c r="F68" s="43">
        <v>10137.6</v>
      </c>
      <c r="G68" s="45" t="s">
        <v>262</v>
      </c>
      <c r="H68" s="45" t="s">
        <v>65</v>
      </c>
      <c r="I68" s="43">
        <v>1774.08</v>
      </c>
      <c r="J68" s="43">
        <v>3041.28</v>
      </c>
      <c r="K68" s="43">
        <v>1520.64</v>
      </c>
      <c r="L68" s="43">
        <v>3801.6</v>
      </c>
      <c r="M68" s="43">
        <v>8363.52</v>
      </c>
      <c r="N68" s="41" t="s">
        <v>242</v>
      </c>
    </row>
    <row r="69" s="34" customFormat="1" ht="29" customHeight="1" spans="1:14">
      <c r="A69" s="40">
        <v>63</v>
      </c>
      <c r="B69" s="41" t="s">
        <v>665</v>
      </c>
      <c r="C69" s="43">
        <v>1</v>
      </c>
      <c r="D69" s="43">
        <v>58</v>
      </c>
      <c r="E69" s="43">
        <v>319000</v>
      </c>
      <c r="F69" s="43">
        <v>45936</v>
      </c>
      <c r="G69" s="45" t="s">
        <v>262</v>
      </c>
      <c r="H69" s="45" t="s">
        <v>65</v>
      </c>
      <c r="I69" s="43">
        <v>8038.8</v>
      </c>
      <c r="J69" s="43">
        <v>13780.8</v>
      </c>
      <c r="K69" s="43">
        <v>6890.4</v>
      </c>
      <c r="L69" s="43">
        <v>17226</v>
      </c>
      <c r="M69" s="43">
        <v>37897.2</v>
      </c>
      <c r="N69" s="41" t="s">
        <v>270</v>
      </c>
    </row>
    <row r="70" s="34" customFormat="1" ht="29" customHeight="1" spans="1:14">
      <c r="A70" s="40">
        <v>64</v>
      </c>
      <c r="B70" s="41" t="s">
        <v>706</v>
      </c>
      <c r="C70" s="43">
        <v>1</v>
      </c>
      <c r="D70" s="43">
        <v>6</v>
      </c>
      <c r="E70" s="43">
        <v>33000</v>
      </c>
      <c r="F70" s="43">
        <v>5808</v>
      </c>
      <c r="G70" s="45" t="s">
        <v>273</v>
      </c>
      <c r="H70" s="45" t="s">
        <v>228</v>
      </c>
      <c r="I70" s="43">
        <v>1016.4</v>
      </c>
      <c r="J70" s="43">
        <v>1742.4</v>
      </c>
      <c r="K70" s="43">
        <v>871.2</v>
      </c>
      <c r="L70" s="43">
        <v>2178</v>
      </c>
      <c r="M70" s="43">
        <v>4791.6</v>
      </c>
      <c r="N70" s="41" t="s">
        <v>274</v>
      </c>
    </row>
    <row r="71" s="34" customFormat="1" ht="44" customHeight="1" spans="1:14">
      <c r="A71" s="40">
        <v>65</v>
      </c>
      <c r="B71" s="41" t="s">
        <v>707</v>
      </c>
      <c r="C71" s="43">
        <v>1</v>
      </c>
      <c r="D71" s="43">
        <v>54</v>
      </c>
      <c r="E71" s="43">
        <v>297000</v>
      </c>
      <c r="F71" s="43">
        <v>52272</v>
      </c>
      <c r="G71" s="45" t="s">
        <v>273</v>
      </c>
      <c r="H71" s="45" t="s">
        <v>228</v>
      </c>
      <c r="I71" s="43">
        <v>9147.6</v>
      </c>
      <c r="J71" s="43">
        <v>15681.6</v>
      </c>
      <c r="K71" s="43">
        <v>7840.8</v>
      </c>
      <c r="L71" s="43">
        <v>19602</v>
      </c>
      <c r="M71" s="43">
        <v>43124.4</v>
      </c>
      <c r="N71" s="41" t="s">
        <v>277</v>
      </c>
    </row>
    <row r="72" s="34" customFormat="1" ht="29" customHeight="1" spans="1:14">
      <c r="A72" s="40">
        <v>66</v>
      </c>
      <c r="B72" s="41" t="s">
        <v>708</v>
      </c>
      <c r="C72" s="43">
        <v>1</v>
      </c>
      <c r="D72" s="43">
        <v>11.4</v>
      </c>
      <c r="E72" s="43">
        <v>62700</v>
      </c>
      <c r="F72" s="43">
        <v>11035.2</v>
      </c>
      <c r="G72" s="45" t="s">
        <v>273</v>
      </c>
      <c r="H72" s="45" t="s">
        <v>228</v>
      </c>
      <c r="I72" s="43">
        <v>1931.16</v>
      </c>
      <c r="J72" s="43">
        <v>3310.56</v>
      </c>
      <c r="K72" s="43">
        <v>1655.28</v>
      </c>
      <c r="L72" s="43">
        <v>4138.2</v>
      </c>
      <c r="M72" s="43">
        <v>9104.04</v>
      </c>
      <c r="N72" s="41" t="s">
        <v>277</v>
      </c>
    </row>
    <row r="73" s="34" customFormat="1" ht="29" customHeight="1" spans="1:14">
      <c r="A73" s="40">
        <v>67</v>
      </c>
      <c r="B73" s="41" t="s">
        <v>709</v>
      </c>
      <c r="C73" s="43">
        <v>1</v>
      </c>
      <c r="D73" s="43">
        <v>7.2</v>
      </c>
      <c r="E73" s="43">
        <v>39600</v>
      </c>
      <c r="F73" s="43">
        <v>7603.2</v>
      </c>
      <c r="G73" s="45" t="s">
        <v>273</v>
      </c>
      <c r="H73" s="45" t="s">
        <v>39</v>
      </c>
      <c r="I73" s="43">
        <v>1330.56</v>
      </c>
      <c r="J73" s="43">
        <v>2280.96</v>
      </c>
      <c r="K73" s="43">
        <v>1140.48</v>
      </c>
      <c r="L73" s="43">
        <v>2851.2</v>
      </c>
      <c r="M73" s="43">
        <v>6272.64</v>
      </c>
      <c r="N73" s="41" t="s">
        <v>202</v>
      </c>
    </row>
    <row r="74" s="34" customFormat="1" ht="29" customHeight="1" spans="1:14">
      <c r="A74" s="40">
        <v>68</v>
      </c>
      <c r="B74" s="41" t="s">
        <v>709</v>
      </c>
      <c r="C74" s="43">
        <v>1</v>
      </c>
      <c r="D74" s="43">
        <v>5</v>
      </c>
      <c r="E74" s="43">
        <v>0</v>
      </c>
      <c r="F74" s="43">
        <v>5280</v>
      </c>
      <c r="G74" s="45" t="s">
        <v>273</v>
      </c>
      <c r="H74" s="45" t="s">
        <v>65</v>
      </c>
      <c r="I74" s="43">
        <v>924</v>
      </c>
      <c r="J74" s="43">
        <v>1584</v>
      </c>
      <c r="K74" s="43">
        <v>792</v>
      </c>
      <c r="L74" s="43">
        <v>1980</v>
      </c>
      <c r="M74" s="43">
        <v>4356</v>
      </c>
      <c r="N74" s="41" t="s">
        <v>283</v>
      </c>
    </row>
    <row r="75" s="103" customFormat="1" ht="29" customHeight="1" spans="1:14">
      <c r="A75" s="106">
        <v>69</v>
      </c>
      <c r="B75" s="107" t="s">
        <v>710</v>
      </c>
      <c r="C75" s="108">
        <v>1</v>
      </c>
      <c r="D75" s="108">
        <v>30</v>
      </c>
      <c r="E75" s="108">
        <f>D75*5500</f>
        <v>165000</v>
      </c>
      <c r="F75" s="108">
        <f>E75*0.208</f>
        <v>34320</v>
      </c>
      <c r="G75" s="109" t="s">
        <v>285</v>
      </c>
      <c r="H75" s="109" t="s">
        <v>228</v>
      </c>
      <c r="I75" s="108">
        <f>F75*0.175</f>
        <v>6006</v>
      </c>
      <c r="J75" s="108">
        <f>F75*0.3</f>
        <v>10296</v>
      </c>
      <c r="K75" s="108">
        <f>F75*0.15</f>
        <v>5148</v>
      </c>
      <c r="L75" s="108">
        <f>F75*0.375</f>
        <v>12870</v>
      </c>
      <c r="M75" s="108">
        <f>SUBTOTAL(9,J75:L75)</f>
        <v>28314</v>
      </c>
      <c r="N75" s="107" t="s">
        <v>286</v>
      </c>
    </row>
    <row r="76" s="34" customFormat="1" ht="29" customHeight="1" spans="1:14">
      <c r="A76" s="40">
        <v>70</v>
      </c>
      <c r="B76" s="41" t="s">
        <v>711</v>
      </c>
      <c r="C76" s="43">
        <v>1</v>
      </c>
      <c r="D76" s="43">
        <v>5.8</v>
      </c>
      <c r="E76" s="43">
        <v>31900</v>
      </c>
      <c r="F76" s="43">
        <v>6124.8</v>
      </c>
      <c r="G76" s="45" t="s">
        <v>285</v>
      </c>
      <c r="H76" s="45" t="s">
        <v>228</v>
      </c>
      <c r="I76" s="43">
        <v>1071.84</v>
      </c>
      <c r="J76" s="43">
        <v>1837.44</v>
      </c>
      <c r="K76" s="43">
        <v>918.72</v>
      </c>
      <c r="L76" s="43">
        <v>2296.8</v>
      </c>
      <c r="M76" s="43">
        <v>5052.96</v>
      </c>
      <c r="N76" s="41" t="s">
        <v>159</v>
      </c>
    </row>
    <row r="77" s="34" customFormat="1" ht="29" customHeight="1" spans="1:14">
      <c r="A77" s="40">
        <v>71</v>
      </c>
      <c r="B77" s="41" t="s">
        <v>711</v>
      </c>
      <c r="C77" s="43">
        <v>1</v>
      </c>
      <c r="D77" s="43">
        <v>53</v>
      </c>
      <c r="E77" s="43">
        <v>291500</v>
      </c>
      <c r="F77" s="43">
        <v>60632</v>
      </c>
      <c r="G77" s="45" t="s">
        <v>285</v>
      </c>
      <c r="H77" s="45" t="s">
        <v>228</v>
      </c>
      <c r="I77" s="43">
        <v>10610.6</v>
      </c>
      <c r="J77" s="43">
        <v>18189.6</v>
      </c>
      <c r="K77" s="43">
        <v>9094.8</v>
      </c>
      <c r="L77" s="43">
        <v>22737</v>
      </c>
      <c r="M77" s="43">
        <v>50021.4</v>
      </c>
      <c r="N77" s="41" t="s">
        <v>286</v>
      </c>
    </row>
    <row r="78" s="34" customFormat="1" ht="29" customHeight="1" spans="1:14">
      <c r="A78" s="40">
        <v>72</v>
      </c>
      <c r="B78" s="41" t="s">
        <v>712</v>
      </c>
      <c r="C78" s="43">
        <v>1</v>
      </c>
      <c r="D78" s="43">
        <v>6.3</v>
      </c>
      <c r="E78" s="43">
        <v>34650</v>
      </c>
      <c r="F78" s="43">
        <v>6652.8</v>
      </c>
      <c r="G78" s="45" t="s">
        <v>292</v>
      </c>
      <c r="H78" s="45" t="s">
        <v>39</v>
      </c>
      <c r="I78" s="43">
        <v>1164.24</v>
      </c>
      <c r="J78" s="43">
        <v>1995.84</v>
      </c>
      <c r="K78" s="43">
        <v>997.92</v>
      </c>
      <c r="L78" s="43">
        <v>2494.8</v>
      </c>
      <c r="M78" s="43">
        <v>5488.56</v>
      </c>
      <c r="N78" s="41" t="s">
        <v>293</v>
      </c>
    </row>
    <row r="79" s="34" customFormat="1" ht="29" customHeight="1" spans="1:14">
      <c r="A79" s="40">
        <v>73</v>
      </c>
      <c r="B79" s="41" t="s">
        <v>713</v>
      </c>
      <c r="C79" s="43">
        <v>1</v>
      </c>
      <c r="D79" s="43">
        <v>19</v>
      </c>
      <c r="E79" s="43">
        <v>104500</v>
      </c>
      <c r="F79" s="43">
        <v>20064</v>
      </c>
      <c r="G79" s="45" t="s">
        <v>292</v>
      </c>
      <c r="H79" s="45" t="s">
        <v>228</v>
      </c>
      <c r="I79" s="43">
        <v>3511.2</v>
      </c>
      <c r="J79" s="43">
        <v>6019.2</v>
      </c>
      <c r="K79" s="43">
        <v>3009.6</v>
      </c>
      <c r="L79" s="43">
        <v>7524</v>
      </c>
      <c r="M79" s="43">
        <v>16552.8</v>
      </c>
      <c r="N79" s="41" t="s">
        <v>296</v>
      </c>
    </row>
    <row r="80" s="34" customFormat="1" ht="29" customHeight="1" spans="1:14">
      <c r="A80" s="40">
        <v>74</v>
      </c>
      <c r="B80" s="41" t="s">
        <v>714</v>
      </c>
      <c r="C80" s="43">
        <v>1</v>
      </c>
      <c r="D80" s="43">
        <v>4.5</v>
      </c>
      <c r="E80" s="43">
        <v>24750</v>
      </c>
      <c r="F80" s="43">
        <v>4752</v>
      </c>
      <c r="G80" s="45" t="s">
        <v>292</v>
      </c>
      <c r="H80" s="45" t="s">
        <v>65</v>
      </c>
      <c r="I80" s="43">
        <v>831.6</v>
      </c>
      <c r="J80" s="43">
        <v>1425.6</v>
      </c>
      <c r="K80" s="43">
        <v>712.8</v>
      </c>
      <c r="L80" s="43">
        <v>1782</v>
      </c>
      <c r="M80" s="43">
        <v>3920.4</v>
      </c>
      <c r="N80" s="41" t="s">
        <v>299</v>
      </c>
    </row>
    <row r="81" s="34" customFormat="1" ht="29" customHeight="1" spans="1:14">
      <c r="A81" s="40">
        <v>75</v>
      </c>
      <c r="B81" s="41" t="s">
        <v>715</v>
      </c>
      <c r="C81" s="43">
        <v>1</v>
      </c>
      <c r="D81" s="43">
        <v>20</v>
      </c>
      <c r="E81" s="43">
        <v>110000</v>
      </c>
      <c r="F81" s="43">
        <v>21120</v>
      </c>
      <c r="G81" s="45" t="s">
        <v>292</v>
      </c>
      <c r="H81" s="45" t="s">
        <v>228</v>
      </c>
      <c r="I81" s="43">
        <v>3696</v>
      </c>
      <c r="J81" s="43">
        <v>6336</v>
      </c>
      <c r="K81" s="43">
        <v>3168</v>
      </c>
      <c r="L81" s="43">
        <v>7920</v>
      </c>
      <c r="M81" s="43">
        <v>17424</v>
      </c>
      <c r="N81" s="41" t="s">
        <v>43</v>
      </c>
    </row>
    <row r="82" s="34" customFormat="1" ht="29" customHeight="1" spans="1:14">
      <c r="A82" s="40">
        <v>76</v>
      </c>
      <c r="B82" s="41" t="s">
        <v>716</v>
      </c>
      <c r="C82" s="43">
        <v>1</v>
      </c>
      <c r="D82" s="43">
        <v>9</v>
      </c>
      <c r="E82" s="43">
        <v>49500</v>
      </c>
      <c r="F82" s="43">
        <v>9504</v>
      </c>
      <c r="G82" s="45" t="s">
        <v>292</v>
      </c>
      <c r="H82" s="45" t="s">
        <v>228</v>
      </c>
      <c r="I82" s="43">
        <v>1663.2</v>
      </c>
      <c r="J82" s="43">
        <v>2851.2</v>
      </c>
      <c r="K82" s="43">
        <v>1425.6</v>
      </c>
      <c r="L82" s="43">
        <v>3564</v>
      </c>
      <c r="M82" s="43">
        <v>7840.8</v>
      </c>
      <c r="N82" s="41" t="s">
        <v>35</v>
      </c>
    </row>
    <row r="83" s="34" customFormat="1" ht="52" customHeight="1" spans="1:14">
      <c r="A83" s="40">
        <v>77</v>
      </c>
      <c r="B83" s="41" t="s">
        <v>717</v>
      </c>
      <c r="C83" s="43">
        <v>1</v>
      </c>
      <c r="D83" s="43">
        <v>158</v>
      </c>
      <c r="E83" s="43">
        <v>869000</v>
      </c>
      <c r="F83" s="43">
        <v>180752</v>
      </c>
      <c r="G83" s="45" t="s">
        <v>292</v>
      </c>
      <c r="H83" s="45" t="s">
        <v>228</v>
      </c>
      <c r="I83" s="43">
        <v>31631.6</v>
      </c>
      <c r="J83" s="43">
        <v>54225.6</v>
      </c>
      <c r="K83" s="43">
        <v>27112.8</v>
      </c>
      <c r="L83" s="43">
        <v>67782</v>
      </c>
      <c r="M83" s="43">
        <v>149120.4</v>
      </c>
      <c r="N83" s="41" t="s">
        <v>286</v>
      </c>
    </row>
    <row r="84" s="34" customFormat="1" ht="29" customHeight="1" spans="1:14">
      <c r="A84" s="40">
        <v>78</v>
      </c>
      <c r="B84" s="41" t="s">
        <v>718</v>
      </c>
      <c r="C84" s="43">
        <v>1</v>
      </c>
      <c r="D84" s="43">
        <v>13.6</v>
      </c>
      <c r="E84" s="43">
        <v>74800</v>
      </c>
      <c r="F84" s="43">
        <v>14361.6</v>
      </c>
      <c r="G84" s="45" t="s">
        <v>292</v>
      </c>
      <c r="H84" s="45" t="s">
        <v>119</v>
      </c>
      <c r="I84" s="43">
        <v>2513.28</v>
      </c>
      <c r="J84" s="43">
        <v>4308.48</v>
      </c>
      <c r="K84" s="43">
        <v>2154.24</v>
      </c>
      <c r="L84" s="43">
        <v>5385.6</v>
      </c>
      <c r="M84" s="43">
        <v>11848.32</v>
      </c>
      <c r="N84" s="41" t="s">
        <v>52</v>
      </c>
    </row>
    <row r="85" s="34" customFormat="1" ht="29" customHeight="1" spans="1:14">
      <c r="A85" s="40">
        <v>79</v>
      </c>
      <c r="B85" s="41" t="s">
        <v>719</v>
      </c>
      <c r="C85" s="43">
        <v>1</v>
      </c>
      <c r="D85" s="43">
        <v>15</v>
      </c>
      <c r="E85" s="43">
        <v>82500</v>
      </c>
      <c r="F85" s="43">
        <v>17160</v>
      </c>
      <c r="G85" s="45" t="s">
        <v>292</v>
      </c>
      <c r="H85" s="45" t="s">
        <v>65</v>
      </c>
      <c r="I85" s="43">
        <v>3003</v>
      </c>
      <c r="J85" s="43">
        <v>5148</v>
      </c>
      <c r="K85" s="43">
        <v>2574</v>
      </c>
      <c r="L85" s="43">
        <v>6435</v>
      </c>
      <c r="M85" s="43">
        <v>14157</v>
      </c>
      <c r="N85" s="41" t="s">
        <v>310</v>
      </c>
    </row>
    <row r="86" s="34" customFormat="1" ht="29" customHeight="1" spans="1:14">
      <c r="A86" s="40">
        <v>80</v>
      </c>
      <c r="B86" s="41" t="s">
        <v>720</v>
      </c>
      <c r="C86" s="43">
        <v>1</v>
      </c>
      <c r="D86" s="43">
        <v>6.5</v>
      </c>
      <c r="E86" s="43">
        <v>35750</v>
      </c>
      <c r="F86" s="43">
        <v>7436</v>
      </c>
      <c r="G86" s="45" t="s">
        <v>292</v>
      </c>
      <c r="H86" s="45" t="s">
        <v>228</v>
      </c>
      <c r="I86" s="43">
        <v>1301.3</v>
      </c>
      <c r="J86" s="43">
        <v>2230.8</v>
      </c>
      <c r="K86" s="43">
        <v>1115.4</v>
      </c>
      <c r="L86" s="43">
        <v>2788.5</v>
      </c>
      <c r="M86" s="43">
        <v>6134.7</v>
      </c>
      <c r="N86" s="41" t="s">
        <v>313</v>
      </c>
    </row>
    <row r="87" s="34" customFormat="1" ht="29" customHeight="1" spans="1:14">
      <c r="A87" s="40">
        <v>81</v>
      </c>
      <c r="B87" s="41" t="s">
        <v>721</v>
      </c>
      <c r="C87" s="43">
        <v>1</v>
      </c>
      <c r="D87" s="43">
        <v>24.8</v>
      </c>
      <c r="E87" s="43">
        <v>136400</v>
      </c>
      <c r="F87" s="43">
        <v>28371.2</v>
      </c>
      <c r="G87" s="45" t="s">
        <v>292</v>
      </c>
      <c r="H87" s="45" t="s">
        <v>119</v>
      </c>
      <c r="I87" s="43">
        <v>4964.96</v>
      </c>
      <c r="J87" s="43">
        <v>8511.36</v>
      </c>
      <c r="K87" s="43">
        <v>4255.68</v>
      </c>
      <c r="L87" s="43">
        <v>10639.2</v>
      </c>
      <c r="M87" s="43">
        <v>23406.24</v>
      </c>
      <c r="N87" s="41" t="s">
        <v>316</v>
      </c>
    </row>
    <row r="88" s="34" customFormat="1" ht="29" customHeight="1" spans="1:14">
      <c r="A88" s="40">
        <v>82</v>
      </c>
      <c r="B88" s="41" t="s">
        <v>722</v>
      </c>
      <c r="C88" s="43">
        <v>1</v>
      </c>
      <c r="D88" s="43">
        <v>8.6</v>
      </c>
      <c r="E88" s="43">
        <v>47300</v>
      </c>
      <c r="F88" s="43">
        <v>9081.6</v>
      </c>
      <c r="G88" s="45" t="s">
        <v>292</v>
      </c>
      <c r="H88" s="45" t="s">
        <v>65</v>
      </c>
      <c r="I88" s="43">
        <v>1589.28</v>
      </c>
      <c r="J88" s="43">
        <v>2724.48</v>
      </c>
      <c r="K88" s="43">
        <v>1362.24</v>
      </c>
      <c r="L88" s="43">
        <v>3405.6</v>
      </c>
      <c r="M88" s="43">
        <v>7492.32</v>
      </c>
      <c r="N88" s="41" t="s">
        <v>319</v>
      </c>
    </row>
    <row r="89" s="34" customFormat="1" ht="29" customHeight="1" spans="1:14">
      <c r="A89" s="40">
        <v>83</v>
      </c>
      <c r="B89" s="41" t="s">
        <v>723</v>
      </c>
      <c r="C89" s="43">
        <v>1</v>
      </c>
      <c r="D89" s="43">
        <v>70</v>
      </c>
      <c r="E89" s="43">
        <v>385000</v>
      </c>
      <c r="F89" s="43">
        <v>80080</v>
      </c>
      <c r="G89" s="45" t="s">
        <v>292</v>
      </c>
      <c r="H89" s="45" t="s">
        <v>228</v>
      </c>
      <c r="I89" s="43">
        <v>14014</v>
      </c>
      <c r="J89" s="43">
        <v>24024</v>
      </c>
      <c r="K89" s="43">
        <v>12012</v>
      </c>
      <c r="L89" s="43">
        <v>30030</v>
      </c>
      <c r="M89" s="43">
        <v>66066</v>
      </c>
      <c r="N89" s="41" t="s">
        <v>286</v>
      </c>
    </row>
    <row r="90" s="34" customFormat="1" ht="21.6" spans="1:14">
      <c r="A90" s="40">
        <v>84</v>
      </c>
      <c r="B90" s="41" t="s">
        <v>724</v>
      </c>
      <c r="C90" s="43">
        <v>1</v>
      </c>
      <c r="D90" s="43">
        <v>82.5</v>
      </c>
      <c r="E90" s="43">
        <v>453750</v>
      </c>
      <c r="F90" s="43">
        <v>94380</v>
      </c>
      <c r="G90" s="45" t="s">
        <v>324</v>
      </c>
      <c r="H90" s="45" t="s">
        <v>325</v>
      </c>
      <c r="I90" s="43">
        <v>16516.5</v>
      </c>
      <c r="J90" s="43">
        <v>28314</v>
      </c>
      <c r="K90" s="43">
        <v>14157</v>
      </c>
      <c r="L90" s="43">
        <v>35392.5</v>
      </c>
      <c r="M90" s="43">
        <v>77863.5</v>
      </c>
      <c r="N90" s="41" t="s">
        <v>326</v>
      </c>
    </row>
    <row r="91" s="34" customFormat="1" ht="21.6" spans="1:14">
      <c r="A91" s="40">
        <v>85</v>
      </c>
      <c r="B91" s="41" t="s">
        <v>725</v>
      </c>
      <c r="C91" s="43">
        <v>1</v>
      </c>
      <c r="D91" s="43">
        <v>138</v>
      </c>
      <c r="E91" s="43">
        <v>759000</v>
      </c>
      <c r="F91" s="43">
        <v>133584</v>
      </c>
      <c r="G91" s="45" t="s">
        <v>324</v>
      </c>
      <c r="H91" s="45" t="s">
        <v>104</v>
      </c>
      <c r="I91" s="43">
        <v>23377.2</v>
      </c>
      <c r="J91" s="43">
        <v>40075.2</v>
      </c>
      <c r="K91" s="43">
        <v>20037.6</v>
      </c>
      <c r="L91" s="43">
        <v>50094</v>
      </c>
      <c r="M91" s="43">
        <v>110206.8</v>
      </c>
      <c r="N91" s="41" t="s">
        <v>329</v>
      </c>
    </row>
    <row r="92" s="34" customFormat="1" ht="29" customHeight="1" spans="1:14">
      <c r="A92" s="40">
        <v>86</v>
      </c>
      <c r="B92" s="41" t="s">
        <v>726</v>
      </c>
      <c r="C92" s="43">
        <v>1</v>
      </c>
      <c r="D92" s="43">
        <v>14.7</v>
      </c>
      <c r="E92" s="43">
        <v>80850</v>
      </c>
      <c r="F92" s="43">
        <v>14229.6</v>
      </c>
      <c r="G92" s="45" t="s">
        <v>324</v>
      </c>
      <c r="H92" s="45" t="s">
        <v>119</v>
      </c>
      <c r="I92" s="43">
        <v>2490.18</v>
      </c>
      <c r="J92" s="43">
        <v>4268.88</v>
      </c>
      <c r="K92" s="43">
        <v>2134.44</v>
      </c>
      <c r="L92" s="43">
        <v>5336.1</v>
      </c>
      <c r="M92" s="43">
        <v>11739.42</v>
      </c>
      <c r="N92" s="41" t="s">
        <v>270</v>
      </c>
    </row>
    <row r="93" s="34" customFormat="1" ht="29" customHeight="1" spans="1:14">
      <c r="A93" s="40">
        <v>87</v>
      </c>
      <c r="B93" s="41" t="s">
        <v>727</v>
      </c>
      <c r="C93" s="43">
        <v>1</v>
      </c>
      <c r="D93" s="43">
        <v>20</v>
      </c>
      <c r="E93" s="43">
        <v>110000</v>
      </c>
      <c r="F93" s="43">
        <v>21120</v>
      </c>
      <c r="G93" s="45" t="s">
        <v>334</v>
      </c>
      <c r="H93" s="45" t="s">
        <v>325</v>
      </c>
      <c r="I93" s="43">
        <v>3696</v>
      </c>
      <c r="J93" s="43">
        <v>6336</v>
      </c>
      <c r="K93" s="43">
        <v>3168</v>
      </c>
      <c r="L93" s="43">
        <v>7920</v>
      </c>
      <c r="M93" s="43">
        <v>17424</v>
      </c>
      <c r="N93" s="41" t="s">
        <v>72</v>
      </c>
    </row>
    <row r="94" s="34" customFormat="1" ht="29" customHeight="1" spans="1:14">
      <c r="A94" s="40">
        <v>88</v>
      </c>
      <c r="B94" s="41" t="s">
        <v>727</v>
      </c>
      <c r="C94" s="43">
        <v>1</v>
      </c>
      <c r="D94" s="43">
        <v>11</v>
      </c>
      <c r="E94" s="43">
        <v>60500</v>
      </c>
      <c r="F94" s="43">
        <v>12584</v>
      </c>
      <c r="G94" s="45" t="s">
        <v>334</v>
      </c>
      <c r="H94" s="45" t="s">
        <v>325</v>
      </c>
      <c r="I94" s="43">
        <v>2202.2</v>
      </c>
      <c r="J94" s="43">
        <v>3775.2</v>
      </c>
      <c r="K94" s="43">
        <v>1887.6</v>
      </c>
      <c r="L94" s="43">
        <v>4719</v>
      </c>
      <c r="M94" s="43">
        <v>10381.8</v>
      </c>
      <c r="N94" s="41" t="s">
        <v>75</v>
      </c>
    </row>
    <row r="95" s="34" customFormat="1" ht="29" customHeight="1" spans="1:14">
      <c r="A95" s="40">
        <v>89</v>
      </c>
      <c r="B95" s="41" t="s">
        <v>728</v>
      </c>
      <c r="C95" s="43">
        <v>1</v>
      </c>
      <c r="D95" s="43">
        <v>5</v>
      </c>
      <c r="E95" s="43">
        <v>27500</v>
      </c>
      <c r="F95" s="43">
        <v>5720</v>
      </c>
      <c r="G95" s="45" t="s">
        <v>334</v>
      </c>
      <c r="H95" s="45" t="s">
        <v>325</v>
      </c>
      <c r="I95" s="43">
        <v>1001</v>
      </c>
      <c r="J95" s="43">
        <v>1716</v>
      </c>
      <c r="K95" s="43">
        <v>858</v>
      </c>
      <c r="L95" s="43">
        <v>2145</v>
      </c>
      <c r="M95" s="43">
        <v>4719</v>
      </c>
      <c r="N95" s="41" t="s">
        <v>75</v>
      </c>
    </row>
    <row r="96" s="34" customFormat="1" ht="29" customHeight="1" spans="1:14">
      <c r="A96" s="40">
        <v>90</v>
      </c>
      <c r="B96" s="41" t="s">
        <v>729</v>
      </c>
      <c r="C96" s="43">
        <v>1</v>
      </c>
      <c r="D96" s="43">
        <v>7</v>
      </c>
      <c r="E96" s="43">
        <v>38500</v>
      </c>
      <c r="F96" s="43">
        <v>8008</v>
      </c>
      <c r="G96" s="45" t="s">
        <v>340</v>
      </c>
      <c r="H96" s="45" t="s">
        <v>325</v>
      </c>
      <c r="I96" s="43">
        <v>1401.4</v>
      </c>
      <c r="J96" s="43">
        <v>2402.4</v>
      </c>
      <c r="K96" s="43">
        <v>1201.2</v>
      </c>
      <c r="L96" s="43">
        <v>3003</v>
      </c>
      <c r="M96" s="43">
        <v>6606.6</v>
      </c>
      <c r="N96" s="41" t="s">
        <v>341</v>
      </c>
    </row>
    <row r="97" s="34" customFormat="1" ht="29" customHeight="1" spans="1:14">
      <c r="A97" s="40">
        <v>91</v>
      </c>
      <c r="B97" s="41" t="s">
        <v>730</v>
      </c>
      <c r="C97" s="43">
        <v>1</v>
      </c>
      <c r="D97" s="43">
        <v>6.6</v>
      </c>
      <c r="E97" s="43">
        <v>36300</v>
      </c>
      <c r="F97" s="43">
        <v>7550.4</v>
      </c>
      <c r="G97" s="45" t="s">
        <v>340</v>
      </c>
      <c r="H97" s="45" t="s">
        <v>325</v>
      </c>
      <c r="I97" s="43">
        <v>1321.32</v>
      </c>
      <c r="J97" s="43">
        <v>2265.12</v>
      </c>
      <c r="K97" s="43">
        <v>1132.56</v>
      </c>
      <c r="L97" s="43">
        <v>2831.4</v>
      </c>
      <c r="M97" s="43">
        <v>6229.08</v>
      </c>
      <c r="N97" s="41" t="s">
        <v>344</v>
      </c>
    </row>
    <row r="98" s="34" customFormat="1" ht="29" customHeight="1" spans="1:14">
      <c r="A98" s="40">
        <v>92</v>
      </c>
      <c r="B98" s="41" t="s">
        <v>731</v>
      </c>
      <c r="C98" s="43">
        <v>1</v>
      </c>
      <c r="D98" s="43">
        <v>26</v>
      </c>
      <c r="E98" s="43">
        <v>143000</v>
      </c>
      <c r="F98" s="43">
        <v>29744</v>
      </c>
      <c r="G98" s="45" t="s">
        <v>340</v>
      </c>
      <c r="H98" s="45" t="s">
        <v>325</v>
      </c>
      <c r="I98" s="43">
        <v>5205.2</v>
      </c>
      <c r="J98" s="43">
        <v>8923.2</v>
      </c>
      <c r="K98" s="43">
        <v>4461.6</v>
      </c>
      <c r="L98" s="43">
        <v>11154</v>
      </c>
      <c r="M98" s="43">
        <v>24538.8</v>
      </c>
      <c r="N98" s="41" t="s">
        <v>344</v>
      </c>
    </row>
    <row r="99" s="34" customFormat="1" ht="29" customHeight="1" spans="1:14">
      <c r="A99" s="40">
        <v>93</v>
      </c>
      <c r="B99" s="41" t="s">
        <v>733</v>
      </c>
      <c r="C99" s="43">
        <v>1</v>
      </c>
      <c r="D99" s="43">
        <v>3</v>
      </c>
      <c r="E99" s="43">
        <v>16500</v>
      </c>
      <c r="F99" s="43">
        <v>3432</v>
      </c>
      <c r="G99" s="45" t="s">
        <v>349</v>
      </c>
      <c r="H99" s="45" t="s">
        <v>39</v>
      </c>
      <c r="I99" s="43">
        <v>600.6</v>
      </c>
      <c r="J99" s="43">
        <v>1029.6</v>
      </c>
      <c r="K99" s="43">
        <v>514.8</v>
      </c>
      <c r="L99" s="43">
        <v>1287</v>
      </c>
      <c r="M99" s="43">
        <v>2831.4</v>
      </c>
      <c r="N99" s="41" t="s">
        <v>353</v>
      </c>
    </row>
    <row r="100" s="34" customFormat="1" ht="29" customHeight="1" spans="1:14">
      <c r="A100" s="40">
        <v>94</v>
      </c>
      <c r="B100" s="41" t="s">
        <v>734</v>
      </c>
      <c r="C100" s="43">
        <v>1</v>
      </c>
      <c r="D100" s="43">
        <v>4.8</v>
      </c>
      <c r="E100" s="43">
        <v>26400</v>
      </c>
      <c r="F100" s="43">
        <v>5491.2</v>
      </c>
      <c r="G100" s="45" t="s">
        <v>349</v>
      </c>
      <c r="H100" s="45" t="s">
        <v>39</v>
      </c>
      <c r="I100" s="43">
        <v>960.96</v>
      </c>
      <c r="J100" s="43">
        <v>1647.36</v>
      </c>
      <c r="K100" s="43">
        <v>823.68</v>
      </c>
      <c r="L100" s="43">
        <v>2059.2</v>
      </c>
      <c r="M100" s="43">
        <v>4530.24</v>
      </c>
      <c r="N100" s="41" t="s">
        <v>356</v>
      </c>
    </row>
    <row r="101" s="34" customFormat="1" ht="29" customHeight="1" spans="1:14">
      <c r="A101" s="40">
        <v>95</v>
      </c>
      <c r="B101" s="41" t="s">
        <v>736</v>
      </c>
      <c r="C101" s="43">
        <v>1</v>
      </c>
      <c r="D101" s="43">
        <v>12</v>
      </c>
      <c r="E101" s="43">
        <v>66000</v>
      </c>
      <c r="F101" s="43">
        <v>13728</v>
      </c>
      <c r="G101" s="45" t="s">
        <v>361</v>
      </c>
      <c r="H101" s="45" t="s">
        <v>39</v>
      </c>
      <c r="I101" s="43">
        <v>2402.4</v>
      </c>
      <c r="J101" s="43">
        <v>4118.4</v>
      </c>
      <c r="K101" s="43">
        <v>2059.2</v>
      </c>
      <c r="L101" s="43">
        <v>5148</v>
      </c>
      <c r="M101" s="43">
        <v>11325.6</v>
      </c>
      <c r="N101" s="41" t="s">
        <v>362</v>
      </c>
    </row>
    <row r="102" s="34" customFormat="1" ht="29" customHeight="1" spans="1:14">
      <c r="A102" s="40">
        <v>96</v>
      </c>
      <c r="B102" s="41" t="s">
        <v>737</v>
      </c>
      <c r="C102" s="43">
        <v>1</v>
      </c>
      <c r="D102" s="43">
        <v>11.7</v>
      </c>
      <c r="E102" s="43">
        <v>64350</v>
      </c>
      <c r="F102" s="43">
        <v>13384.8</v>
      </c>
      <c r="G102" s="45" t="s">
        <v>361</v>
      </c>
      <c r="H102" s="45" t="s">
        <v>365</v>
      </c>
      <c r="I102" s="43">
        <v>2342.34</v>
      </c>
      <c r="J102" s="43">
        <v>4015.44</v>
      </c>
      <c r="K102" s="43">
        <v>2007.72</v>
      </c>
      <c r="L102" s="43">
        <v>5019.3</v>
      </c>
      <c r="M102" s="43">
        <v>11042.46</v>
      </c>
      <c r="N102" s="41" t="s">
        <v>75</v>
      </c>
    </row>
    <row r="103" s="34" customFormat="1" ht="29" customHeight="1" spans="1:14">
      <c r="A103" s="40">
        <v>97</v>
      </c>
      <c r="B103" s="41" t="s">
        <v>738</v>
      </c>
      <c r="C103" s="43">
        <v>1</v>
      </c>
      <c r="D103" s="43">
        <v>17</v>
      </c>
      <c r="E103" s="43">
        <v>93500</v>
      </c>
      <c r="F103" s="43">
        <v>16456</v>
      </c>
      <c r="G103" s="45" t="s">
        <v>361</v>
      </c>
      <c r="H103" s="45" t="s">
        <v>228</v>
      </c>
      <c r="I103" s="43">
        <v>2879.8</v>
      </c>
      <c r="J103" s="43">
        <v>4936.8</v>
      </c>
      <c r="K103" s="43">
        <v>2468.4</v>
      </c>
      <c r="L103" s="43">
        <v>6171</v>
      </c>
      <c r="M103" s="43">
        <v>13576.2</v>
      </c>
      <c r="N103" s="41" t="s">
        <v>368</v>
      </c>
    </row>
    <row r="104" s="34" customFormat="1" ht="29" customHeight="1" spans="1:14">
      <c r="A104" s="40">
        <v>98</v>
      </c>
      <c r="B104" s="41" t="s">
        <v>739</v>
      </c>
      <c r="C104" s="43">
        <v>1</v>
      </c>
      <c r="D104" s="43">
        <v>16</v>
      </c>
      <c r="E104" s="43">
        <v>88000</v>
      </c>
      <c r="F104" s="43">
        <v>18304</v>
      </c>
      <c r="G104" s="45" t="s">
        <v>361</v>
      </c>
      <c r="H104" s="45" t="s">
        <v>365</v>
      </c>
      <c r="I104" s="43">
        <v>3203.2</v>
      </c>
      <c r="J104" s="43">
        <v>5491.2</v>
      </c>
      <c r="K104" s="43">
        <v>2745.6</v>
      </c>
      <c r="L104" s="43">
        <v>6864</v>
      </c>
      <c r="M104" s="43">
        <v>15100.8</v>
      </c>
      <c r="N104" s="41" t="s">
        <v>344</v>
      </c>
    </row>
    <row r="105" s="34" customFormat="1" ht="29" customHeight="1" spans="1:14">
      <c r="A105" s="40">
        <v>99</v>
      </c>
      <c r="B105" s="41" t="s">
        <v>740</v>
      </c>
      <c r="C105" s="43">
        <v>1</v>
      </c>
      <c r="D105" s="43">
        <v>2.8</v>
      </c>
      <c r="E105" s="43">
        <v>15400</v>
      </c>
      <c r="F105" s="43">
        <v>2956.8</v>
      </c>
      <c r="G105" s="45" t="s">
        <v>361</v>
      </c>
      <c r="H105" s="45" t="s">
        <v>65</v>
      </c>
      <c r="I105" s="43">
        <v>517.44</v>
      </c>
      <c r="J105" s="43">
        <v>887.04</v>
      </c>
      <c r="K105" s="43">
        <v>443.52</v>
      </c>
      <c r="L105" s="43">
        <v>1108.8</v>
      </c>
      <c r="M105" s="43">
        <v>2439.36</v>
      </c>
      <c r="N105" s="41" t="s">
        <v>373</v>
      </c>
    </row>
    <row r="106" s="34" customFormat="1" ht="29" customHeight="1" spans="1:14">
      <c r="A106" s="40">
        <v>100</v>
      </c>
      <c r="B106" s="41" t="s">
        <v>741</v>
      </c>
      <c r="C106" s="43">
        <v>1</v>
      </c>
      <c r="D106" s="43">
        <v>40</v>
      </c>
      <c r="E106" s="43">
        <v>220000</v>
      </c>
      <c r="F106" s="43">
        <v>38720</v>
      </c>
      <c r="G106" s="45" t="s">
        <v>361</v>
      </c>
      <c r="H106" s="45" t="s">
        <v>228</v>
      </c>
      <c r="I106" s="43">
        <v>6776</v>
      </c>
      <c r="J106" s="43">
        <v>11616</v>
      </c>
      <c r="K106" s="43">
        <v>5808</v>
      </c>
      <c r="L106" s="43">
        <v>14520</v>
      </c>
      <c r="M106" s="43">
        <v>31944</v>
      </c>
      <c r="N106" s="41" t="s">
        <v>376</v>
      </c>
    </row>
    <row r="107" s="34" customFormat="1" ht="29" customHeight="1" spans="1:14">
      <c r="A107" s="40">
        <v>101</v>
      </c>
      <c r="B107" s="41" t="s">
        <v>742</v>
      </c>
      <c r="C107" s="43">
        <v>1</v>
      </c>
      <c r="D107" s="43">
        <v>3</v>
      </c>
      <c r="E107" s="43">
        <v>16500</v>
      </c>
      <c r="F107" s="43">
        <v>3168</v>
      </c>
      <c r="G107" s="45" t="s">
        <v>361</v>
      </c>
      <c r="H107" s="45" t="s">
        <v>65</v>
      </c>
      <c r="I107" s="43">
        <v>554.4</v>
      </c>
      <c r="J107" s="43">
        <v>950.4</v>
      </c>
      <c r="K107" s="43">
        <v>475.2</v>
      </c>
      <c r="L107" s="43">
        <v>1188</v>
      </c>
      <c r="M107" s="43">
        <v>2613.6</v>
      </c>
      <c r="N107" s="41" t="s">
        <v>379</v>
      </c>
    </row>
    <row r="108" s="34" customFormat="1" ht="29" customHeight="1" spans="1:14">
      <c r="A108" s="40">
        <v>102</v>
      </c>
      <c r="B108" s="41" t="s">
        <v>743</v>
      </c>
      <c r="C108" s="43">
        <v>1</v>
      </c>
      <c r="D108" s="43">
        <v>4.1</v>
      </c>
      <c r="E108" s="43">
        <v>22550</v>
      </c>
      <c r="F108" s="43">
        <v>4690.4</v>
      </c>
      <c r="G108" s="45" t="s">
        <v>361</v>
      </c>
      <c r="H108" s="45" t="s">
        <v>65</v>
      </c>
      <c r="I108" s="43">
        <v>820.82</v>
      </c>
      <c r="J108" s="43">
        <v>1407.12</v>
      </c>
      <c r="K108" s="43">
        <v>703.56</v>
      </c>
      <c r="L108" s="43">
        <v>1758.9</v>
      </c>
      <c r="M108" s="43">
        <v>3869.58</v>
      </c>
      <c r="N108" s="41" t="s">
        <v>257</v>
      </c>
    </row>
    <row r="109" s="34" customFormat="1" ht="29" customHeight="1" spans="1:14">
      <c r="A109" s="40">
        <v>103</v>
      </c>
      <c r="B109" s="41" t="s">
        <v>744</v>
      </c>
      <c r="C109" s="43">
        <v>1</v>
      </c>
      <c r="D109" s="43">
        <v>5.3</v>
      </c>
      <c r="E109" s="43">
        <v>29150</v>
      </c>
      <c r="F109" s="43">
        <v>5596.8</v>
      </c>
      <c r="G109" s="45" t="s">
        <v>384</v>
      </c>
      <c r="H109" s="45" t="s">
        <v>119</v>
      </c>
      <c r="I109" s="43">
        <v>979.44</v>
      </c>
      <c r="J109" s="43">
        <v>1679.04</v>
      </c>
      <c r="K109" s="43">
        <v>839.52</v>
      </c>
      <c r="L109" s="43">
        <v>2098.8</v>
      </c>
      <c r="M109" s="43">
        <v>4617.36</v>
      </c>
      <c r="N109" s="41" t="s">
        <v>319</v>
      </c>
    </row>
    <row r="110" s="34" customFormat="1" ht="29" customHeight="1" spans="1:14">
      <c r="A110" s="40">
        <v>104</v>
      </c>
      <c r="B110" s="41" t="s">
        <v>745</v>
      </c>
      <c r="C110" s="43">
        <v>1</v>
      </c>
      <c r="D110" s="43">
        <v>5</v>
      </c>
      <c r="E110" s="43">
        <v>27500</v>
      </c>
      <c r="F110" s="43">
        <v>5280</v>
      </c>
      <c r="G110" s="45" t="s">
        <v>384</v>
      </c>
      <c r="H110" s="45" t="s">
        <v>228</v>
      </c>
      <c r="I110" s="43">
        <v>924</v>
      </c>
      <c r="J110" s="43">
        <v>1584</v>
      </c>
      <c r="K110" s="43">
        <v>792</v>
      </c>
      <c r="L110" s="43">
        <v>1980</v>
      </c>
      <c r="M110" s="43">
        <v>4356</v>
      </c>
      <c r="N110" s="41" t="s">
        <v>299</v>
      </c>
    </row>
    <row r="111" s="34" customFormat="1" ht="29" customHeight="1" spans="1:14">
      <c r="A111" s="40">
        <v>105</v>
      </c>
      <c r="B111" s="41" t="s">
        <v>746</v>
      </c>
      <c r="C111" s="43">
        <v>1</v>
      </c>
      <c r="D111" s="43">
        <v>34</v>
      </c>
      <c r="E111" s="43">
        <v>187000</v>
      </c>
      <c r="F111" s="43">
        <v>38896</v>
      </c>
      <c r="G111" s="45" t="s">
        <v>388</v>
      </c>
      <c r="H111" s="45" t="s">
        <v>365</v>
      </c>
      <c r="I111" s="43">
        <v>6806.8</v>
      </c>
      <c r="J111" s="43">
        <v>11668.8</v>
      </c>
      <c r="K111" s="43">
        <v>5834.4</v>
      </c>
      <c r="L111" s="43">
        <v>14586</v>
      </c>
      <c r="M111" s="43">
        <v>32089.2</v>
      </c>
      <c r="N111" s="41" t="s">
        <v>389</v>
      </c>
    </row>
    <row r="112" s="34" customFormat="1" ht="29" customHeight="1" spans="1:14">
      <c r="A112" s="40">
        <v>106</v>
      </c>
      <c r="B112" s="41" t="s">
        <v>747</v>
      </c>
      <c r="C112" s="43">
        <v>1</v>
      </c>
      <c r="D112" s="43">
        <v>34</v>
      </c>
      <c r="E112" s="43">
        <v>187000</v>
      </c>
      <c r="F112" s="43">
        <v>35904</v>
      </c>
      <c r="G112" s="45" t="s">
        <v>388</v>
      </c>
      <c r="H112" s="45" t="s">
        <v>228</v>
      </c>
      <c r="I112" s="43">
        <v>6283.2</v>
      </c>
      <c r="J112" s="43">
        <v>10771.2</v>
      </c>
      <c r="K112" s="43">
        <v>5385.6</v>
      </c>
      <c r="L112" s="43">
        <v>13464</v>
      </c>
      <c r="M112" s="43">
        <v>29620.8</v>
      </c>
      <c r="N112" s="41" t="s">
        <v>356</v>
      </c>
    </row>
    <row r="113" s="34" customFormat="1" ht="29" customHeight="1" spans="1:14">
      <c r="A113" s="40">
        <v>107</v>
      </c>
      <c r="B113" s="41" t="s">
        <v>747</v>
      </c>
      <c r="C113" s="43">
        <v>1</v>
      </c>
      <c r="D113" s="43">
        <v>8.8</v>
      </c>
      <c r="E113" s="43">
        <v>48400</v>
      </c>
      <c r="F113" s="43">
        <v>9292.8</v>
      </c>
      <c r="G113" s="45" t="s">
        <v>388</v>
      </c>
      <c r="H113" s="45" t="s">
        <v>119</v>
      </c>
      <c r="I113" s="43">
        <v>1626.24</v>
      </c>
      <c r="J113" s="43">
        <v>2787.84</v>
      </c>
      <c r="K113" s="43">
        <v>1393.92</v>
      </c>
      <c r="L113" s="43">
        <v>3484.8</v>
      </c>
      <c r="M113" s="43">
        <v>7666.56</v>
      </c>
      <c r="N113" s="41" t="s">
        <v>356</v>
      </c>
    </row>
    <row r="114" s="34" customFormat="1" ht="29" customHeight="1" spans="1:14">
      <c r="A114" s="40">
        <v>108</v>
      </c>
      <c r="B114" s="41" t="s">
        <v>748</v>
      </c>
      <c r="C114" s="43">
        <v>1</v>
      </c>
      <c r="D114" s="43">
        <v>10</v>
      </c>
      <c r="E114" s="43">
        <v>55000</v>
      </c>
      <c r="F114" s="43">
        <v>11440</v>
      </c>
      <c r="G114" s="45" t="s">
        <v>395</v>
      </c>
      <c r="H114" s="45" t="s">
        <v>365</v>
      </c>
      <c r="I114" s="43">
        <v>2002</v>
      </c>
      <c r="J114" s="43">
        <v>3432</v>
      </c>
      <c r="K114" s="43">
        <v>1716</v>
      </c>
      <c r="L114" s="43">
        <v>4290</v>
      </c>
      <c r="M114" s="43">
        <v>9438</v>
      </c>
      <c r="N114" s="41" t="s">
        <v>396</v>
      </c>
    </row>
    <row r="115" s="34" customFormat="1" ht="29" customHeight="1" spans="1:14">
      <c r="A115" s="40">
        <v>109</v>
      </c>
      <c r="B115" s="41" t="s">
        <v>749</v>
      </c>
      <c r="C115" s="43">
        <v>1</v>
      </c>
      <c r="D115" s="43">
        <v>12</v>
      </c>
      <c r="E115" s="43">
        <v>66000</v>
      </c>
      <c r="F115" s="43">
        <v>12672</v>
      </c>
      <c r="G115" s="45" t="s">
        <v>395</v>
      </c>
      <c r="H115" s="45" t="s">
        <v>228</v>
      </c>
      <c r="I115" s="43">
        <v>2217.6</v>
      </c>
      <c r="J115" s="43">
        <v>3801.6</v>
      </c>
      <c r="K115" s="43">
        <v>1900.8</v>
      </c>
      <c r="L115" s="43">
        <v>4752</v>
      </c>
      <c r="M115" s="43">
        <v>10454.4</v>
      </c>
      <c r="N115" s="41" t="s">
        <v>399</v>
      </c>
    </row>
    <row r="116" s="34" customFormat="1" ht="29" customHeight="1" spans="1:14">
      <c r="A116" s="40">
        <v>110</v>
      </c>
      <c r="B116" s="41" t="s">
        <v>750</v>
      </c>
      <c r="C116" s="43">
        <v>1</v>
      </c>
      <c r="D116" s="43">
        <v>2.6</v>
      </c>
      <c r="E116" s="43">
        <v>14300</v>
      </c>
      <c r="F116" s="43">
        <v>2745.6</v>
      </c>
      <c r="G116" s="45" t="s">
        <v>395</v>
      </c>
      <c r="H116" s="45" t="s">
        <v>65</v>
      </c>
      <c r="I116" s="43">
        <v>480.48</v>
      </c>
      <c r="J116" s="43">
        <v>823.68</v>
      </c>
      <c r="K116" s="43">
        <v>411.84</v>
      </c>
      <c r="L116" s="43">
        <v>1029.6</v>
      </c>
      <c r="M116" s="43">
        <v>2265.12</v>
      </c>
      <c r="N116" s="41" t="s">
        <v>402</v>
      </c>
    </row>
    <row r="117" s="34" customFormat="1" ht="29" customHeight="1" spans="1:14">
      <c r="A117" s="40">
        <v>111</v>
      </c>
      <c r="B117" s="41" t="s">
        <v>751</v>
      </c>
      <c r="C117" s="43">
        <v>1</v>
      </c>
      <c r="D117" s="43">
        <v>8.6</v>
      </c>
      <c r="E117" s="43">
        <v>47300</v>
      </c>
      <c r="F117" s="43">
        <v>9081.6</v>
      </c>
      <c r="G117" s="45" t="s">
        <v>395</v>
      </c>
      <c r="H117" s="45" t="s">
        <v>228</v>
      </c>
      <c r="I117" s="43">
        <v>1589.28</v>
      </c>
      <c r="J117" s="43">
        <v>2724.48</v>
      </c>
      <c r="K117" s="43">
        <v>1362.24</v>
      </c>
      <c r="L117" s="43">
        <v>3405.6</v>
      </c>
      <c r="M117" s="43">
        <v>7492.32</v>
      </c>
      <c r="N117" s="41" t="s">
        <v>404</v>
      </c>
    </row>
    <row r="118" s="34" customFormat="1" ht="29" customHeight="1" spans="1:14">
      <c r="A118" s="40">
        <v>112</v>
      </c>
      <c r="B118" s="41" t="s">
        <v>752</v>
      </c>
      <c r="C118" s="43">
        <v>1</v>
      </c>
      <c r="D118" s="43">
        <v>7.8</v>
      </c>
      <c r="E118" s="43">
        <v>42900</v>
      </c>
      <c r="F118" s="43">
        <v>8236.8</v>
      </c>
      <c r="G118" s="45" t="s">
        <v>395</v>
      </c>
      <c r="H118" s="45" t="s">
        <v>228</v>
      </c>
      <c r="I118" s="43">
        <v>1441.44</v>
      </c>
      <c r="J118" s="43">
        <v>2471.04</v>
      </c>
      <c r="K118" s="43">
        <v>1235.52</v>
      </c>
      <c r="L118" s="43">
        <v>3088.8</v>
      </c>
      <c r="M118" s="43">
        <v>6795.36</v>
      </c>
      <c r="N118" s="41" t="s">
        <v>404</v>
      </c>
    </row>
    <row r="119" s="34" customFormat="1" ht="29" customHeight="1" spans="1:14">
      <c r="A119" s="40">
        <v>113</v>
      </c>
      <c r="B119" s="41" t="s">
        <v>672</v>
      </c>
      <c r="C119" s="43">
        <v>1</v>
      </c>
      <c r="D119" s="43">
        <v>5.7</v>
      </c>
      <c r="E119" s="43">
        <v>31350</v>
      </c>
      <c r="F119" s="43">
        <v>6019.2</v>
      </c>
      <c r="G119" s="45" t="s">
        <v>395</v>
      </c>
      <c r="H119" s="45" t="s">
        <v>39</v>
      </c>
      <c r="I119" s="43">
        <v>1053.36</v>
      </c>
      <c r="J119" s="43">
        <v>1805.76</v>
      </c>
      <c r="K119" s="43">
        <v>902.88</v>
      </c>
      <c r="L119" s="43">
        <v>2257.2</v>
      </c>
      <c r="M119" s="43">
        <v>4965.84</v>
      </c>
      <c r="N119" s="41" t="s">
        <v>174</v>
      </c>
    </row>
    <row r="120" s="34" customFormat="1" ht="29" customHeight="1" spans="1:14">
      <c r="A120" s="40">
        <v>114</v>
      </c>
      <c r="B120" s="41" t="s">
        <v>753</v>
      </c>
      <c r="C120" s="43">
        <v>1</v>
      </c>
      <c r="D120" s="43">
        <v>14.5</v>
      </c>
      <c r="E120" s="43">
        <v>79750</v>
      </c>
      <c r="F120" s="43">
        <v>15312</v>
      </c>
      <c r="G120" s="45" t="s">
        <v>395</v>
      </c>
      <c r="H120" s="45" t="s">
        <v>39</v>
      </c>
      <c r="I120" s="43">
        <v>2679.6</v>
      </c>
      <c r="J120" s="43">
        <v>4593.6</v>
      </c>
      <c r="K120" s="43">
        <v>2296.8</v>
      </c>
      <c r="L120" s="43">
        <v>5742</v>
      </c>
      <c r="M120" s="43">
        <v>12632.4</v>
      </c>
      <c r="N120" s="41" t="s">
        <v>409</v>
      </c>
    </row>
    <row r="121" s="34" customFormat="1" ht="29" customHeight="1" spans="1:14">
      <c r="A121" s="40">
        <v>115</v>
      </c>
      <c r="B121" s="41" t="s">
        <v>754</v>
      </c>
      <c r="C121" s="43">
        <v>1</v>
      </c>
      <c r="D121" s="43">
        <v>10.6</v>
      </c>
      <c r="E121" s="43">
        <v>58300</v>
      </c>
      <c r="F121" s="43">
        <v>11193.6</v>
      </c>
      <c r="G121" s="45" t="s">
        <v>395</v>
      </c>
      <c r="H121" s="45" t="s">
        <v>228</v>
      </c>
      <c r="I121" s="43">
        <v>1958.88</v>
      </c>
      <c r="J121" s="43">
        <v>3358.08</v>
      </c>
      <c r="K121" s="43">
        <v>1679.04</v>
      </c>
      <c r="L121" s="43">
        <v>4197.6</v>
      </c>
      <c r="M121" s="43">
        <v>9234.72</v>
      </c>
      <c r="N121" s="41" t="s">
        <v>174</v>
      </c>
    </row>
    <row r="122" s="34" customFormat="1" ht="29" customHeight="1" spans="1:14">
      <c r="A122" s="40">
        <v>116</v>
      </c>
      <c r="B122" s="41" t="s">
        <v>755</v>
      </c>
      <c r="C122" s="43">
        <v>1</v>
      </c>
      <c r="D122" s="43">
        <v>11.6</v>
      </c>
      <c r="E122" s="43">
        <v>63800</v>
      </c>
      <c r="F122" s="43">
        <v>12249.6</v>
      </c>
      <c r="G122" s="45" t="s">
        <v>395</v>
      </c>
      <c r="H122" s="45" t="s">
        <v>325</v>
      </c>
      <c r="I122" s="43">
        <v>2143.68</v>
      </c>
      <c r="J122" s="43">
        <v>3674.88</v>
      </c>
      <c r="K122" s="43">
        <v>1837.44</v>
      </c>
      <c r="L122" s="43">
        <v>4593.6</v>
      </c>
      <c r="M122" s="43">
        <v>10105.92</v>
      </c>
      <c r="N122" s="41" t="s">
        <v>174</v>
      </c>
    </row>
    <row r="123" s="34" customFormat="1" ht="29" customHeight="1" spans="1:14">
      <c r="A123" s="40">
        <v>117</v>
      </c>
      <c r="B123" s="41" t="s">
        <v>757</v>
      </c>
      <c r="C123" s="43">
        <v>1</v>
      </c>
      <c r="D123" s="43">
        <v>11.2</v>
      </c>
      <c r="E123" s="43">
        <v>61600</v>
      </c>
      <c r="F123" s="43">
        <v>11827.2</v>
      </c>
      <c r="G123" s="45" t="s">
        <v>416</v>
      </c>
      <c r="H123" s="45" t="s">
        <v>228</v>
      </c>
      <c r="I123" s="43">
        <v>2069.76</v>
      </c>
      <c r="J123" s="43">
        <v>3548.16</v>
      </c>
      <c r="K123" s="43">
        <v>1774.08</v>
      </c>
      <c r="L123" s="43">
        <v>4435.2</v>
      </c>
      <c r="M123" s="43">
        <v>9757.44</v>
      </c>
      <c r="N123" s="41" t="s">
        <v>404</v>
      </c>
    </row>
    <row r="124" s="34" customFormat="1" ht="29" customHeight="1" spans="1:14">
      <c r="A124" s="40">
        <v>118</v>
      </c>
      <c r="B124" s="41" t="s">
        <v>758</v>
      </c>
      <c r="C124" s="43">
        <v>1</v>
      </c>
      <c r="D124" s="43">
        <v>9.5</v>
      </c>
      <c r="E124" s="43">
        <v>52250</v>
      </c>
      <c r="F124" s="43">
        <v>10868</v>
      </c>
      <c r="G124" s="45" t="s">
        <v>421</v>
      </c>
      <c r="H124" s="45" t="s">
        <v>39</v>
      </c>
      <c r="I124" s="43">
        <v>1901.9</v>
      </c>
      <c r="J124" s="43">
        <v>3260.4</v>
      </c>
      <c r="K124" s="43">
        <v>1630.2</v>
      </c>
      <c r="L124" s="43">
        <v>4075.5</v>
      </c>
      <c r="M124" s="43">
        <v>8966.1</v>
      </c>
      <c r="N124" s="41" t="s">
        <v>399</v>
      </c>
    </row>
    <row r="125" s="34" customFormat="1" ht="29" customHeight="1" spans="1:14">
      <c r="A125" s="40">
        <v>119</v>
      </c>
      <c r="B125" s="41" t="s">
        <v>759</v>
      </c>
      <c r="C125" s="43">
        <v>1</v>
      </c>
      <c r="D125" s="43">
        <v>19</v>
      </c>
      <c r="E125" s="43">
        <v>104500</v>
      </c>
      <c r="F125" s="43">
        <v>20064</v>
      </c>
      <c r="G125" s="45" t="s">
        <v>421</v>
      </c>
      <c r="H125" s="45" t="s">
        <v>39</v>
      </c>
      <c r="I125" s="43">
        <v>3511.2</v>
      </c>
      <c r="J125" s="43">
        <v>6019.2</v>
      </c>
      <c r="K125" s="43">
        <v>3009.6</v>
      </c>
      <c r="L125" s="43">
        <v>7524</v>
      </c>
      <c r="M125" s="43">
        <v>16552.8</v>
      </c>
      <c r="N125" s="41" t="s">
        <v>424</v>
      </c>
    </row>
    <row r="126" s="34" customFormat="1" ht="29" customHeight="1" spans="1:14">
      <c r="A126" s="40">
        <v>120</v>
      </c>
      <c r="B126" s="41" t="s">
        <v>760</v>
      </c>
      <c r="C126" s="43">
        <v>1</v>
      </c>
      <c r="D126" s="43">
        <v>3.3</v>
      </c>
      <c r="E126" s="43">
        <v>18150</v>
      </c>
      <c r="F126" s="43">
        <v>3484.8</v>
      </c>
      <c r="G126" s="45" t="s">
        <v>421</v>
      </c>
      <c r="H126" s="45" t="s">
        <v>39</v>
      </c>
      <c r="I126" s="43">
        <v>609.84</v>
      </c>
      <c r="J126" s="43">
        <v>1045.44</v>
      </c>
      <c r="K126" s="43">
        <v>522.72</v>
      </c>
      <c r="L126" s="43">
        <v>1306.8</v>
      </c>
      <c r="M126" s="43">
        <v>2874.96</v>
      </c>
      <c r="N126" s="41" t="s">
        <v>427</v>
      </c>
    </row>
    <row r="127" s="34" customFormat="1" ht="29" customHeight="1" spans="1:14">
      <c r="A127" s="40">
        <v>121</v>
      </c>
      <c r="B127" s="41" t="s">
        <v>761</v>
      </c>
      <c r="C127" s="43">
        <v>1</v>
      </c>
      <c r="D127" s="43">
        <v>2</v>
      </c>
      <c r="E127" s="43">
        <v>11000</v>
      </c>
      <c r="F127" s="43">
        <v>2112</v>
      </c>
      <c r="G127" s="45" t="s">
        <v>421</v>
      </c>
      <c r="H127" s="45" t="s">
        <v>39</v>
      </c>
      <c r="I127" s="43">
        <v>369.6</v>
      </c>
      <c r="J127" s="43">
        <v>633.6</v>
      </c>
      <c r="K127" s="43">
        <v>316.8</v>
      </c>
      <c r="L127" s="43">
        <v>792</v>
      </c>
      <c r="M127" s="43">
        <v>1742.4</v>
      </c>
      <c r="N127" s="41" t="s">
        <v>427</v>
      </c>
    </row>
    <row r="128" s="34" customFormat="1" ht="29" customHeight="1" spans="1:14">
      <c r="A128" s="40">
        <v>122</v>
      </c>
      <c r="B128" s="41" t="s">
        <v>762</v>
      </c>
      <c r="C128" s="43">
        <v>1</v>
      </c>
      <c r="D128" s="43">
        <v>8.9</v>
      </c>
      <c r="E128" s="43">
        <v>48950</v>
      </c>
      <c r="F128" s="43">
        <v>9398.4</v>
      </c>
      <c r="G128" s="45" t="s">
        <v>421</v>
      </c>
      <c r="H128" s="45" t="s">
        <v>39</v>
      </c>
      <c r="I128" s="43">
        <v>1644.72</v>
      </c>
      <c r="J128" s="43">
        <v>2819.52</v>
      </c>
      <c r="K128" s="43">
        <v>1409.76</v>
      </c>
      <c r="L128" s="43">
        <v>3524.4</v>
      </c>
      <c r="M128" s="43">
        <v>7753.68</v>
      </c>
      <c r="N128" s="41" t="s">
        <v>432</v>
      </c>
    </row>
    <row r="129" s="34" customFormat="1" ht="29" customHeight="1" spans="1:14">
      <c r="A129" s="40">
        <v>123</v>
      </c>
      <c r="B129" s="41" t="s">
        <v>763</v>
      </c>
      <c r="C129" s="43">
        <v>1</v>
      </c>
      <c r="D129" s="43">
        <v>4.4</v>
      </c>
      <c r="E129" s="43">
        <v>24200</v>
      </c>
      <c r="F129" s="43">
        <v>4646.4</v>
      </c>
      <c r="G129" s="45" t="s">
        <v>434</v>
      </c>
      <c r="H129" s="45" t="s">
        <v>39</v>
      </c>
      <c r="I129" s="43">
        <v>813.12</v>
      </c>
      <c r="J129" s="43">
        <v>1393.92</v>
      </c>
      <c r="K129" s="43">
        <v>696.96</v>
      </c>
      <c r="L129" s="43">
        <v>1742.4</v>
      </c>
      <c r="M129" s="43">
        <v>3833.28</v>
      </c>
      <c r="N129" s="41" t="s">
        <v>435</v>
      </c>
    </row>
    <row r="130" s="34" customFormat="1" ht="29" customHeight="1" spans="1:14">
      <c r="A130" s="40">
        <v>124</v>
      </c>
      <c r="B130" s="41" t="s">
        <v>764</v>
      </c>
      <c r="C130" s="43">
        <v>1</v>
      </c>
      <c r="D130" s="43">
        <v>22</v>
      </c>
      <c r="E130" s="43">
        <v>121000</v>
      </c>
      <c r="F130" s="43">
        <v>25168</v>
      </c>
      <c r="G130" s="45" t="s">
        <v>434</v>
      </c>
      <c r="H130" s="45" t="s">
        <v>39</v>
      </c>
      <c r="I130" s="43">
        <v>4404.4</v>
      </c>
      <c r="J130" s="43">
        <v>7550.4</v>
      </c>
      <c r="K130" s="43">
        <v>3775.2</v>
      </c>
      <c r="L130" s="43">
        <v>9438</v>
      </c>
      <c r="M130" s="43">
        <v>20763.6</v>
      </c>
      <c r="N130" s="41" t="s">
        <v>438</v>
      </c>
    </row>
    <row r="131" s="34" customFormat="1" ht="29" customHeight="1" spans="1:14">
      <c r="A131" s="40">
        <v>125</v>
      </c>
      <c r="B131" s="41" t="s">
        <v>766</v>
      </c>
      <c r="C131" s="43">
        <v>1</v>
      </c>
      <c r="D131" s="43">
        <v>7</v>
      </c>
      <c r="E131" s="43">
        <v>38500</v>
      </c>
      <c r="F131" s="43">
        <v>7392</v>
      </c>
      <c r="G131" s="45" t="s">
        <v>446</v>
      </c>
      <c r="H131" s="45" t="s">
        <v>39</v>
      </c>
      <c r="I131" s="43">
        <v>1293.6</v>
      </c>
      <c r="J131" s="43">
        <v>2217.6</v>
      </c>
      <c r="K131" s="43">
        <v>1108.8</v>
      </c>
      <c r="L131" s="43">
        <v>2772</v>
      </c>
      <c r="M131" s="43">
        <v>6098.4</v>
      </c>
      <c r="N131" s="41" t="s">
        <v>447</v>
      </c>
    </row>
    <row r="132" s="34" customFormat="1" ht="29" customHeight="1" spans="1:14">
      <c r="A132" s="40">
        <v>126</v>
      </c>
      <c r="B132" s="41" t="s">
        <v>767</v>
      </c>
      <c r="C132" s="43">
        <v>1</v>
      </c>
      <c r="D132" s="43">
        <v>16</v>
      </c>
      <c r="E132" s="43">
        <v>88000</v>
      </c>
      <c r="F132" s="43">
        <v>16896</v>
      </c>
      <c r="G132" s="45" t="s">
        <v>446</v>
      </c>
      <c r="H132" s="45" t="s">
        <v>365</v>
      </c>
      <c r="I132" s="43">
        <v>2956.8</v>
      </c>
      <c r="J132" s="43">
        <v>5068.8</v>
      </c>
      <c r="K132" s="43">
        <v>2534.4</v>
      </c>
      <c r="L132" s="43">
        <v>6336</v>
      </c>
      <c r="M132" s="43">
        <v>13939.2</v>
      </c>
      <c r="N132" s="41" t="s">
        <v>450</v>
      </c>
    </row>
    <row r="133" s="34" customFormat="1" ht="29" customHeight="1" spans="1:14">
      <c r="A133" s="40">
        <v>127</v>
      </c>
      <c r="B133" s="41" t="s">
        <v>768</v>
      </c>
      <c r="C133" s="43">
        <v>1</v>
      </c>
      <c r="D133" s="43">
        <v>12.5</v>
      </c>
      <c r="E133" s="43">
        <v>68750</v>
      </c>
      <c r="F133" s="43">
        <v>13200</v>
      </c>
      <c r="G133" s="45" t="s">
        <v>452</v>
      </c>
      <c r="H133" s="45" t="s">
        <v>365</v>
      </c>
      <c r="I133" s="43">
        <v>2310</v>
      </c>
      <c r="J133" s="43">
        <v>3960</v>
      </c>
      <c r="K133" s="43">
        <v>1980</v>
      </c>
      <c r="L133" s="43">
        <v>4950</v>
      </c>
      <c r="M133" s="43">
        <v>10890</v>
      </c>
      <c r="N133" s="41" t="s">
        <v>299</v>
      </c>
    </row>
    <row r="134" s="34" customFormat="1" ht="29" customHeight="1" spans="1:14">
      <c r="A134" s="40">
        <v>128</v>
      </c>
      <c r="B134" s="41" t="s">
        <v>769</v>
      </c>
      <c r="C134" s="43">
        <v>1</v>
      </c>
      <c r="D134" s="43">
        <v>4</v>
      </c>
      <c r="E134" s="43">
        <v>22000</v>
      </c>
      <c r="F134" s="43">
        <v>4224</v>
      </c>
      <c r="G134" s="45" t="s">
        <v>452</v>
      </c>
      <c r="H134" s="45" t="s">
        <v>39</v>
      </c>
      <c r="I134" s="43">
        <v>739.2</v>
      </c>
      <c r="J134" s="43">
        <v>1267.2</v>
      </c>
      <c r="K134" s="43">
        <v>633.6</v>
      </c>
      <c r="L134" s="43">
        <v>1584</v>
      </c>
      <c r="M134" s="43">
        <v>3484.8</v>
      </c>
      <c r="N134" s="41" t="s">
        <v>379</v>
      </c>
    </row>
    <row r="135" s="34" customFormat="1" ht="29" customHeight="1" spans="1:14">
      <c r="A135" s="40">
        <v>129</v>
      </c>
      <c r="B135" s="41" t="s">
        <v>770</v>
      </c>
      <c r="C135" s="43">
        <v>1</v>
      </c>
      <c r="D135" s="43">
        <v>4.5</v>
      </c>
      <c r="E135" s="43">
        <v>24750</v>
      </c>
      <c r="F135" s="43">
        <v>4752</v>
      </c>
      <c r="G135" s="45" t="s">
        <v>452</v>
      </c>
      <c r="H135" s="45" t="s">
        <v>39</v>
      </c>
      <c r="I135" s="43">
        <v>831.6</v>
      </c>
      <c r="J135" s="43">
        <v>1425.6</v>
      </c>
      <c r="K135" s="43">
        <v>712.8</v>
      </c>
      <c r="L135" s="43">
        <v>1782</v>
      </c>
      <c r="M135" s="43">
        <v>3920.4</v>
      </c>
      <c r="N135" s="41" t="s">
        <v>283</v>
      </c>
    </row>
    <row r="136" s="34" customFormat="1" ht="29" customHeight="1" spans="1:14">
      <c r="A136" s="40">
        <v>130</v>
      </c>
      <c r="B136" s="41" t="s">
        <v>731</v>
      </c>
      <c r="C136" s="43">
        <v>1</v>
      </c>
      <c r="D136" s="43">
        <v>2.8</v>
      </c>
      <c r="E136" s="43">
        <v>15400</v>
      </c>
      <c r="F136" s="43">
        <v>3203.2</v>
      </c>
      <c r="G136" s="45" t="s">
        <v>452</v>
      </c>
      <c r="H136" s="45" t="s">
        <v>365</v>
      </c>
      <c r="I136" s="43">
        <v>560.56</v>
      </c>
      <c r="J136" s="43">
        <v>960.96</v>
      </c>
      <c r="K136" s="43">
        <v>480.48</v>
      </c>
      <c r="L136" s="43">
        <v>1201.2</v>
      </c>
      <c r="M136" s="43">
        <v>2642.64</v>
      </c>
      <c r="N136" s="41" t="s">
        <v>310</v>
      </c>
    </row>
    <row r="137" s="34" customFormat="1" ht="29" customHeight="1" spans="1:14">
      <c r="A137" s="40">
        <v>131</v>
      </c>
      <c r="B137" s="41" t="s">
        <v>771</v>
      </c>
      <c r="C137" s="43">
        <v>1</v>
      </c>
      <c r="D137" s="43">
        <v>17</v>
      </c>
      <c r="E137" s="43">
        <v>93500</v>
      </c>
      <c r="F137" s="43">
        <v>13464</v>
      </c>
      <c r="G137" s="45" t="s">
        <v>452</v>
      </c>
      <c r="H137" s="45" t="s">
        <v>231</v>
      </c>
      <c r="I137" s="43">
        <v>2356.2</v>
      </c>
      <c r="J137" s="43">
        <v>4039.2</v>
      </c>
      <c r="K137" s="43">
        <v>2019.6</v>
      </c>
      <c r="L137" s="43">
        <v>5049</v>
      </c>
      <c r="M137" s="43">
        <v>11107.8</v>
      </c>
      <c r="N137" s="41" t="s">
        <v>329</v>
      </c>
    </row>
    <row r="138" s="34" customFormat="1" ht="29" customHeight="1" spans="1:14">
      <c r="A138" s="40">
        <v>132</v>
      </c>
      <c r="B138" s="41" t="s">
        <v>771</v>
      </c>
      <c r="C138" s="43">
        <v>1</v>
      </c>
      <c r="D138" s="43">
        <v>9.9</v>
      </c>
      <c r="E138" s="43">
        <v>54450</v>
      </c>
      <c r="F138" s="43">
        <v>11325.6</v>
      </c>
      <c r="G138" s="45" t="s">
        <v>452</v>
      </c>
      <c r="H138" s="45" t="s">
        <v>39</v>
      </c>
      <c r="I138" s="43">
        <v>1981.98</v>
      </c>
      <c r="J138" s="43">
        <v>3397.68</v>
      </c>
      <c r="K138" s="43">
        <v>1698.84</v>
      </c>
      <c r="L138" s="43">
        <v>4247.1</v>
      </c>
      <c r="M138" s="43">
        <v>9343.62</v>
      </c>
      <c r="N138" s="41" t="s">
        <v>460</v>
      </c>
    </row>
    <row r="139" s="34" customFormat="1" ht="29" customHeight="1" spans="1:14">
      <c r="A139" s="40">
        <v>133</v>
      </c>
      <c r="B139" s="41" t="s">
        <v>772</v>
      </c>
      <c r="C139" s="43">
        <v>1</v>
      </c>
      <c r="D139" s="43">
        <v>12</v>
      </c>
      <c r="E139" s="43">
        <v>66000</v>
      </c>
      <c r="F139" s="43">
        <v>13728</v>
      </c>
      <c r="G139" s="45" t="s">
        <v>452</v>
      </c>
      <c r="H139" s="45" t="s">
        <v>39</v>
      </c>
      <c r="I139" s="43">
        <v>2402.4</v>
      </c>
      <c r="J139" s="43">
        <v>4118.4</v>
      </c>
      <c r="K139" s="43">
        <v>2059.2</v>
      </c>
      <c r="L139" s="43">
        <v>5148</v>
      </c>
      <c r="M139" s="43">
        <v>11325.6</v>
      </c>
      <c r="N139" s="41" t="s">
        <v>263</v>
      </c>
    </row>
    <row r="140" s="34" customFormat="1" ht="29" customHeight="1" spans="1:14">
      <c r="A140" s="40">
        <v>134</v>
      </c>
      <c r="B140" s="41" t="s">
        <v>775</v>
      </c>
      <c r="C140" s="43">
        <v>1</v>
      </c>
      <c r="D140" s="43">
        <v>90</v>
      </c>
      <c r="E140" s="43">
        <v>495000</v>
      </c>
      <c r="F140" s="43">
        <v>87120</v>
      </c>
      <c r="G140" s="45" t="s">
        <v>472</v>
      </c>
      <c r="H140" s="45" t="s">
        <v>47</v>
      </c>
      <c r="I140" s="43">
        <v>15246</v>
      </c>
      <c r="J140" s="43">
        <v>26136</v>
      </c>
      <c r="K140" s="43">
        <v>13068</v>
      </c>
      <c r="L140" s="43">
        <v>32670</v>
      </c>
      <c r="M140" s="43">
        <v>71874</v>
      </c>
      <c r="N140" s="41" t="s">
        <v>473</v>
      </c>
    </row>
    <row r="141" s="34" customFormat="1" ht="29" customHeight="1" spans="1:14">
      <c r="A141" s="40">
        <v>135</v>
      </c>
      <c r="B141" s="41" t="s">
        <v>776</v>
      </c>
      <c r="C141" s="43">
        <v>1</v>
      </c>
      <c r="D141" s="43">
        <v>10</v>
      </c>
      <c r="E141" s="43">
        <v>55000</v>
      </c>
      <c r="F141" s="43">
        <v>10560</v>
      </c>
      <c r="G141" s="45" t="s">
        <v>476</v>
      </c>
      <c r="H141" s="45" t="s">
        <v>39</v>
      </c>
      <c r="I141" s="43">
        <v>1848</v>
      </c>
      <c r="J141" s="43">
        <v>3168</v>
      </c>
      <c r="K141" s="43">
        <v>1584</v>
      </c>
      <c r="L141" s="43">
        <v>3960</v>
      </c>
      <c r="M141" s="43">
        <v>8712</v>
      </c>
      <c r="N141" s="41" t="s">
        <v>477</v>
      </c>
    </row>
    <row r="142" s="34" customFormat="1" ht="29" customHeight="1" spans="1:14">
      <c r="A142" s="40">
        <v>136</v>
      </c>
      <c r="B142" s="41" t="s">
        <v>777</v>
      </c>
      <c r="C142" s="43">
        <v>1</v>
      </c>
      <c r="D142" s="43">
        <v>6.4</v>
      </c>
      <c r="E142" s="43">
        <v>35200</v>
      </c>
      <c r="F142" s="43">
        <v>7321.6</v>
      </c>
      <c r="G142" s="45" t="s">
        <v>476</v>
      </c>
      <c r="H142" s="45" t="s">
        <v>228</v>
      </c>
      <c r="I142" s="43">
        <v>1281.28</v>
      </c>
      <c r="J142" s="43">
        <v>2196.48</v>
      </c>
      <c r="K142" s="43">
        <v>1098.24</v>
      </c>
      <c r="L142" s="43">
        <v>2745.6</v>
      </c>
      <c r="M142" s="43">
        <v>6040.32</v>
      </c>
      <c r="N142" s="41" t="s">
        <v>479</v>
      </c>
    </row>
    <row r="143" s="34" customFormat="1" ht="29" customHeight="1" spans="1:14">
      <c r="A143" s="40">
        <v>137</v>
      </c>
      <c r="B143" s="41" t="s">
        <v>778</v>
      </c>
      <c r="C143" s="43">
        <v>1</v>
      </c>
      <c r="D143" s="43">
        <v>7.9</v>
      </c>
      <c r="E143" s="43">
        <v>43450</v>
      </c>
      <c r="F143" s="43">
        <v>9037.6</v>
      </c>
      <c r="G143" s="45" t="s">
        <v>476</v>
      </c>
      <c r="H143" s="45" t="s">
        <v>39</v>
      </c>
      <c r="I143" s="43">
        <v>1581.58</v>
      </c>
      <c r="J143" s="43">
        <v>2711.28</v>
      </c>
      <c r="K143" s="43">
        <v>1355.64</v>
      </c>
      <c r="L143" s="43">
        <v>3389.1</v>
      </c>
      <c r="M143" s="43">
        <v>7456.02</v>
      </c>
      <c r="N143" s="41" t="s">
        <v>482</v>
      </c>
    </row>
    <row r="144" s="34" customFormat="1" ht="29" customHeight="1" spans="1:14">
      <c r="A144" s="40">
        <v>138</v>
      </c>
      <c r="B144" s="41" t="s">
        <v>779</v>
      </c>
      <c r="C144" s="43">
        <v>1</v>
      </c>
      <c r="D144" s="43">
        <v>5.8</v>
      </c>
      <c r="E144" s="43">
        <v>31900</v>
      </c>
      <c r="F144" s="43">
        <v>6635.2</v>
      </c>
      <c r="G144" s="45" t="s">
        <v>476</v>
      </c>
      <c r="H144" s="45" t="s">
        <v>119</v>
      </c>
      <c r="I144" s="43">
        <v>1161.16</v>
      </c>
      <c r="J144" s="43">
        <v>1990.56</v>
      </c>
      <c r="K144" s="43">
        <v>995.28</v>
      </c>
      <c r="L144" s="43">
        <v>2488.2</v>
      </c>
      <c r="M144" s="43">
        <v>5474.04</v>
      </c>
      <c r="N144" s="41" t="s">
        <v>263</v>
      </c>
    </row>
    <row r="145" s="34" customFormat="1" ht="29" customHeight="1" spans="1:14">
      <c r="A145" s="40">
        <v>139</v>
      </c>
      <c r="B145" s="41" t="s">
        <v>780</v>
      </c>
      <c r="C145" s="43">
        <v>1</v>
      </c>
      <c r="D145" s="43">
        <v>14.5</v>
      </c>
      <c r="E145" s="43">
        <v>79750</v>
      </c>
      <c r="F145" s="43">
        <v>15312</v>
      </c>
      <c r="G145" s="45" t="s">
        <v>487</v>
      </c>
      <c r="H145" s="45" t="s">
        <v>47</v>
      </c>
      <c r="I145" s="43">
        <v>2679.6</v>
      </c>
      <c r="J145" s="43">
        <v>4593.6</v>
      </c>
      <c r="K145" s="43">
        <v>2296.8</v>
      </c>
      <c r="L145" s="43">
        <v>5742</v>
      </c>
      <c r="M145" s="43">
        <v>12632.4</v>
      </c>
      <c r="N145" s="41" t="s">
        <v>488</v>
      </c>
    </row>
    <row r="146" s="34" customFormat="1" ht="29" customHeight="1" spans="1:14">
      <c r="A146" s="40">
        <v>140</v>
      </c>
      <c r="B146" s="41" t="s">
        <v>780</v>
      </c>
      <c r="C146" s="43">
        <v>1</v>
      </c>
      <c r="D146" s="43">
        <v>29.5</v>
      </c>
      <c r="E146" s="43">
        <v>162250</v>
      </c>
      <c r="F146" s="43">
        <v>31152</v>
      </c>
      <c r="G146" s="45" t="s">
        <v>487</v>
      </c>
      <c r="H146" s="45" t="s">
        <v>47</v>
      </c>
      <c r="I146" s="43">
        <v>5451.6</v>
      </c>
      <c r="J146" s="43">
        <v>9345.6</v>
      </c>
      <c r="K146" s="43">
        <v>4672.8</v>
      </c>
      <c r="L146" s="43">
        <v>11682</v>
      </c>
      <c r="M146" s="43">
        <v>25700.4</v>
      </c>
      <c r="N146" s="41" t="s">
        <v>490</v>
      </c>
    </row>
    <row r="147" s="34" customFormat="1" ht="29" customHeight="1" spans="1:14">
      <c r="A147" s="40">
        <v>141</v>
      </c>
      <c r="B147" s="41" t="s">
        <v>781</v>
      </c>
      <c r="C147" s="43">
        <v>1</v>
      </c>
      <c r="D147" s="43">
        <v>20</v>
      </c>
      <c r="E147" s="43">
        <v>110000</v>
      </c>
      <c r="F147" s="43">
        <v>19360</v>
      </c>
      <c r="G147" s="45" t="s">
        <v>487</v>
      </c>
      <c r="H147" s="45" t="s">
        <v>83</v>
      </c>
      <c r="I147" s="43">
        <v>3388</v>
      </c>
      <c r="J147" s="43">
        <v>5808</v>
      </c>
      <c r="K147" s="43">
        <v>2904</v>
      </c>
      <c r="L147" s="43">
        <v>7260</v>
      </c>
      <c r="M147" s="43">
        <v>15972</v>
      </c>
      <c r="N147" s="41" t="s">
        <v>492</v>
      </c>
    </row>
    <row r="148" s="34" customFormat="1" ht="29" customHeight="1" spans="1:14">
      <c r="A148" s="40">
        <v>142</v>
      </c>
      <c r="B148" s="41" t="s">
        <v>782</v>
      </c>
      <c r="C148" s="43">
        <v>1</v>
      </c>
      <c r="D148" s="43">
        <v>14.8</v>
      </c>
      <c r="E148" s="43">
        <v>81400</v>
      </c>
      <c r="F148" s="43">
        <v>16931.2</v>
      </c>
      <c r="G148" s="45" t="s">
        <v>495</v>
      </c>
      <c r="H148" s="45" t="s">
        <v>119</v>
      </c>
      <c r="I148" s="43">
        <v>2962.96</v>
      </c>
      <c r="J148" s="43">
        <v>5079.36</v>
      </c>
      <c r="K148" s="43">
        <v>2539.68</v>
      </c>
      <c r="L148" s="43">
        <v>6349.2</v>
      </c>
      <c r="M148" s="43">
        <v>13968.24</v>
      </c>
      <c r="N148" s="41" t="s">
        <v>496</v>
      </c>
    </row>
    <row r="149" s="34" customFormat="1" ht="29" customHeight="1" spans="1:14">
      <c r="A149" s="40">
        <v>143</v>
      </c>
      <c r="B149" s="41" t="s">
        <v>783</v>
      </c>
      <c r="C149" s="43">
        <v>1</v>
      </c>
      <c r="D149" s="43">
        <v>14</v>
      </c>
      <c r="E149" s="43">
        <v>77000</v>
      </c>
      <c r="F149" s="43">
        <v>14784</v>
      </c>
      <c r="G149" s="45" t="s">
        <v>495</v>
      </c>
      <c r="H149" s="45" t="s">
        <v>119</v>
      </c>
      <c r="I149" s="43">
        <v>2587.2</v>
      </c>
      <c r="J149" s="43">
        <v>4435.2</v>
      </c>
      <c r="K149" s="43">
        <v>2217.6</v>
      </c>
      <c r="L149" s="43">
        <v>5544</v>
      </c>
      <c r="M149" s="43">
        <v>12196.8</v>
      </c>
      <c r="N149" s="41" t="s">
        <v>62</v>
      </c>
    </row>
    <row r="150" s="34" customFormat="1" ht="29" customHeight="1" spans="1:14">
      <c r="A150" s="40">
        <v>144</v>
      </c>
      <c r="B150" s="41" t="s">
        <v>784</v>
      </c>
      <c r="C150" s="43">
        <v>1</v>
      </c>
      <c r="D150" s="43">
        <v>9</v>
      </c>
      <c r="E150" s="43">
        <v>49500</v>
      </c>
      <c r="F150" s="43">
        <v>10296</v>
      </c>
      <c r="G150" s="45" t="s">
        <v>501</v>
      </c>
      <c r="H150" s="45" t="s">
        <v>231</v>
      </c>
      <c r="I150" s="43">
        <v>1801.8</v>
      </c>
      <c r="J150" s="43">
        <v>3088.8</v>
      </c>
      <c r="K150" s="43">
        <v>1544.4</v>
      </c>
      <c r="L150" s="43">
        <v>3861</v>
      </c>
      <c r="M150" s="43">
        <v>8494.2</v>
      </c>
      <c r="N150" s="41" t="s">
        <v>174</v>
      </c>
    </row>
    <row r="151" s="34" customFormat="1" ht="29" customHeight="1" spans="1:14">
      <c r="A151" s="40">
        <v>145</v>
      </c>
      <c r="B151" s="41" t="s">
        <v>785</v>
      </c>
      <c r="C151" s="43">
        <v>1</v>
      </c>
      <c r="D151" s="43">
        <v>13.5</v>
      </c>
      <c r="E151" s="43">
        <v>74250</v>
      </c>
      <c r="F151" s="43">
        <v>15444</v>
      </c>
      <c r="G151" s="45" t="s">
        <v>501</v>
      </c>
      <c r="H151" s="45" t="s">
        <v>39</v>
      </c>
      <c r="I151" s="43">
        <v>2702.7</v>
      </c>
      <c r="J151" s="43">
        <v>4633.2</v>
      </c>
      <c r="K151" s="43">
        <v>2316.6</v>
      </c>
      <c r="L151" s="43">
        <v>5791.5</v>
      </c>
      <c r="M151" s="43">
        <v>12741.3</v>
      </c>
      <c r="N151" s="41" t="s">
        <v>75</v>
      </c>
    </row>
    <row r="152" s="34" customFormat="1" ht="29" customHeight="1" spans="1:14">
      <c r="A152" s="40">
        <v>146</v>
      </c>
      <c r="B152" s="41" t="s">
        <v>786</v>
      </c>
      <c r="C152" s="43">
        <v>1</v>
      </c>
      <c r="D152" s="43">
        <v>4</v>
      </c>
      <c r="E152" s="43">
        <v>22000</v>
      </c>
      <c r="F152" s="43">
        <v>4576</v>
      </c>
      <c r="G152" s="45" t="s">
        <v>501</v>
      </c>
      <c r="H152" s="45" t="s">
        <v>39</v>
      </c>
      <c r="I152" s="43">
        <v>800.8</v>
      </c>
      <c r="J152" s="43">
        <v>1372.8</v>
      </c>
      <c r="K152" s="43">
        <v>686.4</v>
      </c>
      <c r="L152" s="43">
        <v>1716</v>
      </c>
      <c r="M152" s="43">
        <v>3775.2</v>
      </c>
      <c r="N152" s="41" t="s">
        <v>506</v>
      </c>
    </row>
    <row r="153" s="34" customFormat="1" ht="40" customHeight="1" spans="1:14">
      <c r="A153" s="40">
        <v>147</v>
      </c>
      <c r="B153" s="41" t="s">
        <v>787</v>
      </c>
      <c r="C153" s="43">
        <v>1</v>
      </c>
      <c r="D153" s="43">
        <v>80</v>
      </c>
      <c r="E153" s="43">
        <v>440000</v>
      </c>
      <c r="F153" s="43">
        <v>77440</v>
      </c>
      <c r="G153" s="45" t="s">
        <v>501</v>
      </c>
      <c r="H153" s="45" t="s">
        <v>442</v>
      </c>
      <c r="I153" s="43">
        <v>13552</v>
      </c>
      <c r="J153" s="43">
        <v>23232</v>
      </c>
      <c r="K153" s="43">
        <v>11616</v>
      </c>
      <c r="L153" s="43">
        <v>29040</v>
      </c>
      <c r="M153" s="43">
        <v>63888</v>
      </c>
      <c r="N153" s="41" t="s">
        <v>509</v>
      </c>
    </row>
    <row r="154" s="34" customFormat="1" ht="29" customHeight="1" spans="1:14">
      <c r="A154" s="40">
        <v>148</v>
      </c>
      <c r="B154" s="41" t="s">
        <v>788</v>
      </c>
      <c r="C154" s="43">
        <v>1</v>
      </c>
      <c r="D154" s="43">
        <v>25.9</v>
      </c>
      <c r="E154" s="43">
        <v>142450</v>
      </c>
      <c r="F154" s="43">
        <v>27350.4</v>
      </c>
      <c r="G154" s="45" t="s">
        <v>512</v>
      </c>
      <c r="H154" s="45" t="s">
        <v>228</v>
      </c>
      <c r="I154" s="43">
        <v>4786.32</v>
      </c>
      <c r="J154" s="43">
        <v>8205.12</v>
      </c>
      <c r="K154" s="43">
        <v>4102.56</v>
      </c>
      <c r="L154" s="43">
        <v>10256.4</v>
      </c>
      <c r="M154" s="43">
        <v>22564.08</v>
      </c>
      <c r="N154" s="41" t="s">
        <v>513</v>
      </c>
    </row>
    <row r="155" s="34" customFormat="1" ht="29" customHeight="1" spans="1:14">
      <c r="A155" s="40">
        <v>149</v>
      </c>
      <c r="B155" s="41" t="s">
        <v>790</v>
      </c>
      <c r="C155" s="43">
        <v>1</v>
      </c>
      <c r="D155" s="43">
        <v>40</v>
      </c>
      <c r="E155" s="43">
        <v>220000</v>
      </c>
      <c r="F155" s="43">
        <v>38720</v>
      </c>
      <c r="G155" s="45" t="s">
        <v>519</v>
      </c>
      <c r="H155" s="45" t="s">
        <v>325</v>
      </c>
      <c r="I155" s="43">
        <v>6776</v>
      </c>
      <c r="J155" s="43">
        <v>11616</v>
      </c>
      <c r="K155" s="43">
        <v>5808</v>
      </c>
      <c r="L155" s="43">
        <v>14520</v>
      </c>
      <c r="M155" s="43">
        <v>31944</v>
      </c>
      <c r="N155" s="41" t="s">
        <v>509</v>
      </c>
    </row>
    <row r="156" s="34" customFormat="1" ht="29" customHeight="1" spans="1:14">
      <c r="A156" s="40">
        <v>150</v>
      </c>
      <c r="B156" s="41" t="s">
        <v>791</v>
      </c>
      <c r="C156" s="43">
        <v>1</v>
      </c>
      <c r="D156" s="43">
        <v>65</v>
      </c>
      <c r="E156" s="43">
        <v>357500</v>
      </c>
      <c r="F156" s="43">
        <v>62920</v>
      </c>
      <c r="G156" s="45" t="s">
        <v>522</v>
      </c>
      <c r="H156" s="45" t="s">
        <v>325</v>
      </c>
      <c r="I156" s="43">
        <v>11011</v>
      </c>
      <c r="J156" s="43">
        <v>18876</v>
      </c>
      <c r="K156" s="43">
        <v>9438</v>
      </c>
      <c r="L156" s="43">
        <v>23595</v>
      </c>
      <c r="M156" s="43">
        <v>51909</v>
      </c>
      <c r="N156" s="41" t="s">
        <v>509</v>
      </c>
    </row>
    <row r="157" s="34" customFormat="1" ht="29" customHeight="1" spans="1:14">
      <c r="A157" s="40">
        <v>151</v>
      </c>
      <c r="B157" s="41" t="s">
        <v>792</v>
      </c>
      <c r="C157" s="43">
        <v>1</v>
      </c>
      <c r="D157" s="43">
        <v>35</v>
      </c>
      <c r="E157" s="43">
        <v>192500</v>
      </c>
      <c r="F157" s="43">
        <v>33880</v>
      </c>
      <c r="G157" s="45" t="s">
        <v>522</v>
      </c>
      <c r="H157" s="45" t="s">
        <v>525</v>
      </c>
      <c r="I157" s="43">
        <v>5929</v>
      </c>
      <c r="J157" s="43">
        <v>10164</v>
      </c>
      <c r="K157" s="43">
        <v>5082</v>
      </c>
      <c r="L157" s="43">
        <v>12705</v>
      </c>
      <c r="M157" s="43">
        <v>27951</v>
      </c>
      <c r="N157" s="41" t="s">
        <v>509</v>
      </c>
    </row>
    <row r="158" s="34" customFormat="1" ht="29" customHeight="1" spans="1:14">
      <c r="A158" s="40">
        <v>152</v>
      </c>
      <c r="B158" s="41" t="s">
        <v>793</v>
      </c>
      <c r="C158" s="43">
        <v>1</v>
      </c>
      <c r="D158" s="43">
        <v>112</v>
      </c>
      <c r="E158" s="43">
        <v>616000</v>
      </c>
      <c r="F158" s="43">
        <v>108416</v>
      </c>
      <c r="G158" s="45" t="s">
        <v>522</v>
      </c>
      <c r="H158" s="45" t="s">
        <v>228</v>
      </c>
      <c r="I158" s="43">
        <v>18972.8</v>
      </c>
      <c r="J158" s="43">
        <v>32524.8</v>
      </c>
      <c r="K158" s="43">
        <v>16262.4</v>
      </c>
      <c r="L158" s="43">
        <v>40656</v>
      </c>
      <c r="M158" s="43">
        <v>89443.2</v>
      </c>
      <c r="N158" s="41" t="s">
        <v>509</v>
      </c>
    </row>
    <row r="159" s="34" customFormat="1" ht="29" customHeight="1" spans="1:14">
      <c r="A159" s="40">
        <v>153</v>
      </c>
      <c r="B159" s="41" t="s">
        <v>794</v>
      </c>
      <c r="C159" s="43">
        <v>1</v>
      </c>
      <c r="D159" s="43">
        <v>10</v>
      </c>
      <c r="E159" s="43">
        <v>55000</v>
      </c>
      <c r="F159" s="43">
        <v>10560</v>
      </c>
      <c r="G159" s="45" t="s">
        <v>530</v>
      </c>
      <c r="H159" s="45" t="s">
        <v>228</v>
      </c>
      <c r="I159" s="43">
        <v>1848</v>
      </c>
      <c r="J159" s="43">
        <v>3168</v>
      </c>
      <c r="K159" s="43">
        <v>1584</v>
      </c>
      <c r="L159" s="43">
        <v>3960</v>
      </c>
      <c r="M159" s="43">
        <v>8712</v>
      </c>
      <c r="N159" s="41" t="s">
        <v>162</v>
      </c>
    </row>
    <row r="160" s="34" customFormat="1" ht="29" customHeight="1" spans="1:14">
      <c r="A160" s="40">
        <v>154</v>
      </c>
      <c r="B160" s="41" t="s">
        <v>795</v>
      </c>
      <c r="C160" s="43">
        <v>1</v>
      </c>
      <c r="D160" s="43">
        <v>14.6</v>
      </c>
      <c r="E160" s="43">
        <v>80300</v>
      </c>
      <c r="F160" s="43">
        <v>15417.6</v>
      </c>
      <c r="G160" s="45" t="s">
        <v>530</v>
      </c>
      <c r="H160" s="45" t="s">
        <v>228</v>
      </c>
      <c r="I160" s="43">
        <v>2698.08</v>
      </c>
      <c r="J160" s="43">
        <v>4625.28</v>
      </c>
      <c r="K160" s="43">
        <v>2312.64</v>
      </c>
      <c r="L160" s="43">
        <v>5781.6</v>
      </c>
      <c r="M160" s="43">
        <v>12719.52</v>
      </c>
      <c r="N160" s="41" t="s">
        <v>162</v>
      </c>
    </row>
    <row r="161" s="34" customFormat="1" ht="29" customHeight="1" spans="1:14">
      <c r="A161" s="40">
        <v>155</v>
      </c>
      <c r="B161" s="41" t="s">
        <v>797</v>
      </c>
      <c r="C161" s="43">
        <v>1</v>
      </c>
      <c r="D161" s="43">
        <v>11.7</v>
      </c>
      <c r="E161" s="43">
        <v>64350</v>
      </c>
      <c r="F161" s="43">
        <v>13384.8</v>
      </c>
      <c r="G161" s="45" t="s">
        <v>539</v>
      </c>
      <c r="H161" s="45" t="s">
        <v>540</v>
      </c>
      <c r="I161" s="43">
        <v>2342.34</v>
      </c>
      <c r="J161" s="43">
        <v>4015.44</v>
      </c>
      <c r="K161" s="43">
        <v>2007.72</v>
      </c>
      <c r="L161" s="43">
        <v>5019.3</v>
      </c>
      <c r="M161" s="43">
        <v>11042.46</v>
      </c>
      <c r="N161" s="41" t="s">
        <v>541</v>
      </c>
    </row>
    <row r="162" s="34" customFormat="1" ht="29" customHeight="1" spans="1:14">
      <c r="A162" s="40">
        <v>156</v>
      </c>
      <c r="B162" s="41" t="s">
        <v>798</v>
      </c>
      <c r="C162" s="43">
        <v>1</v>
      </c>
      <c r="D162" s="43">
        <v>28</v>
      </c>
      <c r="E162" s="43">
        <v>154000</v>
      </c>
      <c r="F162" s="43">
        <v>32032</v>
      </c>
      <c r="G162" s="45" t="s">
        <v>539</v>
      </c>
      <c r="H162" s="45" t="s">
        <v>39</v>
      </c>
      <c r="I162" s="43">
        <v>5605.6</v>
      </c>
      <c r="J162" s="43">
        <v>9609.6</v>
      </c>
      <c r="K162" s="43">
        <v>4804.8</v>
      </c>
      <c r="L162" s="43">
        <v>12012</v>
      </c>
      <c r="M162" s="43">
        <v>26426.4</v>
      </c>
      <c r="N162" s="41" t="s">
        <v>544</v>
      </c>
    </row>
    <row r="163" s="34" customFormat="1" ht="29" customHeight="1" spans="1:14">
      <c r="A163" s="40">
        <v>157</v>
      </c>
      <c r="B163" s="41" t="s">
        <v>799</v>
      </c>
      <c r="C163" s="43">
        <v>1</v>
      </c>
      <c r="D163" s="43">
        <v>8.6</v>
      </c>
      <c r="E163" s="43">
        <v>47300</v>
      </c>
      <c r="F163" s="43">
        <v>9838.4</v>
      </c>
      <c r="G163" s="45" t="s">
        <v>539</v>
      </c>
      <c r="H163" s="45" t="s">
        <v>546</v>
      </c>
      <c r="I163" s="43">
        <v>1721.72</v>
      </c>
      <c r="J163" s="43">
        <v>2951.52</v>
      </c>
      <c r="K163" s="43">
        <v>1475.76</v>
      </c>
      <c r="L163" s="43">
        <v>3689.4</v>
      </c>
      <c r="M163" s="43">
        <v>8116.68</v>
      </c>
      <c r="N163" s="41" t="s">
        <v>547</v>
      </c>
    </row>
    <row r="164" s="34" customFormat="1" ht="29" customHeight="1" spans="1:14">
      <c r="A164" s="40">
        <v>158</v>
      </c>
      <c r="B164" s="41" t="s">
        <v>800</v>
      </c>
      <c r="C164" s="43">
        <v>1</v>
      </c>
      <c r="D164" s="43">
        <v>7.1</v>
      </c>
      <c r="E164" s="43">
        <v>39050</v>
      </c>
      <c r="F164" s="43">
        <v>8122.4</v>
      </c>
      <c r="G164" s="45" t="s">
        <v>539</v>
      </c>
      <c r="H164" s="45" t="s">
        <v>442</v>
      </c>
      <c r="I164" s="43">
        <v>1421.42</v>
      </c>
      <c r="J164" s="43">
        <v>2436.72</v>
      </c>
      <c r="K164" s="43">
        <v>1218.36</v>
      </c>
      <c r="L164" s="43">
        <v>3045.9</v>
      </c>
      <c r="M164" s="43">
        <v>6700.98</v>
      </c>
      <c r="N164" s="41" t="s">
        <v>513</v>
      </c>
    </row>
    <row r="165" s="34" customFormat="1" ht="29" customHeight="1" spans="1:14">
      <c r="A165" s="40">
        <v>159</v>
      </c>
      <c r="B165" s="41" t="s">
        <v>801</v>
      </c>
      <c r="C165" s="43">
        <v>1</v>
      </c>
      <c r="D165" s="43">
        <v>14</v>
      </c>
      <c r="E165" s="43">
        <v>77000</v>
      </c>
      <c r="F165" s="43">
        <v>14784</v>
      </c>
      <c r="G165" s="45" t="s">
        <v>535</v>
      </c>
      <c r="H165" s="45" t="s">
        <v>228</v>
      </c>
      <c r="I165" s="43">
        <v>2587.2</v>
      </c>
      <c r="J165" s="43">
        <v>4435.2</v>
      </c>
      <c r="K165" s="43">
        <v>2217.6</v>
      </c>
      <c r="L165" s="43">
        <v>5544</v>
      </c>
      <c r="M165" s="43">
        <v>12196.8</v>
      </c>
      <c r="N165" s="41" t="s">
        <v>122</v>
      </c>
    </row>
    <row r="166" s="34" customFormat="1" ht="29" customHeight="1" spans="1:14">
      <c r="A166" s="40">
        <v>160</v>
      </c>
      <c r="B166" s="41" t="s">
        <v>801</v>
      </c>
      <c r="C166" s="43">
        <v>1</v>
      </c>
      <c r="D166" s="43">
        <v>55</v>
      </c>
      <c r="E166" s="43">
        <v>302500</v>
      </c>
      <c r="F166" s="43">
        <v>58080</v>
      </c>
      <c r="G166" s="45" t="s">
        <v>535</v>
      </c>
      <c r="H166" s="45" t="s">
        <v>228</v>
      </c>
      <c r="I166" s="43">
        <v>10164</v>
      </c>
      <c r="J166" s="43">
        <v>17424</v>
      </c>
      <c r="K166" s="43">
        <v>8712</v>
      </c>
      <c r="L166" s="43">
        <v>21780</v>
      </c>
      <c r="M166" s="43">
        <v>47916</v>
      </c>
      <c r="N166" s="41" t="s">
        <v>553</v>
      </c>
    </row>
    <row r="167" s="34" customFormat="1" ht="29" customHeight="1" spans="1:14">
      <c r="A167" s="40">
        <v>161</v>
      </c>
      <c r="B167" s="41" t="s">
        <v>802</v>
      </c>
      <c r="C167" s="43">
        <v>1</v>
      </c>
      <c r="D167" s="43">
        <v>4.3</v>
      </c>
      <c r="E167" s="43">
        <v>23650</v>
      </c>
      <c r="F167" s="43">
        <v>4919.2</v>
      </c>
      <c r="G167" s="45" t="s">
        <v>535</v>
      </c>
      <c r="H167" s="45" t="s">
        <v>228</v>
      </c>
      <c r="I167" s="43">
        <v>860.86</v>
      </c>
      <c r="J167" s="43">
        <v>1475.76</v>
      </c>
      <c r="K167" s="43">
        <v>737.88</v>
      </c>
      <c r="L167" s="43">
        <v>1844.7</v>
      </c>
      <c r="M167" s="43">
        <v>4058.34</v>
      </c>
      <c r="N167" s="41" t="s">
        <v>162</v>
      </c>
    </row>
    <row r="168" s="34" customFormat="1" ht="29" customHeight="1" spans="1:14">
      <c r="A168" s="40">
        <v>162</v>
      </c>
      <c r="B168" s="41" t="s">
        <v>803</v>
      </c>
      <c r="C168" s="43">
        <v>1</v>
      </c>
      <c r="D168" s="43">
        <v>5</v>
      </c>
      <c r="E168" s="43">
        <v>27500</v>
      </c>
      <c r="F168" s="43">
        <v>5280</v>
      </c>
      <c r="G168" s="45" t="s">
        <v>535</v>
      </c>
      <c r="H168" s="45" t="s">
        <v>442</v>
      </c>
      <c r="I168" s="43">
        <v>924</v>
      </c>
      <c r="J168" s="43">
        <v>1584</v>
      </c>
      <c r="K168" s="43">
        <v>792</v>
      </c>
      <c r="L168" s="43">
        <v>1980</v>
      </c>
      <c r="M168" s="43">
        <v>4356</v>
      </c>
      <c r="N168" s="41" t="s">
        <v>513</v>
      </c>
    </row>
    <row r="169" s="34" customFormat="1" ht="29" customHeight="1" spans="1:14">
      <c r="A169" s="40">
        <v>163</v>
      </c>
      <c r="B169" s="41" t="s">
        <v>804</v>
      </c>
      <c r="C169" s="43">
        <v>1</v>
      </c>
      <c r="D169" s="43">
        <v>3</v>
      </c>
      <c r="E169" s="43">
        <v>16500</v>
      </c>
      <c r="F169" s="43">
        <v>3432</v>
      </c>
      <c r="G169" s="45" t="s">
        <v>535</v>
      </c>
      <c r="H169" s="45" t="s">
        <v>442</v>
      </c>
      <c r="I169" s="43">
        <v>600.6</v>
      </c>
      <c r="J169" s="43">
        <v>1029.6</v>
      </c>
      <c r="K169" s="43">
        <v>514.8</v>
      </c>
      <c r="L169" s="43">
        <v>1287</v>
      </c>
      <c r="M169" s="43">
        <v>2831.4</v>
      </c>
      <c r="N169" s="41" t="s">
        <v>513</v>
      </c>
    </row>
    <row r="170" s="61" customFormat="1" spans="1:14">
      <c r="A170" s="91" t="s">
        <v>593</v>
      </c>
      <c r="B170" s="92"/>
      <c r="C170" s="110">
        <f>SUM(C7:C169)</f>
        <v>163</v>
      </c>
      <c r="D170" s="110">
        <f>SUM(D7:D169)</f>
        <v>3027.5</v>
      </c>
      <c r="E170" s="110">
        <f>SUM(E7:E169)</f>
        <v>16623750</v>
      </c>
      <c r="F170" s="110">
        <f>SUM(F7:F169)</f>
        <v>3130300.8</v>
      </c>
      <c r="G170" s="95"/>
      <c r="H170" s="95"/>
      <c r="I170" s="110">
        <f>SUM(I7:I169)</f>
        <v>547802.64</v>
      </c>
      <c r="J170" s="110">
        <f>SUM(J7:J169)</f>
        <v>939090.24</v>
      </c>
      <c r="K170" s="110">
        <f>SUM(K7:K169)</f>
        <v>469545.12</v>
      </c>
      <c r="L170" s="110">
        <f>SUM(L7:L169)</f>
        <v>1173862.8</v>
      </c>
      <c r="M170" s="110">
        <f>SUM(M7:M169)</f>
        <v>2582498.16</v>
      </c>
      <c r="N170" s="95"/>
    </row>
    <row r="171" s="61" customFormat="1" spans="1:13">
      <c r="A171" s="61" t="s">
        <v>607</v>
      </c>
      <c r="C171" s="72"/>
      <c r="D171" s="72"/>
      <c r="E171" s="72"/>
      <c r="F171" s="72"/>
      <c r="I171" s="72"/>
      <c r="J171" s="72"/>
      <c r="K171" s="72"/>
      <c r="L171" s="72"/>
      <c r="M171" s="72"/>
    </row>
    <row r="172" s="34" customFormat="1" ht="24" customHeight="1" spans="1:14">
      <c r="A172" s="38" t="s">
        <v>4</v>
      </c>
      <c r="B172" s="38" t="s">
        <v>7</v>
      </c>
      <c r="C172" s="60" t="s">
        <v>8</v>
      </c>
      <c r="D172" s="60" t="s">
        <v>9</v>
      </c>
      <c r="E172" s="60" t="s">
        <v>10</v>
      </c>
      <c r="F172" s="60" t="s">
        <v>11</v>
      </c>
      <c r="G172" s="38" t="s">
        <v>12</v>
      </c>
      <c r="H172" s="38" t="s">
        <v>13</v>
      </c>
      <c r="I172" s="60" t="s">
        <v>631</v>
      </c>
      <c r="J172" s="60" t="s">
        <v>15</v>
      </c>
      <c r="K172" s="60"/>
      <c r="L172" s="60"/>
      <c r="M172" s="60"/>
      <c r="N172" s="51" t="s">
        <v>17</v>
      </c>
    </row>
    <row r="173" s="34" customFormat="1" ht="24" customHeight="1" spans="1:14">
      <c r="A173" s="38"/>
      <c r="B173" s="38"/>
      <c r="C173" s="60"/>
      <c r="D173" s="60"/>
      <c r="E173" s="60"/>
      <c r="F173" s="60"/>
      <c r="G173" s="38"/>
      <c r="H173" s="38"/>
      <c r="I173" s="60"/>
      <c r="J173" s="60" t="s">
        <v>632</v>
      </c>
      <c r="K173" s="60" t="s">
        <v>633</v>
      </c>
      <c r="L173" s="60" t="s">
        <v>634</v>
      </c>
      <c r="M173" s="60" t="s">
        <v>22</v>
      </c>
      <c r="N173" s="51"/>
    </row>
    <row r="174" s="34" customFormat="1" ht="29" customHeight="1" spans="1:14">
      <c r="A174" s="40">
        <v>164</v>
      </c>
      <c r="B174" s="42" t="s">
        <v>639</v>
      </c>
      <c r="C174" s="43">
        <v>1</v>
      </c>
      <c r="D174" s="43">
        <v>110</v>
      </c>
      <c r="E174" s="43">
        <v>605000</v>
      </c>
      <c r="F174" s="43">
        <v>106480</v>
      </c>
      <c r="G174" s="45" t="s">
        <v>68</v>
      </c>
      <c r="H174" s="45" t="s">
        <v>79</v>
      </c>
      <c r="I174" s="43">
        <v>18634</v>
      </c>
      <c r="J174" s="43">
        <v>31944</v>
      </c>
      <c r="K174" s="43">
        <v>15972</v>
      </c>
      <c r="L174" s="43">
        <v>39930</v>
      </c>
      <c r="M174" s="43">
        <v>87846</v>
      </c>
      <c r="N174" s="42" t="s">
        <v>80</v>
      </c>
    </row>
    <row r="175" s="34" customFormat="1" ht="36" customHeight="1" spans="1:14">
      <c r="A175" s="40">
        <v>165</v>
      </c>
      <c r="B175" s="42" t="s">
        <v>639</v>
      </c>
      <c r="C175" s="43">
        <v>1</v>
      </c>
      <c r="D175" s="43">
        <v>96</v>
      </c>
      <c r="E175" s="43">
        <v>528000</v>
      </c>
      <c r="F175" s="43">
        <v>92928</v>
      </c>
      <c r="G175" s="45" t="s">
        <v>68</v>
      </c>
      <c r="H175" s="45" t="s">
        <v>83</v>
      </c>
      <c r="I175" s="43">
        <v>16262.4</v>
      </c>
      <c r="J175" s="43">
        <v>27878.4</v>
      </c>
      <c r="K175" s="43">
        <v>13939.2</v>
      </c>
      <c r="L175" s="43">
        <v>34848</v>
      </c>
      <c r="M175" s="43">
        <v>76665.6</v>
      </c>
      <c r="N175" s="42" t="s">
        <v>84</v>
      </c>
    </row>
    <row r="176" s="34" customFormat="1" ht="29" customHeight="1" spans="1:14">
      <c r="A176" s="40">
        <v>166</v>
      </c>
      <c r="B176" s="42" t="s">
        <v>649</v>
      </c>
      <c r="C176" s="43">
        <v>1</v>
      </c>
      <c r="D176" s="43">
        <v>116</v>
      </c>
      <c r="E176" s="43">
        <v>638000</v>
      </c>
      <c r="F176" s="43">
        <v>112288</v>
      </c>
      <c r="G176" s="45" t="s">
        <v>68</v>
      </c>
      <c r="H176" s="45" t="s">
        <v>79</v>
      </c>
      <c r="I176" s="43">
        <v>19650.4</v>
      </c>
      <c r="J176" s="43">
        <v>33686.4</v>
      </c>
      <c r="K176" s="43">
        <v>16843.2</v>
      </c>
      <c r="L176" s="43">
        <v>42108</v>
      </c>
      <c r="M176" s="43">
        <v>92637.6</v>
      </c>
      <c r="N176" s="41" t="s">
        <v>93</v>
      </c>
    </row>
    <row r="177" s="34" customFormat="1" ht="29" customHeight="1" spans="1:14">
      <c r="A177" s="40">
        <v>167</v>
      </c>
      <c r="B177" s="41" t="s">
        <v>651</v>
      </c>
      <c r="C177" s="43">
        <v>1</v>
      </c>
      <c r="D177" s="43">
        <v>25</v>
      </c>
      <c r="E177" s="43">
        <v>137500</v>
      </c>
      <c r="F177" s="43">
        <v>24200</v>
      </c>
      <c r="G177" s="45" t="s">
        <v>96</v>
      </c>
      <c r="H177" s="45" t="s">
        <v>100</v>
      </c>
      <c r="I177" s="43">
        <v>4235</v>
      </c>
      <c r="J177" s="43">
        <v>7260</v>
      </c>
      <c r="K177" s="43">
        <v>3630</v>
      </c>
      <c r="L177" s="43">
        <v>9075</v>
      </c>
      <c r="M177" s="43">
        <v>19965</v>
      </c>
      <c r="N177" s="41" t="s">
        <v>93</v>
      </c>
    </row>
    <row r="178" s="34" customFormat="1" ht="29" customHeight="1" spans="1:14">
      <c r="A178" s="40">
        <v>168</v>
      </c>
      <c r="B178" s="42" t="s">
        <v>654</v>
      </c>
      <c r="C178" s="43">
        <v>1</v>
      </c>
      <c r="D178" s="43">
        <v>75</v>
      </c>
      <c r="E178" s="43">
        <v>412500</v>
      </c>
      <c r="F178" s="43">
        <v>85800</v>
      </c>
      <c r="G178" s="45" t="s">
        <v>103</v>
      </c>
      <c r="H178" s="45" t="s">
        <v>111</v>
      </c>
      <c r="I178" s="43">
        <v>15015</v>
      </c>
      <c r="J178" s="43">
        <v>25740</v>
      </c>
      <c r="K178" s="43">
        <v>12870</v>
      </c>
      <c r="L178" s="43">
        <v>32175</v>
      </c>
      <c r="M178" s="43">
        <v>70785</v>
      </c>
      <c r="N178" s="42" t="s">
        <v>112</v>
      </c>
    </row>
    <row r="179" s="34" customFormat="1" ht="29" customHeight="1" spans="1:14">
      <c r="A179" s="40">
        <v>169</v>
      </c>
      <c r="B179" s="42" t="s">
        <v>657</v>
      </c>
      <c r="C179" s="43">
        <v>1</v>
      </c>
      <c r="D179" s="43">
        <v>18</v>
      </c>
      <c r="E179" s="43">
        <v>99000</v>
      </c>
      <c r="F179" s="43">
        <v>17424</v>
      </c>
      <c r="G179" s="45" t="s">
        <v>103</v>
      </c>
      <c r="H179" s="45" t="s">
        <v>125</v>
      </c>
      <c r="I179" s="43">
        <v>3049.2</v>
      </c>
      <c r="J179" s="43">
        <v>5227.2</v>
      </c>
      <c r="K179" s="43">
        <v>2613.6</v>
      </c>
      <c r="L179" s="43">
        <v>6534</v>
      </c>
      <c r="M179" s="43">
        <v>14374.8</v>
      </c>
      <c r="N179" s="41" t="s">
        <v>126</v>
      </c>
    </row>
    <row r="180" s="34" customFormat="1" ht="29" customHeight="1" spans="1:14">
      <c r="A180" s="40">
        <v>170</v>
      </c>
      <c r="B180" s="42" t="s">
        <v>660</v>
      </c>
      <c r="C180" s="43">
        <v>1</v>
      </c>
      <c r="D180" s="43">
        <v>17</v>
      </c>
      <c r="E180" s="43">
        <v>93500</v>
      </c>
      <c r="F180" s="43">
        <v>16456</v>
      </c>
      <c r="G180" s="45" t="s">
        <v>103</v>
      </c>
      <c r="H180" s="45" t="s">
        <v>125</v>
      </c>
      <c r="I180" s="43">
        <v>2879.8</v>
      </c>
      <c r="J180" s="43">
        <v>4936.8</v>
      </c>
      <c r="K180" s="43">
        <v>2468.4</v>
      </c>
      <c r="L180" s="43">
        <v>6171</v>
      </c>
      <c r="M180" s="43">
        <v>13576.2</v>
      </c>
      <c r="N180" s="41" t="s">
        <v>135</v>
      </c>
    </row>
    <row r="181" s="34" customFormat="1" ht="29" customHeight="1" spans="1:14">
      <c r="A181" s="40">
        <v>171</v>
      </c>
      <c r="B181" s="42" t="s">
        <v>665</v>
      </c>
      <c r="C181" s="43">
        <v>1</v>
      </c>
      <c r="D181" s="43">
        <v>61</v>
      </c>
      <c r="E181" s="43">
        <v>335500</v>
      </c>
      <c r="F181" s="43">
        <v>69784</v>
      </c>
      <c r="G181" s="45" t="s">
        <v>150</v>
      </c>
      <c r="H181" s="45" t="s">
        <v>65</v>
      </c>
      <c r="I181" s="43">
        <v>12212.2</v>
      </c>
      <c r="J181" s="43">
        <v>20935.2</v>
      </c>
      <c r="K181" s="43">
        <v>10467.6</v>
      </c>
      <c r="L181" s="43">
        <v>26169</v>
      </c>
      <c r="M181" s="43">
        <v>57571.8</v>
      </c>
      <c r="N181" s="41" t="s">
        <v>112</v>
      </c>
    </row>
    <row r="182" s="34" customFormat="1" ht="29" customHeight="1" spans="1:14">
      <c r="A182" s="40">
        <v>172</v>
      </c>
      <c r="B182" s="41" t="s">
        <v>732</v>
      </c>
      <c r="C182" s="43">
        <v>1</v>
      </c>
      <c r="D182" s="43">
        <v>97.9</v>
      </c>
      <c r="E182" s="43">
        <v>538450</v>
      </c>
      <c r="F182" s="43">
        <v>94767.2</v>
      </c>
      <c r="G182" s="45" t="s">
        <v>349</v>
      </c>
      <c r="H182" s="45" t="s">
        <v>228</v>
      </c>
      <c r="I182" s="43">
        <v>16584.26</v>
      </c>
      <c r="J182" s="43">
        <v>28430.16</v>
      </c>
      <c r="K182" s="43">
        <v>14215.08</v>
      </c>
      <c r="L182" s="43">
        <v>35537.7</v>
      </c>
      <c r="M182" s="43">
        <v>78182.94</v>
      </c>
      <c r="N182" s="41" t="s">
        <v>350</v>
      </c>
    </row>
    <row r="183" s="34" customFormat="1" ht="29" customHeight="1" spans="1:14">
      <c r="A183" s="40">
        <v>173</v>
      </c>
      <c r="B183" s="41" t="s">
        <v>735</v>
      </c>
      <c r="C183" s="43">
        <v>1</v>
      </c>
      <c r="D183" s="43">
        <v>87</v>
      </c>
      <c r="E183" s="43">
        <v>478500</v>
      </c>
      <c r="F183" s="43">
        <v>84216</v>
      </c>
      <c r="G183" s="45" t="s">
        <v>349</v>
      </c>
      <c r="H183" s="45" t="s">
        <v>125</v>
      </c>
      <c r="I183" s="43">
        <v>14737.8</v>
      </c>
      <c r="J183" s="43">
        <v>25264.8</v>
      </c>
      <c r="K183" s="43">
        <v>12632.4</v>
      </c>
      <c r="L183" s="43">
        <v>31581</v>
      </c>
      <c r="M183" s="43">
        <v>69478.2</v>
      </c>
      <c r="N183" s="41" t="s">
        <v>359</v>
      </c>
    </row>
    <row r="184" s="34" customFormat="1" ht="29" customHeight="1" spans="1:14">
      <c r="A184" s="40">
        <v>174</v>
      </c>
      <c r="B184" s="41" t="s">
        <v>765</v>
      </c>
      <c r="C184" s="43">
        <v>1</v>
      </c>
      <c r="D184" s="43">
        <v>320</v>
      </c>
      <c r="E184" s="43">
        <v>1760000</v>
      </c>
      <c r="F184" s="43">
        <v>309760</v>
      </c>
      <c r="G184" s="45" t="s">
        <v>441</v>
      </c>
      <c r="H184" s="45" t="s">
        <v>442</v>
      </c>
      <c r="I184" s="43">
        <v>54208</v>
      </c>
      <c r="J184" s="43">
        <v>92928</v>
      </c>
      <c r="K184" s="43">
        <v>46464</v>
      </c>
      <c r="L184" s="43">
        <v>116160</v>
      </c>
      <c r="M184" s="43">
        <v>255552</v>
      </c>
      <c r="N184" s="41" t="s">
        <v>443</v>
      </c>
    </row>
    <row r="185" s="34" customFormat="1" ht="10.8" spans="1:14">
      <c r="A185" s="40">
        <v>175</v>
      </c>
      <c r="B185" s="41" t="s">
        <v>773</v>
      </c>
      <c r="C185" s="43">
        <v>1</v>
      </c>
      <c r="D185" s="43">
        <v>44</v>
      </c>
      <c r="E185" s="43">
        <v>242000</v>
      </c>
      <c r="F185" s="43">
        <v>42592</v>
      </c>
      <c r="G185" s="45" t="s">
        <v>465</v>
      </c>
      <c r="H185" s="45" t="s">
        <v>65</v>
      </c>
      <c r="I185" s="43">
        <v>7453.6</v>
      </c>
      <c r="J185" s="43">
        <v>12777.6</v>
      </c>
      <c r="K185" s="43">
        <v>6388.8</v>
      </c>
      <c r="L185" s="43">
        <v>15972</v>
      </c>
      <c r="M185" s="43">
        <v>35138.4</v>
      </c>
      <c r="N185" s="41" t="s">
        <v>466</v>
      </c>
    </row>
    <row r="186" s="34" customFormat="1" ht="29" customHeight="1" spans="1:14">
      <c r="A186" s="40">
        <v>176</v>
      </c>
      <c r="B186" s="41" t="s">
        <v>789</v>
      </c>
      <c r="C186" s="43">
        <v>1</v>
      </c>
      <c r="D186" s="43">
        <v>63</v>
      </c>
      <c r="E186" s="43">
        <v>346500</v>
      </c>
      <c r="F186" s="43">
        <v>66528</v>
      </c>
      <c r="G186" s="45" t="s">
        <v>512</v>
      </c>
      <c r="H186" s="45" t="s">
        <v>119</v>
      </c>
      <c r="I186" s="43">
        <v>11642.4</v>
      </c>
      <c r="J186" s="43">
        <v>19958.4</v>
      </c>
      <c r="K186" s="43">
        <v>9979.2</v>
      </c>
      <c r="L186" s="43">
        <v>24948</v>
      </c>
      <c r="M186" s="43">
        <v>54885.6</v>
      </c>
      <c r="N186" s="41" t="s">
        <v>516</v>
      </c>
    </row>
    <row r="187" s="34" customFormat="1" ht="29" customHeight="1" spans="1:14">
      <c r="A187" s="40">
        <v>177</v>
      </c>
      <c r="B187" s="41" t="s">
        <v>796</v>
      </c>
      <c r="C187" s="43">
        <v>1</v>
      </c>
      <c r="D187" s="43">
        <v>81</v>
      </c>
      <c r="E187" s="43">
        <v>445500</v>
      </c>
      <c r="F187" s="43">
        <v>78408</v>
      </c>
      <c r="G187" s="45" t="s">
        <v>535</v>
      </c>
      <c r="H187" s="45" t="s">
        <v>228</v>
      </c>
      <c r="I187" s="43">
        <v>13721.4</v>
      </c>
      <c r="J187" s="43">
        <v>23522.4</v>
      </c>
      <c r="K187" s="43">
        <v>11761.2</v>
      </c>
      <c r="L187" s="43">
        <v>29403</v>
      </c>
      <c r="M187" s="43">
        <v>64686.6</v>
      </c>
      <c r="N187" s="41" t="s">
        <v>536</v>
      </c>
    </row>
    <row r="188" s="64" customFormat="1" ht="18" customHeight="1" spans="1:14">
      <c r="A188" s="91" t="s">
        <v>593</v>
      </c>
      <c r="B188" s="92"/>
      <c r="C188" s="96">
        <f>SUM(C174:C187)</f>
        <v>14</v>
      </c>
      <c r="D188" s="111">
        <f t="shared" ref="D188:M188" si="0">SUM(D174:D187)</f>
        <v>1210.9</v>
      </c>
      <c r="E188" s="111">
        <f t="shared" si="0"/>
        <v>6659950</v>
      </c>
      <c r="F188" s="111">
        <f t="shared" si="0"/>
        <v>1201631.2</v>
      </c>
      <c r="G188" s="94"/>
      <c r="H188" s="94"/>
      <c r="I188" s="111">
        <f t="shared" si="0"/>
        <v>210285.46</v>
      </c>
      <c r="J188" s="111">
        <f t="shared" si="0"/>
        <v>360489.36</v>
      </c>
      <c r="K188" s="111">
        <f t="shared" si="0"/>
        <v>180244.68</v>
      </c>
      <c r="L188" s="111">
        <f t="shared" si="0"/>
        <v>450611.7</v>
      </c>
      <c r="M188" s="111">
        <f t="shared" si="0"/>
        <v>991345.74</v>
      </c>
      <c r="N188" s="94"/>
    </row>
    <row r="189" s="64" customFormat="1" ht="23" customHeight="1" spans="1:13">
      <c r="A189" s="64" t="s">
        <v>604</v>
      </c>
      <c r="C189" s="112"/>
      <c r="D189" s="112"/>
      <c r="E189" s="112"/>
      <c r="F189" s="112"/>
      <c r="I189" s="112"/>
      <c r="J189" s="112"/>
      <c r="K189" s="112"/>
      <c r="L189" s="112"/>
      <c r="M189" s="112"/>
    </row>
    <row r="190" s="34" customFormat="1" ht="24" customHeight="1" spans="1:14">
      <c r="A190" s="38" t="s">
        <v>4</v>
      </c>
      <c r="B190" s="38" t="s">
        <v>7</v>
      </c>
      <c r="C190" s="60" t="s">
        <v>8</v>
      </c>
      <c r="D190" s="60" t="s">
        <v>622</v>
      </c>
      <c r="E190" s="60" t="s">
        <v>10</v>
      </c>
      <c r="F190" s="60" t="s">
        <v>11</v>
      </c>
      <c r="G190" s="38" t="s">
        <v>12</v>
      </c>
      <c r="H190" s="38" t="s">
        <v>13</v>
      </c>
      <c r="I190" s="60" t="s">
        <v>631</v>
      </c>
      <c r="J190" s="60" t="s">
        <v>15</v>
      </c>
      <c r="K190" s="60"/>
      <c r="L190" s="60"/>
      <c r="M190" s="60"/>
      <c r="N190" s="51" t="s">
        <v>17</v>
      </c>
    </row>
    <row r="191" s="34" customFormat="1" ht="24" customHeight="1" spans="1:14">
      <c r="A191" s="38"/>
      <c r="B191" s="38"/>
      <c r="C191" s="60"/>
      <c r="D191" s="60"/>
      <c r="E191" s="60"/>
      <c r="F191" s="60"/>
      <c r="G191" s="38"/>
      <c r="H191" s="38"/>
      <c r="I191" s="60"/>
      <c r="J191" s="60" t="s">
        <v>632</v>
      </c>
      <c r="K191" s="60" t="s">
        <v>633</v>
      </c>
      <c r="L191" s="60" t="s">
        <v>634</v>
      </c>
      <c r="M191" s="60" t="s">
        <v>22</v>
      </c>
      <c r="N191" s="51"/>
    </row>
    <row r="192" s="34" customFormat="1" ht="29" customHeight="1" spans="1:14">
      <c r="A192" s="40">
        <v>178</v>
      </c>
      <c r="B192" s="42" t="s">
        <v>665</v>
      </c>
      <c r="C192" s="43">
        <v>1</v>
      </c>
      <c r="D192" s="43">
        <v>78.5</v>
      </c>
      <c r="E192" s="43">
        <v>431750</v>
      </c>
      <c r="F192" s="43">
        <v>75988</v>
      </c>
      <c r="G192" s="45" t="s">
        <v>150</v>
      </c>
      <c r="H192" s="45" t="s">
        <v>152</v>
      </c>
      <c r="I192" s="43">
        <v>13297.9</v>
      </c>
      <c r="J192" s="43">
        <v>22796.4</v>
      </c>
      <c r="K192" s="43">
        <v>11398.2</v>
      </c>
      <c r="L192" s="43">
        <v>28495.5</v>
      </c>
      <c r="M192" s="43">
        <f>J192+K192+L192</f>
        <v>62690.1</v>
      </c>
      <c r="N192" s="42" t="s">
        <v>153</v>
      </c>
    </row>
    <row r="193" s="64" customFormat="1" ht="21" customHeight="1" spans="1:14">
      <c r="A193" s="93" t="s">
        <v>593</v>
      </c>
      <c r="B193" s="93"/>
      <c r="C193" s="96">
        <f>SUM(C192:C192)</f>
        <v>1</v>
      </c>
      <c r="D193" s="96">
        <f t="shared" ref="D193:M193" si="1">SUM(D192:D192)</f>
        <v>78.5</v>
      </c>
      <c r="E193" s="96">
        <f t="shared" si="1"/>
        <v>431750</v>
      </c>
      <c r="F193" s="96">
        <f t="shared" si="1"/>
        <v>75988</v>
      </c>
      <c r="G193" s="94"/>
      <c r="H193" s="94"/>
      <c r="I193" s="96">
        <f t="shared" si="1"/>
        <v>13297.9</v>
      </c>
      <c r="J193" s="96">
        <f t="shared" si="1"/>
        <v>22796.4</v>
      </c>
      <c r="K193" s="96">
        <f t="shared" si="1"/>
        <v>11398.2</v>
      </c>
      <c r="L193" s="96">
        <f t="shared" si="1"/>
        <v>28495.5</v>
      </c>
      <c r="M193" s="96">
        <f t="shared" si="1"/>
        <v>62690.1</v>
      </c>
      <c r="N193" s="94"/>
    </row>
    <row r="194" s="104" customFormat="1" ht="20" customHeight="1" spans="1:13">
      <c r="A194" s="113" t="s">
        <v>608</v>
      </c>
      <c r="B194" s="113"/>
      <c r="C194" s="114"/>
      <c r="D194" s="114"/>
      <c r="E194" s="114"/>
      <c r="F194" s="114"/>
      <c r="I194" s="114"/>
      <c r="J194" s="114"/>
      <c r="K194" s="114"/>
      <c r="L194" s="114"/>
      <c r="M194" s="114"/>
    </row>
    <row r="195" s="34" customFormat="1" ht="24" customHeight="1" spans="1:14">
      <c r="A195" s="38" t="s">
        <v>4</v>
      </c>
      <c r="B195" s="38" t="s">
        <v>7</v>
      </c>
      <c r="C195" s="60" t="s">
        <v>8</v>
      </c>
      <c r="D195" s="60" t="s">
        <v>9</v>
      </c>
      <c r="E195" s="60" t="s">
        <v>10</v>
      </c>
      <c r="F195" s="60" t="s">
        <v>11</v>
      </c>
      <c r="G195" s="38" t="s">
        <v>12</v>
      </c>
      <c r="H195" s="38" t="s">
        <v>13</v>
      </c>
      <c r="I195" s="60" t="s">
        <v>631</v>
      </c>
      <c r="J195" s="60" t="s">
        <v>15</v>
      </c>
      <c r="K195" s="60"/>
      <c r="L195" s="60"/>
      <c r="M195" s="60"/>
      <c r="N195" s="51" t="s">
        <v>17</v>
      </c>
    </row>
    <row r="196" s="34" customFormat="1" ht="24" customHeight="1" spans="1:14">
      <c r="A196" s="38"/>
      <c r="B196" s="38"/>
      <c r="C196" s="60"/>
      <c r="D196" s="60"/>
      <c r="E196" s="60"/>
      <c r="F196" s="60"/>
      <c r="G196" s="38"/>
      <c r="H196" s="38"/>
      <c r="I196" s="60"/>
      <c r="J196" s="60" t="s">
        <v>632</v>
      </c>
      <c r="K196" s="60" t="s">
        <v>633</v>
      </c>
      <c r="L196" s="60" t="s">
        <v>634</v>
      </c>
      <c r="M196" s="60" t="s">
        <v>22</v>
      </c>
      <c r="N196" s="51"/>
    </row>
    <row r="197" s="34" customFormat="1" ht="29" customHeight="1" spans="1:14">
      <c r="A197" s="40">
        <v>179</v>
      </c>
      <c r="B197" s="42" t="s">
        <v>649</v>
      </c>
      <c r="C197" s="43">
        <v>1</v>
      </c>
      <c r="D197" s="43">
        <v>93</v>
      </c>
      <c r="E197" s="43">
        <v>511500</v>
      </c>
      <c r="F197" s="43">
        <v>90024</v>
      </c>
      <c r="G197" s="45" t="s">
        <v>68</v>
      </c>
      <c r="H197" s="45" t="s">
        <v>83</v>
      </c>
      <c r="I197" s="43">
        <v>15754.2</v>
      </c>
      <c r="J197" s="43">
        <v>27007.2</v>
      </c>
      <c r="K197" s="43">
        <v>13503.6</v>
      </c>
      <c r="L197" s="43">
        <v>33759</v>
      </c>
      <c r="M197" s="43">
        <v>74269.8</v>
      </c>
      <c r="N197" s="41" t="s">
        <v>91</v>
      </c>
    </row>
    <row r="198" s="34" customFormat="1" ht="29" customHeight="1" spans="1:14">
      <c r="A198" s="40">
        <v>180</v>
      </c>
      <c r="B198" s="41" t="s">
        <v>655</v>
      </c>
      <c r="C198" s="43">
        <v>1</v>
      </c>
      <c r="D198" s="43">
        <v>18.4</v>
      </c>
      <c r="E198" s="43">
        <v>101200</v>
      </c>
      <c r="F198" s="43">
        <v>17811.2</v>
      </c>
      <c r="G198" s="45" t="s">
        <v>103</v>
      </c>
      <c r="H198" s="45" t="s">
        <v>115</v>
      </c>
      <c r="I198" s="43">
        <v>3116.96</v>
      </c>
      <c r="J198" s="43">
        <v>5343.36</v>
      </c>
      <c r="K198" s="43">
        <v>2671.68</v>
      </c>
      <c r="L198" s="43">
        <v>6679.2</v>
      </c>
      <c r="M198" s="43">
        <v>14694.24</v>
      </c>
      <c r="N198" s="41" t="s">
        <v>116</v>
      </c>
    </row>
    <row r="199" s="34" customFormat="1" ht="29" customHeight="1" spans="1:14">
      <c r="A199" s="40">
        <v>181</v>
      </c>
      <c r="B199" s="42" t="s">
        <v>658</v>
      </c>
      <c r="C199" s="43">
        <v>1</v>
      </c>
      <c r="D199" s="43">
        <v>60</v>
      </c>
      <c r="E199" s="43">
        <v>330000</v>
      </c>
      <c r="F199" s="43">
        <v>42240</v>
      </c>
      <c r="G199" s="45" t="s">
        <v>103</v>
      </c>
      <c r="H199" s="45" t="s">
        <v>51</v>
      </c>
      <c r="I199" s="43">
        <v>7392</v>
      </c>
      <c r="J199" s="43">
        <v>12672</v>
      </c>
      <c r="K199" s="43">
        <v>6336</v>
      </c>
      <c r="L199" s="43">
        <v>15840</v>
      </c>
      <c r="M199" s="43">
        <v>34848</v>
      </c>
      <c r="N199" s="42" t="s">
        <v>129</v>
      </c>
    </row>
    <row r="200" s="34" customFormat="1" ht="29" customHeight="1" spans="1:14">
      <c r="A200" s="40">
        <v>182</v>
      </c>
      <c r="B200" s="41" t="s">
        <v>774</v>
      </c>
      <c r="C200" s="43">
        <v>1</v>
      </c>
      <c r="D200" s="43">
        <v>23</v>
      </c>
      <c r="E200" s="43">
        <v>126500</v>
      </c>
      <c r="F200" s="43">
        <v>22264</v>
      </c>
      <c r="G200" s="45" t="s">
        <v>465</v>
      </c>
      <c r="H200" s="45" t="s">
        <v>65</v>
      </c>
      <c r="I200" s="43">
        <v>3896.2</v>
      </c>
      <c r="J200" s="43">
        <v>6679.2</v>
      </c>
      <c r="K200" s="43">
        <v>3339.6</v>
      </c>
      <c r="L200" s="43">
        <v>8349</v>
      </c>
      <c r="M200" s="43">
        <v>18367.8</v>
      </c>
      <c r="N200" s="41" t="s">
        <v>469</v>
      </c>
    </row>
    <row r="201" s="64" customFormat="1" ht="21" customHeight="1" spans="1:14">
      <c r="A201" s="91"/>
      <c r="B201" s="92"/>
      <c r="C201" s="96">
        <f>SUM(C197:C200)</f>
        <v>4</v>
      </c>
      <c r="D201" s="96">
        <f t="shared" ref="D201:M201" si="2">SUM(D197:D200)</f>
        <v>194.4</v>
      </c>
      <c r="E201" s="96">
        <f t="shared" si="2"/>
        <v>1069200</v>
      </c>
      <c r="F201" s="96">
        <f t="shared" si="2"/>
        <v>172339.2</v>
      </c>
      <c r="G201" s="94"/>
      <c r="H201" s="94"/>
      <c r="I201" s="96">
        <f t="shared" si="2"/>
        <v>30159.36</v>
      </c>
      <c r="J201" s="96">
        <f t="shared" si="2"/>
        <v>51701.76</v>
      </c>
      <c r="K201" s="96">
        <f t="shared" si="2"/>
        <v>25850.88</v>
      </c>
      <c r="L201" s="96">
        <f t="shared" si="2"/>
        <v>64627.2</v>
      </c>
      <c r="M201" s="96">
        <f t="shared" si="2"/>
        <v>142179.84</v>
      </c>
      <c r="N201" s="94"/>
    </row>
    <row r="202" ht="21" customHeight="1" spans="1:14">
      <c r="A202" s="91" t="s">
        <v>810</v>
      </c>
      <c r="B202" s="92"/>
      <c r="C202" s="96">
        <f>C201+C193+C188+C170</f>
        <v>182</v>
      </c>
      <c r="D202" s="96">
        <f t="shared" ref="D202:M202" si="3">D201+D193+D188+D170</f>
        <v>4511.3</v>
      </c>
      <c r="E202" s="96">
        <f t="shared" si="3"/>
        <v>24784650</v>
      </c>
      <c r="F202" s="96">
        <f t="shared" si="3"/>
        <v>4580259.2</v>
      </c>
      <c r="G202" s="94"/>
      <c r="H202" s="94"/>
      <c r="I202" s="96">
        <f t="shared" si="3"/>
        <v>801545.36</v>
      </c>
      <c r="J202" s="96">
        <f t="shared" si="3"/>
        <v>1374077.76</v>
      </c>
      <c r="K202" s="96">
        <f t="shared" si="3"/>
        <v>687038.88</v>
      </c>
      <c r="L202" s="96">
        <f t="shared" si="3"/>
        <v>1717597.2</v>
      </c>
      <c r="M202" s="96">
        <f t="shared" si="3"/>
        <v>3778713.84</v>
      </c>
      <c r="N202" s="94"/>
    </row>
    <row r="204" spans="13:13">
      <c r="M204" s="115"/>
    </row>
    <row r="205" spans="13:13">
      <c r="M205" s="115"/>
    </row>
    <row r="206" spans="13:13">
      <c r="M206" s="116"/>
    </row>
  </sheetData>
  <mergeCells count="50">
    <mergeCell ref="A2:N2"/>
    <mergeCell ref="A3:N3"/>
    <mergeCell ref="J5:M5"/>
    <mergeCell ref="A170:B170"/>
    <mergeCell ref="J172:M172"/>
    <mergeCell ref="A188:B188"/>
    <mergeCell ref="J190:M190"/>
    <mergeCell ref="A193:B193"/>
    <mergeCell ref="J195:M195"/>
    <mergeCell ref="A202:B202"/>
    <mergeCell ref="A5:A6"/>
    <mergeCell ref="A172:A173"/>
    <mergeCell ref="A190:A191"/>
    <mergeCell ref="A195:A196"/>
    <mergeCell ref="B5:B6"/>
    <mergeCell ref="B172:B173"/>
    <mergeCell ref="B190:B191"/>
    <mergeCell ref="B195:B196"/>
    <mergeCell ref="C5:C6"/>
    <mergeCell ref="C172:C173"/>
    <mergeCell ref="C190:C191"/>
    <mergeCell ref="C195:C196"/>
    <mergeCell ref="D5:D6"/>
    <mergeCell ref="D172:D173"/>
    <mergeCell ref="D190:D191"/>
    <mergeCell ref="D195:D196"/>
    <mergeCell ref="E5:E6"/>
    <mergeCell ref="E172:E173"/>
    <mergeCell ref="E190:E191"/>
    <mergeCell ref="E195:E196"/>
    <mergeCell ref="F5:F6"/>
    <mergeCell ref="F172:F173"/>
    <mergeCell ref="F190:F191"/>
    <mergeCell ref="F195:F196"/>
    <mergeCell ref="G5:G6"/>
    <mergeCell ref="G172:G173"/>
    <mergeCell ref="G190:G191"/>
    <mergeCell ref="G195:G196"/>
    <mergeCell ref="H5:H6"/>
    <mergeCell ref="H172:H173"/>
    <mergeCell ref="H190:H191"/>
    <mergeCell ref="H195:H196"/>
    <mergeCell ref="I5:I6"/>
    <mergeCell ref="I172:I173"/>
    <mergeCell ref="I190:I191"/>
    <mergeCell ref="I195:I196"/>
    <mergeCell ref="N5:N6"/>
    <mergeCell ref="N172:N173"/>
    <mergeCell ref="N190:N191"/>
    <mergeCell ref="N195:N196"/>
  </mergeCells>
  <pageMargins left="0.708333333333333" right="0.708333333333333" top="0.708333333333333" bottom="0.708333333333333" header="0.5" footer="0.5"/>
  <pageSetup paperSize="9" scale="81" fitToHeight="0" orientation="landscape" horizontalDpi="600"/>
  <headerFooter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Q6" sqref="Q6"/>
    </sheetView>
  </sheetViews>
  <sheetFormatPr defaultColWidth="9" defaultRowHeight="14.4" outlineLevelRow="7"/>
  <cols>
    <col min="1" max="1" width="5.10185185185185" style="52" customWidth="1"/>
    <col min="2" max="2" width="8.12962962962963" style="52" customWidth="1"/>
    <col min="3" max="3" width="5.12962962962963" style="52" customWidth="1"/>
    <col min="4" max="4" width="8" style="52" customWidth="1"/>
    <col min="5" max="5" width="15.2222222222222" style="98" customWidth="1"/>
    <col min="6" max="6" width="11.4444444444444" style="52" customWidth="1"/>
    <col min="7" max="8" width="8.87962962962963" style="52" customWidth="1"/>
    <col min="9" max="9" width="10.3796296296296" style="52" customWidth="1"/>
    <col min="10" max="10" width="5.5" style="52" customWidth="1"/>
    <col min="11" max="12" width="11.3796296296296" style="52" customWidth="1"/>
    <col min="13" max="13" width="10.4444444444444" style="98" customWidth="1"/>
    <col min="14" max="14" width="11.1296296296296" style="52" customWidth="1"/>
    <col min="15" max="16384" width="9" style="52"/>
  </cols>
  <sheetData>
    <row r="1" ht="21" customHeight="1" spans="1:1">
      <c r="A1" s="33" t="s">
        <v>811</v>
      </c>
    </row>
    <row r="2" s="52" customFormat="1" ht="33" customHeight="1" spans="1:14">
      <c r="A2" s="36" t="s">
        <v>812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34" customFormat="1" ht="28" customHeight="1" spans="1:14">
      <c r="A3" s="56" t="s">
        <v>813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34" customFormat="1" ht="24" customHeight="1" spans="1:14">
      <c r="A4" s="38" t="s">
        <v>4</v>
      </c>
      <c r="B4" s="38" t="s">
        <v>7</v>
      </c>
      <c r="C4" s="38" t="s">
        <v>8</v>
      </c>
      <c r="D4" s="38" t="s">
        <v>9</v>
      </c>
      <c r="E4" s="39" t="s">
        <v>10</v>
      </c>
      <c r="F4" s="99" t="s">
        <v>11</v>
      </c>
      <c r="G4" s="38" t="s">
        <v>12</v>
      </c>
      <c r="H4" s="38" t="s">
        <v>13</v>
      </c>
      <c r="I4" s="49" t="s">
        <v>814</v>
      </c>
      <c r="J4" s="49" t="s">
        <v>15</v>
      </c>
      <c r="K4" s="49"/>
      <c r="L4" s="49"/>
      <c r="M4" s="39"/>
      <c r="N4" s="51" t="s">
        <v>17</v>
      </c>
    </row>
    <row r="5" s="34" customFormat="1" ht="36" customHeight="1" spans="1:14">
      <c r="A5" s="38"/>
      <c r="B5" s="38"/>
      <c r="C5" s="38"/>
      <c r="D5" s="38"/>
      <c r="E5" s="39"/>
      <c r="F5" s="99"/>
      <c r="G5" s="38"/>
      <c r="H5" s="38"/>
      <c r="I5" s="49"/>
      <c r="J5" s="49" t="s">
        <v>19</v>
      </c>
      <c r="K5" s="49" t="s">
        <v>815</v>
      </c>
      <c r="L5" s="99" t="s">
        <v>816</v>
      </c>
      <c r="M5" s="39" t="s">
        <v>22</v>
      </c>
      <c r="N5" s="51"/>
    </row>
    <row r="6" s="34" customFormat="1" ht="53" customHeight="1" spans="1:14">
      <c r="A6" s="40">
        <v>1</v>
      </c>
      <c r="B6" s="41" t="s">
        <v>562</v>
      </c>
      <c r="C6" s="42">
        <v>1</v>
      </c>
      <c r="D6" s="41">
        <v>98</v>
      </c>
      <c r="E6" s="44">
        <v>2336320</v>
      </c>
      <c r="F6" s="44">
        <v>94368.12</v>
      </c>
      <c r="G6" s="45" t="s">
        <v>539</v>
      </c>
      <c r="H6" s="45" t="s">
        <v>563</v>
      </c>
      <c r="I6" s="41">
        <v>37747.25</v>
      </c>
      <c r="J6" s="44">
        <v>0</v>
      </c>
      <c r="K6" s="44">
        <v>37747.25</v>
      </c>
      <c r="L6" s="44">
        <v>18873.62</v>
      </c>
      <c r="M6" s="44">
        <f>J6+K6+L6</f>
        <v>56620.87</v>
      </c>
      <c r="N6" s="41" t="s">
        <v>564</v>
      </c>
    </row>
    <row r="7" s="57" customFormat="1" ht="32" customHeight="1" spans="1:14">
      <c r="A7" s="80" t="s">
        <v>593</v>
      </c>
      <c r="B7" s="81"/>
      <c r="C7" s="100">
        <f>SUM(C6:C6)</f>
        <v>1</v>
      </c>
      <c r="D7" s="100">
        <f>SUM(D6:D6)</f>
        <v>98</v>
      </c>
      <c r="E7" s="100">
        <f>SUM(E6:E6)</f>
        <v>2336320</v>
      </c>
      <c r="F7" s="100">
        <f>SUM(F6:F6)</f>
        <v>94368.12</v>
      </c>
      <c r="G7" s="100"/>
      <c r="H7" s="100"/>
      <c r="I7" s="100">
        <f>SUM(I6:I6)</f>
        <v>37747.25</v>
      </c>
      <c r="J7" s="100">
        <f>SUM(J6:J6)</f>
        <v>0</v>
      </c>
      <c r="K7" s="100">
        <f>SUM(K6:K6)</f>
        <v>37747.25</v>
      </c>
      <c r="L7" s="100">
        <f>SUM(L6:L6)</f>
        <v>18873.62</v>
      </c>
      <c r="M7" s="100">
        <f>SUM(M6:M6)</f>
        <v>56620.87</v>
      </c>
      <c r="N7" s="100"/>
    </row>
    <row r="8" s="52" customFormat="1" spans="2:14">
      <c r="B8" s="101"/>
      <c r="C8" s="101"/>
      <c r="D8" s="101"/>
      <c r="E8" s="102"/>
      <c r="F8" s="101"/>
      <c r="G8" s="101"/>
      <c r="H8" s="101"/>
      <c r="I8" s="101"/>
      <c r="J8" s="101"/>
      <c r="K8" s="101"/>
      <c r="L8" s="101"/>
      <c r="M8" s="101"/>
      <c r="N8" s="101"/>
    </row>
  </sheetData>
  <mergeCells count="14">
    <mergeCell ref="A2:N2"/>
    <mergeCell ref="A3:N3"/>
    <mergeCell ref="J4:M4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</mergeCells>
  <pageMargins left="0.708333333333333" right="0.708333333333333" top="0.708333333333333" bottom="0.708333333333333" header="0.5" footer="0.5"/>
  <pageSetup paperSize="9" scale="94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zoomScale="120" zoomScaleNormal="120" workbookViewId="0">
      <pane ySplit="5" topLeftCell="A6" activePane="bottomLeft" state="frozen"/>
      <selection/>
      <selection pane="bottomLeft" activeCell="H8" sqref="H8"/>
    </sheetView>
  </sheetViews>
  <sheetFormatPr defaultColWidth="9" defaultRowHeight="14.4"/>
  <cols>
    <col min="1" max="1" width="3.87962962962963" style="61" customWidth="1"/>
    <col min="2" max="2" width="12.6296296296296" style="61" customWidth="1"/>
    <col min="3" max="3" width="6.62962962962963" style="61" customWidth="1"/>
    <col min="4" max="4" width="3.87962962962963" style="61" customWidth="1"/>
    <col min="5" max="5" width="14.1296296296296" style="61" customWidth="1"/>
    <col min="6" max="6" width="8" style="61" customWidth="1"/>
    <col min="7" max="7" width="8.12962962962963" style="61" customWidth="1"/>
    <col min="8" max="8" width="7.37962962962963" style="61" customWidth="1"/>
    <col min="9" max="10" width="8.87962962962963" style="61" customWidth="1"/>
    <col min="11" max="11" width="12.6296296296296" style="61" customWidth="1"/>
    <col min="12" max="13" width="7.37962962962963" style="61" customWidth="1"/>
    <col min="14" max="14" width="13.5" style="61" customWidth="1"/>
    <col min="15" max="15" width="7.37962962962963" style="61" customWidth="1"/>
    <col min="16" max="17" width="11.1296296296296" style="61" customWidth="1"/>
    <col min="18" max="18" width="4.37962962962963" style="61" customWidth="1"/>
    <col min="19" max="16384" width="9" style="61"/>
  </cols>
  <sheetData>
    <row r="1" s="34" customFormat="1" ht="24" customHeight="1" spans="1:14">
      <c r="A1" s="33" t="s">
        <v>817</v>
      </c>
      <c r="B1" s="33"/>
      <c r="F1" s="35"/>
      <c r="N1" s="35"/>
    </row>
    <row r="2" s="52" customFormat="1" ht="24" customHeight="1" spans="1:18">
      <c r="A2" s="36" t="s">
        <v>818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="34" customFormat="1" ht="28" customHeight="1" spans="1:16">
      <c r="A3" s="56" t="s">
        <v>813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34" customFormat="1" ht="23" customHeight="1" spans="1:17">
      <c r="A4" s="38" t="s">
        <v>4</v>
      </c>
      <c r="B4" s="39" t="s">
        <v>5</v>
      </c>
      <c r="C4" s="38" t="s">
        <v>7</v>
      </c>
      <c r="D4" s="38" t="s">
        <v>8</v>
      </c>
      <c r="E4" s="38" t="s">
        <v>9</v>
      </c>
      <c r="F4" s="39" t="s">
        <v>10</v>
      </c>
      <c r="G4" s="39" t="s">
        <v>11</v>
      </c>
      <c r="H4" s="38" t="s">
        <v>12</v>
      </c>
      <c r="I4" s="38" t="s">
        <v>13</v>
      </c>
      <c r="J4" s="49" t="s">
        <v>819</v>
      </c>
      <c r="K4" s="39" t="s">
        <v>15</v>
      </c>
      <c r="L4" s="39"/>
      <c r="M4" s="39"/>
      <c r="N4" s="39"/>
      <c r="O4" s="50" t="s">
        <v>16</v>
      </c>
      <c r="P4" s="51" t="s">
        <v>17</v>
      </c>
      <c r="Q4" s="51" t="s">
        <v>18</v>
      </c>
    </row>
    <row r="5" s="34" customFormat="1" ht="23" customHeight="1" spans="1:17">
      <c r="A5" s="38"/>
      <c r="B5" s="39"/>
      <c r="C5" s="38"/>
      <c r="D5" s="38"/>
      <c r="E5" s="38"/>
      <c r="F5" s="39"/>
      <c r="G5" s="39"/>
      <c r="H5" s="38"/>
      <c r="I5" s="38"/>
      <c r="J5" s="49"/>
      <c r="K5" s="39" t="s">
        <v>820</v>
      </c>
      <c r="L5" s="39" t="s">
        <v>821</v>
      </c>
      <c r="M5" s="39" t="s">
        <v>822</v>
      </c>
      <c r="N5" s="39" t="s">
        <v>22</v>
      </c>
      <c r="O5" s="50"/>
      <c r="P5" s="51"/>
      <c r="Q5" s="51"/>
    </row>
    <row r="6" s="34" customFormat="1" ht="37" customHeight="1" spans="1:17">
      <c r="A6" s="40">
        <v>1</v>
      </c>
      <c r="B6" s="41" t="s">
        <v>565</v>
      </c>
      <c r="C6" s="41" t="s">
        <v>823</v>
      </c>
      <c r="D6" s="42">
        <v>1</v>
      </c>
      <c r="E6" s="41">
        <v>80</v>
      </c>
      <c r="F6" s="44">
        <v>32000</v>
      </c>
      <c r="G6" s="44">
        <v>2080</v>
      </c>
      <c r="H6" s="45" t="s">
        <v>227</v>
      </c>
      <c r="I6" s="45" t="s">
        <v>568</v>
      </c>
      <c r="J6" s="41">
        <v>208</v>
      </c>
      <c r="K6" s="44">
        <v>936</v>
      </c>
      <c r="L6" s="44">
        <v>520</v>
      </c>
      <c r="M6" s="44">
        <v>416</v>
      </c>
      <c r="N6" s="44">
        <f t="shared" ref="N6:N13" si="0">K6+L6+M6</f>
        <v>1872</v>
      </c>
      <c r="O6" s="41"/>
      <c r="P6" s="41" t="s">
        <v>569</v>
      </c>
      <c r="Q6" s="45" t="s">
        <v>647</v>
      </c>
    </row>
    <row r="7" s="34" customFormat="1" ht="37" customHeight="1" spans="1:17">
      <c r="A7" s="40">
        <v>2</v>
      </c>
      <c r="B7" s="41" t="s">
        <v>570</v>
      </c>
      <c r="C7" s="41" t="s">
        <v>824</v>
      </c>
      <c r="D7" s="42">
        <v>1</v>
      </c>
      <c r="E7" s="41">
        <v>156</v>
      </c>
      <c r="F7" s="44">
        <v>62400</v>
      </c>
      <c r="G7" s="44">
        <v>4056</v>
      </c>
      <c r="H7" s="45" t="s">
        <v>292</v>
      </c>
      <c r="I7" s="45" t="s">
        <v>572</v>
      </c>
      <c r="J7" s="41">
        <v>405.6</v>
      </c>
      <c r="K7" s="44">
        <v>1825.2</v>
      </c>
      <c r="L7" s="44">
        <v>1014</v>
      </c>
      <c r="M7" s="44">
        <v>811.2</v>
      </c>
      <c r="N7" s="44">
        <f t="shared" si="0"/>
        <v>3650.4</v>
      </c>
      <c r="O7" s="41"/>
      <c r="P7" s="41" t="s">
        <v>573</v>
      </c>
      <c r="Q7" s="45" t="s">
        <v>81</v>
      </c>
    </row>
    <row r="8" s="34" customFormat="1" ht="37" customHeight="1" spans="1:17">
      <c r="A8" s="40">
        <v>3</v>
      </c>
      <c r="B8" s="41" t="s">
        <v>574</v>
      </c>
      <c r="C8" s="41" t="s">
        <v>824</v>
      </c>
      <c r="D8" s="42">
        <v>1</v>
      </c>
      <c r="E8" s="41">
        <v>161</v>
      </c>
      <c r="F8" s="44">
        <v>64400</v>
      </c>
      <c r="G8" s="44">
        <v>4186</v>
      </c>
      <c r="H8" s="45" t="s">
        <v>292</v>
      </c>
      <c r="I8" s="45" t="s">
        <v>572</v>
      </c>
      <c r="J8" s="41">
        <v>418.6</v>
      </c>
      <c r="K8" s="44">
        <v>1883.7</v>
      </c>
      <c r="L8" s="44">
        <v>1046.5</v>
      </c>
      <c r="M8" s="44">
        <v>837.2</v>
      </c>
      <c r="N8" s="44">
        <f t="shared" si="0"/>
        <v>3767.4</v>
      </c>
      <c r="O8" s="41"/>
      <c r="P8" s="41" t="s">
        <v>575</v>
      </c>
      <c r="Q8" s="45" t="s">
        <v>81</v>
      </c>
    </row>
    <row r="9" s="53" customFormat="1" ht="37" customHeight="1" spans="1:17">
      <c r="A9" s="40">
        <v>4</v>
      </c>
      <c r="B9" s="41" t="s">
        <v>576</v>
      </c>
      <c r="C9" s="41" t="s">
        <v>825</v>
      </c>
      <c r="D9" s="42">
        <v>1</v>
      </c>
      <c r="E9" s="41">
        <v>178.2</v>
      </c>
      <c r="F9" s="44">
        <v>71280</v>
      </c>
      <c r="G9" s="44">
        <v>4633.2</v>
      </c>
      <c r="H9" s="45" t="s">
        <v>578</v>
      </c>
      <c r="I9" s="45" t="s">
        <v>579</v>
      </c>
      <c r="J9" s="41">
        <v>463.32</v>
      </c>
      <c r="K9" s="44">
        <v>2084.94</v>
      </c>
      <c r="L9" s="44">
        <v>1158.3</v>
      </c>
      <c r="M9" s="44">
        <v>926.64</v>
      </c>
      <c r="N9" s="44">
        <f t="shared" si="0"/>
        <v>4169.88</v>
      </c>
      <c r="O9" s="41"/>
      <c r="P9" s="41" t="s">
        <v>580</v>
      </c>
      <c r="Q9" s="45" t="s">
        <v>647</v>
      </c>
    </row>
    <row r="10" s="53" customFormat="1" ht="37" customHeight="1" spans="1:17">
      <c r="A10" s="40">
        <v>5</v>
      </c>
      <c r="B10" s="41" t="s">
        <v>581</v>
      </c>
      <c r="C10" s="41" t="s">
        <v>826</v>
      </c>
      <c r="D10" s="42">
        <v>1</v>
      </c>
      <c r="E10" s="41">
        <v>60</v>
      </c>
      <c r="F10" s="44">
        <v>24000</v>
      </c>
      <c r="G10" s="44">
        <v>1560</v>
      </c>
      <c r="H10" s="45" t="s">
        <v>340</v>
      </c>
      <c r="I10" s="45" t="s">
        <v>572</v>
      </c>
      <c r="J10" s="41">
        <v>156</v>
      </c>
      <c r="K10" s="44">
        <v>702</v>
      </c>
      <c r="L10" s="44">
        <v>390</v>
      </c>
      <c r="M10" s="44">
        <v>312</v>
      </c>
      <c r="N10" s="44">
        <f t="shared" si="0"/>
        <v>1404</v>
      </c>
      <c r="O10" s="41"/>
      <c r="P10" s="41" t="s">
        <v>466</v>
      </c>
      <c r="Q10" s="45" t="s">
        <v>647</v>
      </c>
    </row>
    <row r="11" s="53" customFormat="1" ht="37" customHeight="1" spans="1:17">
      <c r="A11" s="40">
        <v>6</v>
      </c>
      <c r="B11" s="41" t="s">
        <v>583</v>
      </c>
      <c r="C11" s="41" t="s">
        <v>584</v>
      </c>
      <c r="D11" s="42">
        <v>1</v>
      </c>
      <c r="E11" s="41">
        <v>120</v>
      </c>
      <c r="F11" s="44">
        <v>48000</v>
      </c>
      <c r="G11" s="44">
        <v>3120</v>
      </c>
      <c r="H11" s="45" t="s">
        <v>487</v>
      </c>
      <c r="I11" s="45" t="s">
        <v>568</v>
      </c>
      <c r="J11" s="41">
        <v>624</v>
      </c>
      <c r="K11" s="44">
        <v>1404</v>
      </c>
      <c r="L11" s="44">
        <v>780</v>
      </c>
      <c r="M11" s="44">
        <v>312</v>
      </c>
      <c r="N11" s="44">
        <f t="shared" si="0"/>
        <v>2496</v>
      </c>
      <c r="O11" s="41"/>
      <c r="P11" s="41" t="s">
        <v>585</v>
      </c>
      <c r="Q11" s="45" t="s">
        <v>29</v>
      </c>
    </row>
    <row r="12" s="53" customFormat="1" ht="37" customHeight="1" spans="1:17">
      <c r="A12" s="40">
        <v>7</v>
      </c>
      <c r="B12" s="41" t="s">
        <v>586</v>
      </c>
      <c r="C12" s="41" t="s">
        <v>827</v>
      </c>
      <c r="D12" s="42">
        <v>9</v>
      </c>
      <c r="E12" s="41">
        <v>24.87</v>
      </c>
      <c r="F12" s="44">
        <v>9948</v>
      </c>
      <c r="G12" s="44">
        <v>646.62</v>
      </c>
      <c r="H12" s="45" t="s">
        <v>512</v>
      </c>
      <c r="I12" s="45" t="s">
        <v>568</v>
      </c>
      <c r="J12" s="41">
        <v>0</v>
      </c>
      <c r="K12" s="44">
        <v>290.98</v>
      </c>
      <c r="L12" s="44">
        <v>161.66</v>
      </c>
      <c r="M12" s="44">
        <v>193.98</v>
      </c>
      <c r="N12" s="44">
        <f t="shared" si="0"/>
        <v>646.62</v>
      </c>
      <c r="O12" s="41" t="s">
        <v>61</v>
      </c>
      <c r="P12" s="41" t="s">
        <v>588</v>
      </c>
      <c r="Q12" s="45" t="s">
        <v>81</v>
      </c>
    </row>
    <row r="13" s="53" customFormat="1" ht="21.6" spans="1:17">
      <c r="A13" s="40">
        <v>8</v>
      </c>
      <c r="B13" s="41" t="s">
        <v>589</v>
      </c>
      <c r="C13" s="41" t="s">
        <v>828</v>
      </c>
      <c r="D13" s="42">
        <v>18</v>
      </c>
      <c r="E13" s="41">
        <v>60.38</v>
      </c>
      <c r="F13" s="44">
        <v>24152</v>
      </c>
      <c r="G13" s="44">
        <v>1569.88</v>
      </c>
      <c r="H13" s="45" t="s">
        <v>591</v>
      </c>
      <c r="I13" s="45" t="s">
        <v>592</v>
      </c>
      <c r="J13" s="41">
        <v>156.99</v>
      </c>
      <c r="K13" s="44">
        <v>706.45</v>
      </c>
      <c r="L13" s="44">
        <v>392.47</v>
      </c>
      <c r="M13" s="44">
        <v>313.97</v>
      </c>
      <c r="N13" s="44">
        <f t="shared" si="0"/>
        <v>1412.89</v>
      </c>
      <c r="O13" s="41"/>
      <c r="P13" s="41" t="s">
        <v>112</v>
      </c>
      <c r="Q13" s="45" t="s">
        <v>647</v>
      </c>
    </row>
    <row r="14" s="53" customFormat="1" ht="30" customHeight="1" spans="1:17">
      <c r="A14" s="91" t="s">
        <v>593</v>
      </c>
      <c r="B14" s="97"/>
      <c r="C14" s="95"/>
      <c r="D14" s="93">
        <f>SUM(D6:D13)</f>
        <v>33</v>
      </c>
      <c r="E14" s="93">
        <f>SUM(E6:E13)</f>
        <v>840.45</v>
      </c>
      <c r="F14" s="93">
        <f t="shared" ref="F14:N14" si="1">SUM(F6:F13)</f>
        <v>336180</v>
      </c>
      <c r="G14" s="93">
        <f t="shared" si="1"/>
        <v>21851.7</v>
      </c>
      <c r="H14" s="93"/>
      <c r="I14" s="93"/>
      <c r="J14" s="93">
        <f t="shared" si="1"/>
        <v>2432.51</v>
      </c>
      <c r="K14" s="93">
        <f t="shared" si="1"/>
        <v>9833.27</v>
      </c>
      <c r="L14" s="93">
        <f t="shared" si="1"/>
        <v>5462.93</v>
      </c>
      <c r="M14" s="93">
        <f t="shared" si="1"/>
        <v>4122.99</v>
      </c>
      <c r="N14" s="93">
        <f t="shared" si="1"/>
        <v>19419.19</v>
      </c>
      <c r="O14" s="95"/>
      <c r="P14" s="95"/>
      <c r="Q14" s="95"/>
    </row>
  </sheetData>
  <mergeCells count="18">
    <mergeCell ref="A1:B1"/>
    <mergeCell ref="A2:R2"/>
    <mergeCell ref="A3:P3"/>
    <mergeCell ref="K4:N4"/>
    <mergeCell ref="A14:B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pageMargins left="0.708333333333333" right="0.708333333333333" top="0.708333333333333" bottom="0.708333333333333" header="0.5" footer="0.5"/>
  <pageSetup paperSize="9" scale="7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Q11" sqref="Q11"/>
    </sheetView>
  </sheetViews>
  <sheetFormatPr defaultColWidth="8.88888888888889" defaultRowHeight="14.4"/>
  <cols>
    <col min="1" max="1" width="3.87962962962963" style="61" customWidth="1"/>
    <col min="2" max="2" width="9.62962962962963" style="61" customWidth="1"/>
    <col min="3" max="3" width="3.87962962962963" style="61" customWidth="1"/>
    <col min="4" max="4" width="8" style="61" customWidth="1"/>
    <col min="5" max="5" width="8.12962962962963" style="61" customWidth="1"/>
    <col min="6" max="6" width="7.37962962962963" style="61" customWidth="1"/>
    <col min="7" max="8" width="8.87962962962963" style="61" customWidth="1"/>
    <col min="9" max="9" width="12.6296296296296" style="61" customWidth="1"/>
    <col min="10" max="11" width="7.37962962962963" style="61" customWidth="1"/>
    <col min="12" max="12" width="13.5" style="61" customWidth="1"/>
    <col min="13" max="13" width="9.37962962962963" style="61" customWidth="1"/>
    <col min="14" max="14" width="11.1296296296296" style="61" customWidth="1"/>
    <col min="15" max="16384" width="8.88888888888889" style="61"/>
  </cols>
  <sheetData>
    <row r="1" s="52" customFormat="1" ht="25" customHeight="1" spans="1:14">
      <c r="A1" s="33" t="s">
        <v>817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5"/>
      <c r="M1" s="34"/>
      <c r="N1" s="34"/>
    </row>
    <row r="2" s="34" customFormat="1" ht="28" customHeight="1" spans="1:14">
      <c r="A2" s="36" t="s">
        <v>818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34" customFormat="1" ht="30" customHeight="1" spans="1:14">
      <c r="A3" s="56" t="s">
        <v>813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34" customFormat="1" ht="30" customHeight="1" spans="1:14">
      <c r="A4" s="66" t="s">
        <v>606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="34" customFormat="1" ht="30" customHeight="1" spans="1:14">
      <c r="A5" s="38" t="s">
        <v>4</v>
      </c>
      <c r="B5" s="38" t="s">
        <v>7</v>
      </c>
      <c r="C5" s="38" t="s">
        <v>8</v>
      </c>
      <c r="D5" s="38" t="s">
        <v>9</v>
      </c>
      <c r="E5" s="39" t="s">
        <v>10</v>
      </c>
      <c r="F5" s="39" t="s">
        <v>11</v>
      </c>
      <c r="G5" s="38" t="s">
        <v>12</v>
      </c>
      <c r="H5" s="38" t="s">
        <v>13</v>
      </c>
      <c r="I5" s="49" t="s">
        <v>819</v>
      </c>
      <c r="J5" s="39" t="s">
        <v>15</v>
      </c>
      <c r="K5" s="39"/>
      <c r="L5" s="39"/>
      <c r="M5" s="39"/>
      <c r="N5" s="51" t="s">
        <v>17</v>
      </c>
    </row>
    <row r="6" s="34" customFormat="1" ht="30" customHeight="1" spans="1:14">
      <c r="A6" s="38"/>
      <c r="B6" s="38"/>
      <c r="C6" s="38"/>
      <c r="D6" s="38"/>
      <c r="E6" s="39"/>
      <c r="F6" s="39"/>
      <c r="G6" s="38"/>
      <c r="H6" s="38"/>
      <c r="I6" s="49"/>
      <c r="J6" s="39" t="s">
        <v>820</v>
      </c>
      <c r="K6" s="39" t="s">
        <v>821</v>
      </c>
      <c r="L6" s="39" t="s">
        <v>822</v>
      </c>
      <c r="M6" s="39" t="s">
        <v>22</v>
      </c>
      <c r="N6" s="51"/>
    </row>
    <row r="7" s="34" customFormat="1" ht="29" customHeight="1" spans="1:14">
      <c r="A7" s="40">
        <v>1</v>
      </c>
      <c r="B7" s="41" t="s">
        <v>584</v>
      </c>
      <c r="C7" s="42">
        <v>1</v>
      </c>
      <c r="D7" s="41">
        <v>120</v>
      </c>
      <c r="E7" s="44">
        <v>48000</v>
      </c>
      <c r="F7" s="44">
        <v>3120</v>
      </c>
      <c r="G7" s="45" t="s">
        <v>487</v>
      </c>
      <c r="H7" s="45" t="s">
        <v>568</v>
      </c>
      <c r="I7" s="43">
        <v>624</v>
      </c>
      <c r="J7" s="43">
        <v>1404</v>
      </c>
      <c r="K7" s="43">
        <v>780</v>
      </c>
      <c r="L7" s="43">
        <v>312</v>
      </c>
      <c r="M7" s="43">
        <f>J7+K7+L7</f>
        <v>2496</v>
      </c>
      <c r="N7" s="41" t="s">
        <v>585</v>
      </c>
    </row>
    <row r="8" s="79" customFormat="1" ht="29" customHeight="1" spans="1:14">
      <c r="A8" s="80" t="s">
        <v>593</v>
      </c>
      <c r="B8" s="81"/>
      <c r="C8" s="42">
        <f>SUM(C7:C7)</f>
        <v>1</v>
      </c>
      <c r="D8" s="42">
        <f t="shared" ref="D8:M8" si="0">SUM(D7:D7)</f>
        <v>120</v>
      </c>
      <c r="E8" s="42">
        <f t="shared" si="0"/>
        <v>48000</v>
      </c>
      <c r="F8" s="42">
        <f t="shared" si="0"/>
        <v>3120</v>
      </c>
      <c r="G8" s="45"/>
      <c r="H8" s="45"/>
      <c r="I8" s="43">
        <f t="shared" si="0"/>
        <v>624</v>
      </c>
      <c r="J8" s="43">
        <f t="shared" si="0"/>
        <v>1404</v>
      </c>
      <c r="K8" s="43">
        <f t="shared" si="0"/>
        <v>780</v>
      </c>
      <c r="L8" s="43">
        <f t="shared" si="0"/>
        <v>312</v>
      </c>
      <c r="M8" s="43">
        <f t="shared" si="0"/>
        <v>2496</v>
      </c>
      <c r="N8" s="41"/>
    </row>
    <row r="9" s="79" customFormat="1" ht="29" customHeight="1" spans="1:14">
      <c r="A9" s="33" t="s">
        <v>607</v>
      </c>
      <c r="B9" s="82"/>
      <c r="C9" s="83"/>
      <c r="D9" s="82"/>
      <c r="E9" s="84"/>
      <c r="F9" s="84"/>
      <c r="G9" s="85"/>
      <c r="H9" s="85"/>
      <c r="I9" s="82"/>
      <c r="J9" s="84"/>
      <c r="K9" s="84"/>
      <c r="L9" s="84"/>
      <c r="M9" s="84"/>
      <c r="N9" s="82"/>
    </row>
    <row r="10" s="34" customFormat="1" ht="27" customHeight="1" spans="1:14">
      <c r="A10" s="38" t="s">
        <v>4</v>
      </c>
      <c r="B10" s="38" t="s">
        <v>7</v>
      </c>
      <c r="C10" s="38" t="s">
        <v>8</v>
      </c>
      <c r="D10" s="38" t="s">
        <v>9</v>
      </c>
      <c r="E10" s="39" t="s">
        <v>10</v>
      </c>
      <c r="F10" s="39" t="s">
        <v>11</v>
      </c>
      <c r="G10" s="38" t="s">
        <v>12</v>
      </c>
      <c r="H10" s="38" t="s">
        <v>13</v>
      </c>
      <c r="I10" s="49" t="s">
        <v>819</v>
      </c>
      <c r="J10" s="39" t="s">
        <v>15</v>
      </c>
      <c r="K10" s="39"/>
      <c r="L10" s="39"/>
      <c r="M10" s="39"/>
      <c r="N10" s="51" t="s">
        <v>17</v>
      </c>
    </row>
    <row r="11" s="34" customFormat="1" ht="27" customHeight="1" spans="1:14">
      <c r="A11" s="38"/>
      <c r="B11" s="38"/>
      <c r="C11" s="38"/>
      <c r="D11" s="38"/>
      <c r="E11" s="39"/>
      <c r="F11" s="39"/>
      <c r="G11" s="38"/>
      <c r="H11" s="38"/>
      <c r="I11" s="49"/>
      <c r="J11" s="39" t="s">
        <v>820</v>
      </c>
      <c r="K11" s="39" t="s">
        <v>821</v>
      </c>
      <c r="L11" s="39" t="s">
        <v>822</v>
      </c>
      <c r="M11" s="39" t="s">
        <v>22</v>
      </c>
      <c r="N11" s="51"/>
    </row>
    <row r="12" s="34" customFormat="1" ht="29" customHeight="1" spans="1:14">
      <c r="A12" s="86">
        <v>2</v>
      </c>
      <c r="B12" s="87" t="s">
        <v>823</v>
      </c>
      <c r="C12" s="88">
        <v>1</v>
      </c>
      <c r="D12" s="87">
        <v>80</v>
      </c>
      <c r="E12" s="89">
        <v>32000</v>
      </c>
      <c r="F12" s="89">
        <v>2080</v>
      </c>
      <c r="G12" s="90" t="s">
        <v>227</v>
      </c>
      <c r="H12" s="90" t="s">
        <v>568</v>
      </c>
      <c r="I12" s="87">
        <v>208</v>
      </c>
      <c r="J12" s="89">
        <v>936</v>
      </c>
      <c r="K12" s="89">
        <v>520</v>
      </c>
      <c r="L12" s="89">
        <v>416</v>
      </c>
      <c r="M12" s="89">
        <f>J12+K12+L12</f>
        <v>1872</v>
      </c>
      <c r="N12" s="87" t="s">
        <v>569</v>
      </c>
    </row>
    <row r="13" s="34" customFormat="1" ht="29" customHeight="1" spans="1:14">
      <c r="A13" s="86">
        <v>3</v>
      </c>
      <c r="B13" s="41" t="s">
        <v>825</v>
      </c>
      <c r="C13" s="42">
        <v>1</v>
      </c>
      <c r="D13" s="41">
        <v>178.2</v>
      </c>
      <c r="E13" s="44">
        <v>71280</v>
      </c>
      <c r="F13" s="44">
        <v>4633.2</v>
      </c>
      <c r="G13" s="45" t="s">
        <v>578</v>
      </c>
      <c r="H13" s="45" t="s">
        <v>579</v>
      </c>
      <c r="I13" s="41">
        <v>463.32</v>
      </c>
      <c r="J13" s="44">
        <v>2084.94</v>
      </c>
      <c r="K13" s="44">
        <v>1158.3</v>
      </c>
      <c r="L13" s="44">
        <v>926.64</v>
      </c>
      <c r="M13" s="44">
        <f>J13+K13+L13</f>
        <v>4169.88</v>
      </c>
      <c r="N13" s="41" t="s">
        <v>580</v>
      </c>
    </row>
    <row r="14" s="34" customFormat="1" ht="29" customHeight="1" spans="1:14">
      <c r="A14" s="86">
        <v>4</v>
      </c>
      <c r="B14" s="41" t="s">
        <v>826</v>
      </c>
      <c r="C14" s="42">
        <v>1</v>
      </c>
      <c r="D14" s="41">
        <v>60</v>
      </c>
      <c r="E14" s="44">
        <v>24000</v>
      </c>
      <c r="F14" s="44">
        <v>1560</v>
      </c>
      <c r="G14" s="45" t="s">
        <v>340</v>
      </c>
      <c r="H14" s="45" t="s">
        <v>572</v>
      </c>
      <c r="I14" s="41">
        <v>156</v>
      </c>
      <c r="J14" s="44">
        <v>702</v>
      </c>
      <c r="K14" s="44">
        <v>390</v>
      </c>
      <c r="L14" s="44">
        <v>312</v>
      </c>
      <c r="M14" s="44">
        <f>J14+K14+L14</f>
        <v>1404</v>
      </c>
      <c r="N14" s="41" t="s">
        <v>466</v>
      </c>
    </row>
    <row r="15" s="34" customFormat="1" ht="29" customHeight="1" spans="1:14">
      <c r="A15" s="86">
        <v>5</v>
      </c>
      <c r="B15" s="41" t="s">
        <v>828</v>
      </c>
      <c r="C15" s="42">
        <v>18</v>
      </c>
      <c r="D15" s="41">
        <v>60.38</v>
      </c>
      <c r="E15" s="44">
        <v>24152</v>
      </c>
      <c r="F15" s="44">
        <v>1569.88</v>
      </c>
      <c r="G15" s="45" t="s">
        <v>591</v>
      </c>
      <c r="H15" s="45" t="s">
        <v>592</v>
      </c>
      <c r="I15" s="41">
        <v>156.99</v>
      </c>
      <c r="J15" s="44">
        <v>706.45</v>
      </c>
      <c r="K15" s="44">
        <v>392.47</v>
      </c>
      <c r="L15" s="44">
        <v>313.97</v>
      </c>
      <c r="M15" s="44">
        <f>J15+K15+L15</f>
        <v>1412.89</v>
      </c>
      <c r="N15" s="41" t="s">
        <v>112</v>
      </c>
    </row>
    <row r="16" s="34" customFormat="1" ht="29" customHeight="1" spans="1:14">
      <c r="A16" s="91" t="s">
        <v>593</v>
      </c>
      <c r="B16" s="92"/>
      <c r="C16" s="93">
        <f>SUM(C12:C15)</f>
        <v>21</v>
      </c>
      <c r="D16" s="93">
        <f t="shared" ref="D16:M16" si="1">SUM(D12:D15)</f>
        <v>378.58</v>
      </c>
      <c r="E16" s="93">
        <f t="shared" si="1"/>
        <v>151432</v>
      </c>
      <c r="F16" s="93">
        <f t="shared" si="1"/>
        <v>9843.08</v>
      </c>
      <c r="G16" s="93"/>
      <c r="H16" s="93"/>
      <c r="I16" s="93">
        <f t="shared" si="1"/>
        <v>984.31</v>
      </c>
      <c r="J16" s="93">
        <f t="shared" si="1"/>
        <v>4429.39</v>
      </c>
      <c r="K16" s="93">
        <f t="shared" si="1"/>
        <v>2460.77</v>
      </c>
      <c r="L16" s="93">
        <f t="shared" si="1"/>
        <v>1968.61</v>
      </c>
      <c r="M16" s="93">
        <f t="shared" si="1"/>
        <v>8858.77</v>
      </c>
      <c r="N16" s="95"/>
    </row>
    <row r="17" s="34" customFormat="1" ht="29" customHeight="1" spans="1:14">
      <c r="A17" s="64" t="s">
        <v>611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="34" customFormat="1" ht="27" customHeight="1" spans="1:14">
      <c r="A18" s="38" t="s">
        <v>4</v>
      </c>
      <c r="B18" s="38" t="s">
        <v>7</v>
      </c>
      <c r="C18" s="38" t="s">
        <v>8</v>
      </c>
      <c r="D18" s="38" t="s">
        <v>9</v>
      </c>
      <c r="E18" s="39" t="s">
        <v>10</v>
      </c>
      <c r="F18" s="39" t="s">
        <v>11</v>
      </c>
      <c r="G18" s="38" t="s">
        <v>12</v>
      </c>
      <c r="H18" s="38" t="s">
        <v>13</v>
      </c>
      <c r="I18" s="49" t="s">
        <v>819</v>
      </c>
      <c r="J18" s="39" t="s">
        <v>15</v>
      </c>
      <c r="K18" s="39"/>
      <c r="L18" s="39"/>
      <c r="M18" s="39"/>
      <c r="N18" s="51" t="s">
        <v>17</v>
      </c>
    </row>
    <row r="19" s="34" customFormat="1" ht="27" customHeight="1" spans="1:14">
      <c r="A19" s="38"/>
      <c r="B19" s="38"/>
      <c r="C19" s="38"/>
      <c r="D19" s="38"/>
      <c r="E19" s="39"/>
      <c r="F19" s="39"/>
      <c r="G19" s="38"/>
      <c r="H19" s="38"/>
      <c r="I19" s="49"/>
      <c r="J19" s="39" t="s">
        <v>820</v>
      </c>
      <c r="K19" s="39" t="s">
        <v>821</v>
      </c>
      <c r="L19" s="39" t="s">
        <v>822</v>
      </c>
      <c r="M19" s="39" t="s">
        <v>22</v>
      </c>
      <c r="N19" s="51"/>
    </row>
    <row r="20" s="34" customFormat="1" ht="36" customHeight="1" spans="1:14">
      <c r="A20" s="40">
        <v>6</v>
      </c>
      <c r="B20" s="41" t="s">
        <v>824</v>
      </c>
      <c r="C20" s="42">
        <v>1</v>
      </c>
      <c r="D20" s="41">
        <v>156</v>
      </c>
      <c r="E20" s="44">
        <v>62400</v>
      </c>
      <c r="F20" s="44">
        <v>4056</v>
      </c>
      <c r="G20" s="45" t="s">
        <v>292</v>
      </c>
      <c r="H20" s="45" t="s">
        <v>572</v>
      </c>
      <c r="I20" s="43">
        <v>405.6</v>
      </c>
      <c r="J20" s="43">
        <v>1825.2</v>
      </c>
      <c r="K20" s="43">
        <v>1014</v>
      </c>
      <c r="L20" s="43">
        <v>811.2</v>
      </c>
      <c r="M20" s="43">
        <f>J20+K20+L20</f>
        <v>3650.4</v>
      </c>
      <c r="N20" s="41" t="s">
        <v>573</v>
      </c>
    </row>
    <row r="21" s="34" customFormat="1" ht="29" customHeight="1" spans="1:14">
      <c r="A21" s="40">
        <v>7</v>
      </c>
      <c r="B21" s="41" t="s">
        <v>824</v>
      </c>
      <c r="C21" s="42">
        <v>1</v>
      </c>
      <c r="D21" s="41">
        <v>161</v>
      </c>
      <c r="E21" s="44">
        <v>64400</v>
      </c>
      <c r="F21" s="44">
        <v>4186</v>
      </c>
      <c r="G21" s="45" t="s">
        <v>292</v>
      </c>
      <c r="H21" s="45" t="s">
        <v>572</v>
      </c>
      <c r="I21" s="43">
        <v>418.6</v>
      </c>
      <c r="J21" s="43">
        <v>1883.7</v>
      </c>
      <c r="K21" s="43">
        <v>1046.5</v>
      </c>
      <c r="L21" s="43">
        <v>837.2</v>
      </c>
      <c r="M21" s="43">
        <f>J21+K21+L21</f>
        <v>3767.4</v>
      </c>
      <c r="N21" s="41" t="s">
        <v>575</v>
      </c>
    </row>
    <row r="22" s="34" customFormat="1" ht="27" customHeight="1" spans="1:14">
      <c r="A22" s="93" t="s">
        <v>593</v>
      </c>
      <c r="B22" s="93"/>
      <c r="C22" s="93">
        <f>SUM(C20:C21)</f>
        <v>2</v>
      </c>
      <c r="D22" s="93">
        <f t="shared" ref="D22:M22" si="2">SUM(D20:D21)</f>
        <v>317</v>
      </c>
      <c r="E22" s="93">
        <f t="shared" si="2"/>
        <v>126800</v>
      </c>
      <c r="F22" s="93">
        <f t="shared" si="2"/>
        <v>8242</v>
      </c>
      <c r="G22" s="94"/>
      <c r="H22" s="94"/>
      <c r="I22" s="96">
        <f t="shared" si="2"/>
        <v>824.2</v>
      </c>
      <c r="J22" s="96">
        <f t="shared" si="2"/>
        <v>3708.9</v>
      </c>
      <c r="K22" s="96">
        <f t="shared" si="2"/>
        <v>2060.5</v>
      </c>
      <c r="L22" s="96">
        <f t="shared" si="2"/>
        <v>1648.4</v>
      </c>
      <c r="M22" s="96">
        <f t="shared" si="2"/>
        <v>7417.8</v>
      </c>
      <c r="N22" s="94"/>
    </row>
    <row r="23" s="64" customFormat="1" ht="25" customHeight="1" spans="1:14">
      <c r="A23" s="93" t="s">
        <v>810</v>
      </c>
      <c r="B23" s="93"/>
      <c r="C23" s="93">
        <f>C8+C16+C22</f>
        <v>24</v>
      </c>
      <c r="D23" s="93">
        <f t="shared" ref="D23:M23" si="3">D8+D16+D22</f>
        <v>815.58</v>
      </c>
      <c r="E23" s="93">
        <f t="shared" si="3"/>
        <v>326232</v>
      </c>
      <c r="F23" s="93">
        <f t="shared" si="3"/>
        <v>21205.08</v>
      </c>
      <c r="G23" s="94"/>
      <c r="H23" s="94"/>
      <c r="I23" s="96">
        <f t="shared" si="3"/>
        <v>2432.51</v>
      </c>
      <c r="J23" s="96">
        <f t="shared" si="3"/>
        <v>9542.29</v>
      </c>
      <c r="K23" s="96">
        <f t="shared" si="3"/>
        <v>5301.27</v>
      </c>
      <c r="L23" s="96">
        <f t="shared" si="3"/>
        <v>3929.01</v>
      </c>
      <c r="M23" s="96">
        <f t="shared" si="3"/>
        <v>18772.57</v>
      </c>
      <c r="N23" s="94"/>
    </row>
    <row r="24" s="53" customFormat="1" ht="37" customHeight="1" spans="1:14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="53" customFormat="1" spans="1:14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</sheetData>
  <mergeCells count="39">
    <mergeCell ref="A2:N2"/>
    <mergeCell ref="A3:N3"/>
    <mergeCell ref="J5:M5"/>
    <mergeCell ref="A8:B8"/>
    <mergeCell ref="J10:M10"/>
    <mergeCell ref="A16:B16"/>
    <mergeCell ref="J18:M18"/>
    <mergeCell ref="A22:B22"/>
    <mergeCell ref="A23:B23"/>
    <mergeCell ref="A5:A6"/>
    <mergeCell ref="A10:A11"/>
    <mergeCell ref="A18:A19"/>
    <mergeCell ref="B5:B6"/>
    <mergeCell ref="B10:B11"/>
    <mergeCell ref="B18:B19"/>
    <mergeCell ref="C5:C6"/>
    <mergeCell ref="C10:C11"/>
    <mergeCell ref="C18:C19"/>
    <mergeCell ref="D5:D6"/>
    <mergeCell ref="D10:D11"/>
    <mergeCell ref="D18:D19"/>
    <mergeCell ref="E5:E6"/>
    <mergeCell ref="E10:E11"/>
    <mergeCell ref="E18:E19"/>
    <mergeCell ref="F5:F6"/>
    <mergeCell ref="F10:F11"/>
    <mergeCell ref="F18:F19"/>
    <mergeCell ref="G5:G6"/>
    <mergeCell ref="G10:G11"/>
    <mergeCell ref="G18:G19"/>
    <mergeCell ref="H5:H6"/>
    <mergeCell ref="H10:H11"/>
    <mergeCell ref="H18:H19"/>
    <mergeCell ref="I5:I6"/>
    <mergeCell ref="I10:I11"/>
    <mergeCell ref="I18:I19"/>
    <mergeCell ref="N5:N6"/>
    <mergeCell ref="N10:N11"/>
    <mergeCell ref="N18:N1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Q7" sqref="Q7"/>
    </sheetView>
  </sheetViews>
  <sheetFormatPr defaultColWidth="9" defaultRowHeight="14.4"/>
  <cols>
    <col min="10" max="13" width="11.1296296296296" style="55"/>
    <col min="14" max="14" width="10.6296296296296" style="61" customWidth="1"/>
    <col min="15" max="15" width="12.6296296296296" customWidth="1"/>
  </cols>
  <sheetData>
    <row r="1" s="61" customFormat="1" ht="21" customHeight="1" spans="1:13">
      <c r="A1" s="64" t="s">
        <v>829</v>
      </c>
      <c r="J1" s="72"/>
      <c r="K1" s="72"/>
      <c r="L1" s="72"/>
      <c r="M1" s="72"/>
    </row>
    <row r="2" s="52" customFormat="1" ht="36" customHeight="1" spans="1:14">
      <c r="A2" s="36" t="s">
        <v>806</v>
      </c>
      <c r="B2" s="36"/>
      <c r="C2" s="36"/>
      <c r="D2" s="36"/>
      <c r="E2" s="36"/>
      <c r="F2" s="36"/>
      <c r="G2" s="36"/>
      <c r="H2" s="36"/>
      <c r="I2" s="36"/>
      <c r="J2" s="58"/>
      <c r="K2" s="58"/>
      <c r="L2" s="58"/>
      <c r="M2" s="58"/>
      <c r="N2" s="36"/>
    </row>
    <row r="3" s="34" customFormat="1" ht="28" customHeight="1" spans="1:14">
      <c r="A3" s="56" t="s">
        <v>621</v>
      </c>
      <c r="B3" s="56"/>
      <c r="C3" s="56"/>
      <c r="D3" s="65"/>
      <c r="E3" s="56"/>
      <c r="F3" s="56"/>
      <c r="G3" s="56"/>
      <c r="H3" s="56"/>
      <c r="I3" s="56"/>
      <c r="J3" s="59"/>
      <c r="K3" s="59"/>
      <c r="L3" s="59"/>
      <c r="M3" s="59"/>
      <c r="N3" s="56"/>
    </row>
    <row r="4" s="34" customFormat="1" ht="23" customHeight="1" spans="1:13">
      <c r="A4" s="66" t="s">
        <v>606</v>
      </c>
      <c r="B4" s="66"/>
      <c r="C4" s="66"/>
      <c r="D4" s="67"/>
      <c r="E4" s="68"/>
      <c r="F4" s="69"/>
      <c r="G4" s="69"/>
      <c r="H4" s="70"/>
      <c r="I4" s="70"/>
      <c r="J4" s="73"/>
      <c r="K4" s="74"/>
      <c r="L4" s="74"/>
      <c r="M4" s="75"/>
    </row>
    <row r="5" s="34" customFormat="1" ht="24" customHeight="1" spans="1:15">
      <c r="A5" s="38" t="s">
        <v>4</v>
      </c>
      <c r="B5" s="38" t="s">
        <v>7</v>
      </c>
      <c r="C5" s="38" t="s">
        <v>8</v>
      </c>
      <c r="D5" s="38" t="s">
        <v>622</v>
      </c>
      <c r="E5" s="39" t="s">
        <v>10</v>
      </c>
      <c r="F5" s="39" t="s">
        <v>11</v>
      </c>
      <c r="G5" s="38" t="s">
        <v>12</v>
      </c>
      <c r="H5" s="38" t="s">
        <v>13</v>
      </c>
      <c r="I5" s="49" t="s">
        <v>623</v>
      </c>
      <c r="J5" s="60" t="s">
        <v>15</v>
      </c>
      <c r="K5" s="60"/>
      <c r="L5" s="60"/>
      <c r="M5" s="60"/>
      <c r="N5" s="51" t="s">
        <v>16</v>
      </c>
      <c r="O5" s="51" t="s">
        <v>17</v>
      </c>
    </row>
    <row r="6" s="34" customFormat="1" ht="24" customHeight="1" spans="1:15">
      <c r="A6" s="38"/>
      <c r="B6" s="38"/>
      <c r="C6" s="38"/>
      <c r="D6" s="38"/>
      <c r="E6" s="39"/>
      <c r="F6" s="39"/>
      <c r="G6" s="38"/>
      <c r="H6" s="38"/>
      <c r="I6" s="49"/>
      <c r="J6" s="60" t="s">
        <v>624</v>
      </c>
      <c r="K6" s="60" t="s">
        <v>625</v>
      </c>
      <c r="L6" s="60" t="s">
        <v>626</v>
      </c>
      <c r="M6" s="60" t="s">
        <v>22</v>
      </c>
      <c r="N6" s="51"/>
      <c r="O6" s="51"/>
    </row>
    <row r="7" s="34" customFormat="1" ht="29" customHeight="1" spans="1:15">
      <c r="A7" s="40">
        <v>1</v>
      </c>
      <c r="B7" s="41" t="s">
        <v>641</v>
      </c>
      <c r="C7" s="42">
        <v>1</v>
      </c>
      <c r="D7" s="41">
        <v>12.8</v>
      </c>
      <c r="E7" s="41">
        <v>70400</v>
      </c>
      <c r="F7" s="71">
        <v>14643.2</v>
      </c>
      <c r="G7" s="45" t="s">
        <v>59</v>
      </c>
      <c r="H7" s="45" t="s">
        <v>60</v>
      </c>
      <c r="I7" s="41">
        <v>0</v>
      </c>
      <c r="J7" s="43">
        <v>4392.96</v>
      </c>
      <c r="K7" s="43">
        <v>2196.48</v>
      </c>
      <c r="L7" s="43">
        <v>8053.76</v>
      </c>
      <c r="M7" s="43">
        <v>14643.2</v>
      </c>
      <c r="N7" s="41"/>
      <c r="O7" s="42" t="s">
        <v>62</v>
      </c>
    </row>
    <row r="8" s="34" customFormat="1" ht="29" customHeight="1" spans="1:15">
      <c r="A8" s="40">
        <v>2</v>
      </c>
      <c r="B8" s="42" t="s">
        <v>642</v>
      </c>
      <c r="C8" s="42">
        <v>1</v>
      </c>
      <c r="D8" s="42">
        <v>11.8</v>
      </c>
      <c r="E8" s="42">
        <v>64900</v>
      </c>
      <c r="F8" s="71">
        <v>13499.2</v>
      </c>
      <c r="G8" s="45" t="s">
        <v>59</v>
      </c>
      <c r="H8" s="45" t="s">
        <v>65</v>
      </c>
      <c r="I8" s="42">
        <v>0</v>
      </c>
      <c r="J8" s="43">
        <v>4049.76</v>
      </c>
      <c r="K8" s="43">
        <v>2024.88</v>
      </c>
      <c r="L8" s="43">
        <v>7424.56</v>
      </c>
      <c r="M8" s="43">
        <v>13499.2</v>
      </c>
      <c r="N8" s="41"/>
      <c r="O8" s="42" t="s">
        <v>52</v>
      </c>
    </row>
    <row r="9" s="34" customFormat="1" ht="29" customHeight="1" spans="1:15">
      <c r="A9" s="40">
        <v>3</v>
      </c>
      <c r="B9" s="42" t="s">
        <v>652</v>
      </c>
      <c r="C9" s="42">
        <v>1</v>
      </c>
      <c r="D9" s="42">
        <v>2.6</v>
      </c>
      <c r="E9" s="42">
        <v>14300</v>
      </c>
      <c r="F9" s="71">
        <v>2974.4</v>
      </c>
      <c r="G9" s="45" t="s">
        <v>103</v>
      </c>
      <c r="H9" s="45" t="s">
        <v>104</v>
      </c>
      <c r="I9" s="42">
        <v>0</v>
      </c>
      <c r="J9" s="43">
        <v>892.32</v>
      </c>
      <c r="K9" s="43">
        <v>446.16</v>
      </c>
      <c r="L9" s="43">
        <v>1635.92</v>
      </c>
      <c r="M9" s="43">
        <v>2974.4</v>
      </c>
      <c r="N9" s="41"/>
      <c r="O9" s="42" t="s">
        <v>105</v>
      </c>
    </row>
    <row r="10" s="34" customFormat="1" ht="29" customHeight="1" spans="1:15">
      <c r="A10" s="40">
        <v>4</v>
      </c>
      <c r="B10" s="42" t="s">
        <v>656</v>
      </c>
      <c r="C10" s="42">
        <v>1</v>
      </c>
      <c r="D10" s="42">
        <v>5.5</v>
      </c>
      <c r="E10" s="42">
        <v>30250</v>
      </c>
      <c r="F10" s="71">
        <v>6292</v>
      </c>
      <c r="G10" s="45" t="s">
        <v>103</v>
      </c>
      <c r="H10" s="45" t="s">
        <v>119</v>
      </c>
      <c r="I10" s="42">
        <v>0</v>
      </c>
      <c r="J10" s="43">
        <v>1887.6</v>
      </c>
      <c r="K10" s="43">
        <v>943.8</v>
      </c>
      <c r="L10" s="43">
        <v>3460.6</v>
      </c>
      <c r="M10" s="43">
        <v>6292</v>
      </c>
      <c r="N10" s="41"/>
      <c r="O10" s="41" t="s">
        <v>120</v>
      </c>
    </row>
    <row r="11" s="34" customFormat="1" ht="29" customHeight="1" spans="1:15">
      <c r="A11" s="40">
        <v>5</v>
      </c>
      <c r="B11" s="42" t="s">
        <v>659</v>
      </c>
      <c r="C11" s="42">
        <v>1</v>
      </c>
      <c r="D11" s="42">
        <v>5.7</v>
      </c>
      <c r="E11" s="42">
        <v>20520</v>
      </c>
      <c r="F11" s="71">
        <v>4268.16</v>
      </c>
      <c r="G11" s="45" t="s">
        <v>103</v>
      </c>
      <c r="H11" s="45" t="s">
        <v>104</v>
      </c>
      <c r="I11" s="42">
        <v>0</v>
      </c>
      <c r="J11" s="43">
        <v>1280.45</v>
      </c>
      <c r="K11" s="43">
        <v>640.22</v>
      </c>
      <c r="L11" s="43">
        <v>2347.48</v>
      </c>
      <c r="M11" s="43">
        <v>4268.16</v>
      </c>
      <c r="N11" s="41"/>
      <c r="O11" s="42" t="s">
        <v>132</v>
      </c>
    </row>
    <row r="12" s="34" customFormat="1" ht="29" customHeight="1" spans="1:15">
      <c r="A12" s="40">
        <v>6</v>
      </c>
      <c r="B12" s="41" t="s">
        <v>756</v>
      </c>
      <c r="C12" s="42">
        <v>1</v>
      </c>
      <c r="D12" s="41">
        <v>23.5</v>
      </c>
      <c r="E12" s="44">
        <v>129250</v>
      </c>
      <c r="F12" s="44">
        <v>24816</v>
      </c>
      <c r="G12" s="45" t="s">
        <v>416</v>
      </c>
      <c r="H12" s="45" t="s">
        <v>39</v>
      </c>
      <c r="I12" s="41">
        <v>0</v>
      </c>
      <c r="J12" s="43">
        <v>7444.8</v>
      </c>
      <c r="K12" s="43">
        <v>3722.4</v>
      </c>
      <c r="L12" s="43">
        <v>13648.8</v>
      </c>
      <c r="M12" s="43">
        <v>24816</v>
      </c>
      <c r="N12" s="41"/>
      <c r="O12" s="41" t="s">
        <v>62</v>
      </c>
    </row>
    <row r="13" s="62" customFormat="1" ht="17" customHeight="1" spans="1:15">
      <c r="A13" s="46" t="s">
        <v>593</v>
      </c>
      <c r="B13" s="47"/>
      <c r="C13" s="28">
        <f>SUM(C7:C12)</f>
        <v>6</v>
      </c>
      <c r="D13" s="28">
        <f t="shared" ref="D13:M13" si="0">SUM(D7:D12)</f>
        <v>61.9</v>
      </c>
      <c r="E13" s="28">
        <f t="shared" si="0"/>
        <v>329620</v>
      </c>
      <c r="F13" s="28">
        <f t="shared" si="0"/>
        <v>66492.96</v>
      </c>
      <c r="G13" s="20"/>
      <c r="H13" s="20"/>
      <c r="I13" s="28">
        <f t="shared" si="0"/>
        <v>0</v>
      </c>
      <c r="J13" s="76">
        <f t="shared" si="0"/>
        <v>19947.89</v>
      </c>
      <c r="K13" s="76">
        <f t="shared" si="0"/>
        <v>9973.94</v>
      </c>
      <c r="L13" s="76">
        <f t="shared" si="0"/>
        <v>36571.12</v>
      </c>
      <c r="M13" s="76">
        <f t="shared" si="0"/>
        <v>66492.96</v>
      </c>
      <c r="N13" s="77"/>
      <c r="O13" s="20"/>
    </row>
    <row r="15" s="54" customFormat="1" ht="18" customHeight="1" spans="1:14">
      <c r="A15" s="54" t="s">
        <v>608</v>
      </c>
      <c r="J15" s="78"/>
      <c r="K15" s="78"/>
      <c r="L15" s="78"/>
      <c r="M15" s="78"/>
      <c r="N15" s="64"/>
    </row>
    <row r="16" s="34" customFormat="1" ht="24" customHeight="1" spans="1:15">
      <c r="A16" s="38" t="s">
        <v>4</v>
      </c>
      <c r="B16" s="38" t="s">
        <v>7</v>
      </c>
      <c r="C16" s="38" t="s">
        <v>8</v>
      </c>
      <c r="D16" s="38" t="s">
        <v>622</v>
      </c>
      <c r="E16" s="39" t="s">
        <v>10</v>
      </c>
      <c r="F16" s="39" t="s">
        <v>11</v>
      </c>
      <c r="G16" s="38" t="s">
        <v>12</v>
      </c>
      <c r="H16" s="38" t="s">
        <v>13</v>
      </c>
      <c r="I16" s="49" t="s">
        <v>623</v>
      </c>
      <c r="J16" s="60" t="s">
        <v>15</v>
      </c>
      <c r="K16" s="60"/>
      <c r="L16" s="60"/>
      <c r="M16" s="60"/>
      <c r="N16" s="51" t="s">
        <v>16</v>
      </c>
      <c r="O16" s="51" t="s">
        <v>17</v>
      </c>
    </row>
    <row r="17" s="34" customFormat="1" ht="24" customHeight="1" spans="1:15">
      <c r="A17" s="38"/>
      <c r="B17" s="38"/>
      <c r="C17" s="38"/>
      <c r="D17" s="38"/>
      <c r="E17" s="39"/>
      <c r="F17" s="39"/>
      <c r="G17" s="38"/>
      <c r="H17" s="38"/>
      <c r="I17" s="49"/>
      <c r="J17" s="60" t="s">
        <v>624</v>
      </c>
      <c r="K17" s="60" t="s">
        <v>625</v>
      </c>
      <c r="L17" s="60" t="s">
        <v>626</v>
      </c>
      <c r="M17" s="60" t="s">
        <v>22</v>
      </c>
      <c r="N17" s="51"/>
      <c r="O17" s="51"/>
    </row>
    <row r="18" s="34" customFormat="1" ht="29" customHeight="1" spans="1:15">
      <c r="A18" s="40">
        <v>7</v>
      </c>
      <c r="B18" s="42" t="s">
        <v>653</v>
      </c>
      <c r="C18" s="42">
        <v>1</v>
      </c>
      <c r="D18" s="42">
        <v>6</v>
      </c>
      <c r="E18" s="42">
        <v>33000</v>
      </c>
      <c r="F18" s="71">
        <v>6864</v>
      </c>
      <c r="G18" s="45" t="s">
        <v>103</v>
      </c>
      <c r="H18" s="45" t="s">
        <v>65</v>
      </c>
      <c r="I18" s="42">
        <v>0</v>
      </c>
      <c r="J18" s="43">
        <v>2059.2</v>
      </c>
      <c r="K18" s="43">
        <v>1029.6</v>
      </c>
      <c r="L18" s="43">
        <v>3775.2</v>
      </c>
      <c r="M18" s="43">
        <v>6864</v>
      </c>
      <c r="N18" s="41"/>
      <c r="O18" s="42" t="s">
        <v>108</v>
      </c>
    </row>
    <row r="19" s="63" customFormat="1" ht="21" customHeight="1" spans="1:15">
      <c r="A19" s="46" t="s">
        <v>593</v>
      </c>
      <c r="B19" s="47"/>
      <c r="C19" s="28">
        <f>SUM(C18:C18)</f>
        <v>1</v>
      </c>
      <c r="D19" s="28">
        <f t="shared" ref="D19:M19" si="1">SUM(D18:D18)</f>
        <v>6</v>
      </c>
      <c r="E19" s="28">
        <f t="shared" si="1"/>
        <v>33000</v>
      </c>
      <c r="F19" s="28">
        <f t="shared" si="1"/>
        <v>6864</v>
      </c>
      <c r="G19" s="20"/>
      <c r="H19" s="20"/>
      <c r="I19" s="28">
        <f t="shared" si="1"/>
        <v>0</v>
      </c>
      <c r="J19" s="76">
        <f t="shared" si="1"/>
        <v>2059.2</v>
      </c>
      <c r="K19" s="76">
        <f t="shared" si="1"/>
        <v>1029.6</v>
      </c>
      <c r="L19" s="76">
        <f t="shared" si="1"/>
        <v>3775.2</v>
      </c>
      <c r="M19" s="76">
        <f t="shared" si="1"/>
        <v>6864</v>
      </c>
      <c r="N19" s="77"/>
      <c r="O19" s="20"/>
    </row>
    <row r="20" s="63" customFormat="1" ht="21" customHeight="1" spans="1:15">
      <c r="A20" s="46" t="s">
        <v>810</v>
      </c>
      <c r="B20" s="47"/>
      <c r="C20" s="28">
        <f>C13+C19</f>
        <v>7</v>
      </c>
      <c r="D20" s="28">
        <f t="shared" ref="D20:M20" si="2">D13+D19</f>
        <v>67.9</v>
      </c>
      <c r="E20" s="28">
        <f t="shared" si="2"/>
        <v>362620</v>
      </c>
      <c r="F20" s="28">
        <f t="shared" si="2"/>
        <v>73356.96</v>
      </c>
      <c r="G20" s="20"/>
      <c r="H20" s="20"/>
      <c r="I20" s="28">
        <f t="shared" si="2"/>
        <v>0</v>
      </c>
      <c r="J20" s="76">
        <f t="shared" si="2"/>
        <v>22007.09</v>
      </c>
      <c r="K20" s="76">
        <f t="shared" si="2"/>
        <v>11003.54</v>
      </c>
      <c r="L20" s="76">
        <f t="shared" si="2"/>
        <v>40346.32</v>
      </c>
      <c r="M20" s="76">
        <f t="shared" si="2"/>
        <v>73356.96</v>
      </c>
      <c r="N20" s="77"/>
      <c r="O20" s="20"/>
    </row>
  </sheetData>
  <mergeCells count="29">
    <mergeCell ref="A2:N2"/>
    <mergeCell ref="A3:N3"/>
    <mergeCell ref="J5:M5"/>
    <mergeCell ref="A13:B13"/>
    <mergeCell ref="J16:M16"/>
    <mergeCell ref="A19:B19"/>
    <mergeCell ref="A20:B20"/>
    <mergeCell ref="A5:A6"/>
    <mergeCell ref="A16:A17"/>
    <mergeCell ref="B5:B6"/>
    <mergeCell ref="B16:B17"/>
    <mergeCell ref="C5:C6"/>
    <mergeCell ref="C16:C17"/>
    <mergeCell ref="D5:D6"/>
    <mergeCell ref="D16:D17"/>
    <mergeCell ref="E5:E6"/>
    <mergeCell ref="E16:E17"/>
    <mergeCell ref="F5:F6"/>
    <mergeCell ref="F16:F17"/>
    <mergeCell ref="G5:G6"/>
    <mergeCell ref="G16:G17"/>
    <mergeCell ref="H5:H6"/>
    <mergeCell ref="H16:H17"/>
    <mergeCell ref="I5:I6"/>
    <mergeCell ref="I16:I17"/>
    <mergeCell ref="N5:N6"/>
    <mergeCell ref="N16:N17"/>
    <mergeCell ref="O5:O6"/>
    <mergeCell ref="O16:O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附表1-汇总</vt:lpstr>
      <vt:lpstr>附件1汇总表</vt:lpstr>
      <vt:lpstr>附件2天然橡胶价格一般户</vt:lpstr>
      <vt:lpstr>附表3-香蕉189</vt:lpstr>
      <vt:lpstr>附件3香蕉种植一般户</vt:lpstr>
      <vt:lpstr>附件4大棚瓜菜一般户</vt:lpstr>
      <vt:lpstr>附件5水稻种植一般户1</vt:lpstr>
      <vt:lpstr>附件5水稻种植一般户</vt:lpstr>
      <vt:lpstr>附件6香蕉种植财政全额补贴户</vt:lpstr>
      <vt:lpstr>附件7水稻种植财政全额补贴户</vt:lpstr>
      <vt:lpstr>附件7-1水稻种植财政全额补贴户核查表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dcterms:modified xsi:type="dcterms:W3CDTF">2024-03-12T03:07:20Z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968D9F018C0F4A93AC711B967F881430</vt:lpwstr>
  </property>
</Properties>
</file>