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13" firstSheet="2" activeTab="2"/>
  </bookViews>
  <sheets>
    <sheet name="原始移交数据" sheetId="28" state="hidden" r:id="rId1"/>
    <sheet name="综合楼出租汇总表" sheetId="14" state="hidden" r:id="rId2"/>
    <sheet name="3.交易中心" sheetId="52" r:id="rId3"/>
    <sheet name="Sheet1" sheetId="27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  <author>赖文亮</author>
    <author>曾德鲜</author>
    <author>admin</author>
  </authors>
  <commentList>
    <comment ref="Y6" authorId="0">
      <text>
        <r>
          <rPr>
            <b/>
            <sz val="9"/>
            <rFont val="宋体"/>
            <charset val="134"/>
          </rPr>
          <t>承:</t>
        </r>
        <r>
          <rPr>
            <sz val="9"/>
            <rFont val="宋体"/>
            <charset val="134"/>
          </rPr>
          <t xml:space="preserve">
2019.6.26农行转账17049.6元，租金15984元物业费1065.6元</t>
        </r>
      </text>
    </comment>
    <comment ref="N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2019.7.3日微信支付2018.5-2019.4月租金7992元</t>
        </r>
      </text>
    </comment>
    <comment ref="Y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2019.7.3日微信支付2018.5-2019.4月租金7992元
</t>
        </r>
      </text>
    </comment>
    <comment ref="Y9" authorId="0">
      <text>
        <r>
          <rPr>
            <sz val="9"/>
            <rFont val="宋体"/>
            <charset val="134"/>
          </rPr>
          <t xml:space="preserve">承:
2019.7.22支付宝转账15897.6元，租金14904元物业费993.6元
</t>
        </r>
      </text>
    </comment>
    <comment ref="L11" authorId="1">
      <text>
        <r>
          <rPr>
            <b/>
            <sz val="9"/>
            <rFont val="宋体"/>
            <charset val="134"/>
          </rPr>
          <t>赖文亮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13</t>
        </r>
        <r>
          <rPr>
            <sz val="9"/>
            <rFont val="宋体"/>
            <charset val="134"/>
          </rPr>
          <t>日转账</t>
        </r>
      </text>
    </comment>
    <comment ref="M11" authorId="1">
      <text>
        <r>
          <rPr>
            <b/>
            <sz val="9"/>
            <rFont val="宋体"/>
            <charset val="134"/>
          </rPr>
          <t>赖文亮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4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11</t>
        </r>
        <r>
          <rPr>
            <sz val="9"/>
            <rFont val="宋体"/>
            <charset val="134"/>
          </rPr>
          <t>日转账</t>
        </r>
      </text>
    </comment>
    <comment ref="N11" authorId="0">
      <text>
        <r>
          <rPr>
            <sz val="9"/>
            <rFont val="宋体"/>
            <charset val="134"/>
          </rPr>
          <t xml:space="preserve">王槐承:
2018.5.17转账4816元
</t>
        </r>
      </text>
    </comment>
    <comment ref="O11" authorId="0">
      <text>
        <r>
          <rPr>
            <sz val="9"/>
            <rFont val="宋体"/>
            <charset val="134"/>
          </rPr>
          <t xml:space="preserve">王槐承:
2018.6.7农行转账4816元
</t>
        </r>
      </text>
    </comment>
    <comment ref="P11" authorId="0">
      <text>
        <r>
          <rPr>
            <b/>
            <sz val="9"/>
            <rFont val="宋体"/>
            <charset val="134"/>
          </rPr>
          <t>王槐承:</t>
        </r>
        <r>
          <rPr>
            <sz val="9"/>
            <rFont val="宋体"/>
            <charset val="134"/>
          </rPr>
          <t xml:space="preserve">
2018.7.3农发行转账4816元</t>
        </r>
      </text>
    </comment>
    <comment ref="Q11" authorId="0">
      <text>
        <r>
          <rPr>
            <b/>
            <sz val="9"/>
            <rFont val="宋体"/>
            <charset val="134"/>
          </rPr>
          <t>王槐承:</t>
        </r>
        <r>
          <rPr>
            <sz val="9"/>
            <rFont val="宋体"/>
            <charset val="134"/>
          </rPr>
          <t xml:space="preserve">
2018.8.14转账4816元</t>
        </r>
      </text>
    </comment>
    <comment ref="R11" authorId="2">
      <text>
        <r>
          <rPr>
            <b/>
            <sz val="9"/>
            <rFont val="宋体"/>
            <charset val="134"/>
          </rPr>
          <t>曾德鲜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6</t>
        </r>
        <r>
          <rPr>
            <sz val="9"/>
            <rFont val="宋体"/>
            <charset val="134"/>
          </rPr>
          <t>日缴纳</t>
        </r>
        <r>
          <rPr>
            <sz val="9"/>
            <rFont val="Tahoma"/>
            <charset val="134"/>
          </rPr>
          <t>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月的租金</t>
        </r>
        <r>
          <rPr>
            <sz val="9"/>
            <rFont val="Tahoma"/>
            <charset val="134"/>
          </rPr>
          <t>4816</t>
        </r>
        <r>
          <rPr>
            <sz val="9"/>
            <rFont val="宋体"/>
            <charset val="134"/>
          </rPr>
          <t>元（转账）</t>
        </r>
      </text>
    </comment>
    <comment ref="S11" authorId="0">
      <text>
        <r>
          <rPr>
            <b/>
            <sz val="9"/>
            <rFont val="宋体"/>
            <charset val="134"/>
          </rPr>
          <t>王槐承:</t>
        </r>
        <r>
          <rPr>
            <sz val="9"/>
            <rFont val="宋体"/>
            <charset val="134"/>
          </rPr>
          <t xml:space="preserve">
2018.10.14 转账缴纳4816元</t>
        </r>
      </text>
    </comment>
    <comment ref="U11" authorId="0">
      <text>
        <r>
          <rPr>
            <sz val="9"/>
            <rFont val="宋体"/>
            <charset val="134"/>
          </rPr>
          <t>只缴纳了4816元/2019.1.14农发行缴纳241元</t>
        </r>
      </text>
    </comment>
    <comment ref="V11" authorId="0">
      <text>
        <r>
          <rPr>
            <b/>
            <sz val="9"/>
            <rFont val="宋体"/>
            <charset val="134"/>
          </rPr>
          <t>承:</t>
        </r>
        <r>
          <rPr>
            <sz val="9"/>
            <rFont val="宋体"/>
            <charset val="134"/>
          </rPr>
          <t xml:space="preserve">
2019.1.14农发行缴纳5057元</t>
        </r>
      </text>
    </comment>
    <comment ref="W11" authorId="0">
      <text>
        <r>
          <rPr>
            <b/>
            <sz val="9"/>
            <rFont val="宋体"/>
            <charset val="134"/>
          </rPr>
          <t>承:</t>
        </r>
        <r>
          <rPr>
            <sz val="9"/>
            <rFont val="宋体"/>
            <charset val="134"/>
          </rPr>
          <t xml:space="preserve">
2019.2.15,5057元已到账</t>
        </r>
      </text>
    </comment>
    <comment ref="X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2019.3.8到账5057元</t>
        </r>
      </text>
    </comment>
    <comment ref="Y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2019年4月10日缴纳6间办公室2019年4月份租金5057元（转账）</t>
        </r>
      </text>
    </comment>
    <comment ref="Z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2019.5.8农行转账5057元</t>
        </r>
      </text>
    </comment>
    <comment ref="AA11" authorId="3">
      <text>
        <r>
          <rPr>
            <b/>
            <sz val="9"/>
            <rFont val="宋体"/>
            <charset val="134"/>
          </rPr>
          <t>承</t>
        </r>
        <r>
          <rPr>
            <b/>
            <sz val="9"/>
            <rFont val="Tahoma"/>
            <charset val="134"/>
          </rPr>
          <t>:
6</t>
        </r>
        <r>
          <rPr>
            <b/>
            <sz val="9"/>
            <rFont val="宋体"/>
            <charset val="134"/>
          </rPr>
          <t>月</t>
        </r>
        <r>
          <rPr>
            <b/>
            <sz val="9"/>
            <rFont val="Tahoma"/>
            <charset val="134"/>
          </rPr>
          <t>17</t>
        </r>
        <r>
          <rPr>
            <b/>
            <sz val="9"/>
            <rFont val="宋体"/>
            <charset val="134"/>
          </rPr>
          <t>日农发行转账汇款</t>
        </r>
        <r>
          <rPr>
            <b/>
            <sz val="9"/>
            <rFont val="Tahoma"/>
            <charset val="134"/>
          </rPr>
          <t>5057</t>
        </r>
        <r>
          <rPr>
            <b/>
            <sz val="9"/>
            <rFont val="宋体"/>
            <charset val="134"/>
          </rPr>
          <t>元</t>
        </r>
      </text>
    </comment>
    <comment ref="AB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2019.7.6农发行两笔转账5057元和3730元</t>
        </r>
      </text>
    </comment>
    <comment ref="AC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2019.08.12农发行转账5057元</t>
        </r>
      </text>
    </comment>
    <comment ref="AD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2019.9.4农行转账5057元</t>
        </r>
      </text>
    </comment>
    <comment ref="AE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2019年10月21日转账农发行5057元
</t>
        </r>
      </text>
    </comment>
    <comment ref="AF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2019.11.12农行转账5057元</t>
        </r>
      </text>
    </comment>
    <comment ref="AH11" authorId="0">
      <text>
        <r>
          <rPr>
            <b/>
            <sz val="9"/>
            <rFont val="Tahoma"/>
            <charset val="134"/>
          </rPr>
          <t>6</t>
        </r>
        <r>
          <rPr>
            <b/>
            <sz val="9"/>
            <rFont val="宋体"/>
            <charset val="134"/>
          </rPr>
          <t>日</t>
        </r>
        <r>
          <rPr>
            <b/>
            <sz val="9"/>
            <rFont val="Tahoma"/>
            <charset val="134"/>
          </rPr>
          <t xml:space="preserve">:
</t>
        </r>
        <r>
          <rPr>
            <sz val="9"/>
            <rFont val="Tahoma"/>
            <charset val="134"/>
          </rPr>
          <t xml:space="preserve">2020.1.6  </t>
        </r>
        <r>
          <rPr>
            <sz val="9"/>
            <rFont val="宋体"/>
            <charset val="134"/>
          </rPr>
          <t>交通银行转账</t>
        </r>
        <r>
          <rPr>
            <sz val="9"/>
            <rFont val="Tahoma"/>
            <charset val="134"/>
          </rPr>
          <t>5310</t>
        </r>
        <r>
          <rPr>
            <sz val="9"/>
            <rFont val="宋体"/>
            <charset val="134"/>
          </rPr>
          <t>元</t>
        </r>
        <r>
          <rPr>
            <sz val="9"/>
            <rFont val="Tahoma"/>
            <charset val="134"/>
          </rPr>
          <t xml:space="preserve">
</t>
        </r>
      </text>
    </comment>
    <comment ref="L17" authorId="1">
      <text>
        <r>
          <rPr>
            <b/>
            <sz val="9"/>
            <rFont val="宋体"/>
            <charset val="134"/>
          </rPr>
          <t>赖文亮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13</t>
        </r>
        <r>
          <rPr>
            <sz val="9"/>
            <rFont val="宋体"/>
            <charset val="134"/>
          </rPr>
          <t>日转账</t>
        </r>
      </text>
    </comment>
    <comment ref="M17" authorId="1">
      <text>
        <r>
          <rPr>
            <b/>
            <sz val="9"/>
            <rFont val="宋体"/>
            <charset val="134"/>
          </rPr>
          <t>赖文亮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4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11</t>
        </r>
        <r>
          <rPr>
            <sz val="9"/>
            <rFont val="宋体"/>
            <charset val="134"/>
          </rPr>
          <t>日转账</t>
        </r>
      </text>
    </comment>
    <comment ref="N17" authorId="0">
      <text>
        <r>
          <rPr>
            <b/>
            <sz val="9"/>
            <rFont val="宋体"/>
            <charset val="134"/>
          </rPr>
          <t>王槐承:</t>
        </r>
        <r>
          <rPr>
            <sz val="9"/>
            <rFont val="宋体"/>
            <charset val="134"/>
          </rPr>
          <t xml:space="preserve">
2018.5.17转账3552元</t>
        </r>
      </text>
    </comment>
    <comment ref="O17" authorId="0">
      <text>
        <r>
          <rPr>
            <sz val="9"/>
            <rFont val="宋体"/>
            <charset val="134"/>
          </rPr>
          <t xml:space="preserve">王槐承:
2018.6.7农行转账3552元
</t>
        </r>
      </text>
    </comment>
    <comment ref="P17" authorId="0">
      <text>
        <r>
          <rPr>
            <sz val="9"/>
            <rFont val="宋体"/>
            <charset val="134"/>
          </rPr>
          <t xml:space="preserve">王槐承:
2018.7.3农发行转账3552元
</t>
        </r>
      </text>
    </comment>
    <comment ref="Q17" authorId="0">
      <text>
        <r>
          <rPr>
            <sz val="9"/>
            <rFont val="宋体"/>
            <charset val="134"/>
          </rPr>
          <t xml:space="preserve">王槐承:
2018.8.14转账3552元
</t>
        </r>
      </text>
    </comment>
    <comment ref="R17" authorId="2">
      <text>
        <r>
          <rPr>
            <b/>
            <sz val="9"/>
            <rFont val="宋体"/>
            <charset val="134"/>
          </rPr>
          <t>曾德鲜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6</t>
        </r>
        <r>
          <rPr>
            <sz val="9"/>
            <rFont val="宋体"/>
            <charset val="134"/>
          </rPr>
          <t>日缴纳</t>
        </r>
        <r>
          <rPr>
            <sz val="9"/>
            <rFont val="Tahoma"/>
            <charset val="134"/>
          </rPr>
          <t>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月的租金</t>
        </r>
        <r>
          <rPr>
            <sz val="9"/>
            <rFont val="Tahoma"/>
            <charset val="134"/>
          </rPr>
          <t>3552</t>
        </r>
        <r>
          <rPr>
            <sz val="9"/>
            <rFont val="宋体"/>
            <charset val="134"/>
          </rPr>
          <t>元（转账）</t>
        </r>
      </text>
    </comment>
    <comment ref="S17" authorId="0">
      <text>
        <r>
          <rPr>
            <sz val="9"/>
            <rFont val="宋体"/>
            <charset val="134"/>
          </rPr>
          <t xml:space="preserve">王槐承:
2018.10.14 转账缴纳3552元
</t>
        </r>
      </text>
    </comment>
    <comment ref="U17" authorId="0">
      <text>
        <r>
          <rPr>
            <sz val="9"/>
            <rFont val="宋体"/>
            <charset val="134"/>
          </rPr>
          <t xml:space="preserve">只缴纳了3552元/2019.1.14农发行缴纳178元
</t>
        </r>
      </text>
    </comment>
    <comment ref="V17" authorId="0">
      <text>
        <r>
          <rPr>
            <sz val="9"/>
            <rFont val="宋体"/>
            <charset val="134"/>
          </rPr>
          <t xml:space="preserve">承:
2019.1.14农发行缴纳3730元
</t>
        </r>
      </text>
    </comment>
    <comment ref="W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2019年2月13日缴纳2019年2月份租金3070元</t>
        </r>
      </text>
    </comment>
    <comment ref="X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2019.3.8到账3730元</t>
        </r>
      </text>
    </comment>
    <comment ref="Y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2019年4月10日缴纳6间办公室2019年4月份租金3730元（转账）
</t>
        </r>
      </text>
    </comment>
    <comment ref="Z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2019.5.7农行转账3730元</t>
        </r>
      </text>
    </comment>
    <comment ref="AA17" authorId="3">
      <text>
        <r>
          <rPr>
            <b/>
            <sz val="9"/>
            <rFont val="宋体"/>
            <charset val="134"/>
          </rPr>
          <t>承</t>
        </r>
        <r>
          <rPr>
            <b/>
            <sz val="9"/>
            <rFont val="Tahoma"/>
            <charset val="134"/>
          </rPr>
          <t>:
6</t>
        </r>
        <r>
          <rPr>
            <b/>
            <sz val="9"/>
            <rFont val="宋体"/>
            <charset val="134"/>
          </rPr>
          <t>月</t>
        </r>
        <r>
          <rPr>
            <b/>
            <sz val="9"/>
            <rFont val="Tahoma"/>
            <charset val="134"/>
          </rPr>
          <t>17</t>
        </r>
        <r>
          <rPr>
            <b/>
            <sz val="9"/>
            <rFont val="宋体"/>
            <charset val="134"/>
          </rPr>
          <t>日农发行转账汇款</t>
        </r>
        <r>
          <rPr>
            <b/>
            <sz val="9"/>
            <rFont val="Tahoma"/>
            <charset val="134"/>
          </rPr>
          <t>3730</t>
        </r>
        <r>
          <rPr>
            <b/>
            <sz val="9"/>
            <rFont val="宋体"/>
            <charset val="134"/>
          </rPr>
          <t>元</t>
        </r>
      </text>
    </comment>
    <comment ref="AB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2019.7.6农发行两笔转账5057元和3730元
</t>
        </r>
      </text>
    </comment>
    <comment ref="AC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2019.08.13农发行转账3730元
</t>
        </r>
      </text>
    </comment>
    <comment ref="AD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2019.9.4农行转账</t>
        </r>
      </text>
    </comment>
    <comment ref="AE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2019年10月21日转账农发行3730元</t>
        </r>
      </text>
    </comment>
    <comment ref="AF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2019.11.12农行转账3730元</t>
        </r>
      </text>
    </comment>
    <comment ref="AH17" authorId="0">
      <text>
        <r>
          <rPr>
            <b/>
            <sz val="9"/>
            <rFont val="Tahoma"/>
            <charset val="134"/>
          </rPr>
          <t>6</t>
        </r>
        <r>
          <rPr>
            <b/>
            <sz val="9"/>
            <rFont val="宋体"/>
            <charset val="134"/>
          </rPr>
          <t>日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2020.1.6   </t>
        </r>
        <r>
          <rPr>
            <sz val="9"/>
            <rFont val="宋体"/>
            <charset val="134"/>
          </rPr>
          <t>农村信用社转账</t>
        </r>
        <r>
          <rPr>
            <sz val="9"/>
            <rFont val="Tahoma"/>
            <charset val="134"/>
          </rPr>
          <t>3917</t>
        </r>
        <r>
          <rPr>
            <sz val="9"/>
            <rFont val="宋体"/>
            <charset val="134"/>
          </rPr>
          <t>元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赖文亮</author>
    <author>曾德鲜</author>
    <author>admin</author>
  </authors>
  <commentList>
    <comment ref="F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18元/每平方米
</t>
        </r>
      </text>
    </comment>
    <comment ref="H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1、18元/每平方米（原36元/每平方米，根据《三亚市渔港搬迁总体工作方案》第七大点第九条办公场所享受五折优惠）。
2、月租金：1332元；年租金：15984元。
3、该租金不包含物业管理费及使用过程产生的税费和其它费用（水、电、网络等费用）。
</t>
        </r>
      </text>
    </comment>
    <comment ref="I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预交3个月租金作为押金
</t>
        </r>
      </text>
    </comment>
    <comment ref="J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月租金：1332元
年租金：15984元（总租金）
</t>
        </r>
      </text>
    </comment>
    <comment ref="AB4" authorId="0">
      <text>
        <r>
          <rPr>
            <b/>
            <sz val="9"/>
            <rFont val="宋体"/>
            <charset val="134"/>
          </rPr>
          <t>承:</t>
        </r>
        <r>
          <rPr>
            <sz val="9"/>
            <rFont val="宋体"/>
            <charset val="134"/>
          </rPr>
          <t xml:space="preserve">
2019.6.26农行转账17049.6元，租金15984元物业费1065.6元</t>
        </r>
      </text>
    </comment>
    <comment ref="F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18元/每平方米
</t>
        </r>
      </text>
    </comment>
    <comment ref="F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18元/每平方米</t>
        </r>
      </text>
    </comment>
    <comment ref="H6" authorId="0">
      <text>
        <r>
          <rPr>
            <b/>
            <sz val="9"/>
            <rFont val="宋体"/>
            <charset val="134"/>
          </rPr>
          <t>2019.9.10:</t>
        </r>
        <r>
          <rPr>
            <sz val="9"/>
            <rFont val="宋体"/>
            <charset val="134"/>
          </rPr>
          <t xml:space="preserve">
1、18元/每平方米（原36元/每平方米，根据《三亚市渔港搬迁总体工作方案》第七大点第九条办公场所享受五折优惠）。
2、月租金：666元；年租金：7992元。
3、该租金不包含物业管理费及使用过程产生的税费和其它费用（水、电、网络等费用）。
</t>
        </r>
      </text>
    </comment>
    <comment ref="I6" authorId="0">
      <text>
        <r>
          <rPr>
            <b/>
            <sz val="9"/>
            <rFont val="宋体"/>
            <charset val="134"/>
          </rPr>
          <t>2019.9.10:</t>
        </r>
        <r>
          <rPr>
            <sz val="9"/>
            <rFont val="宋体"/>
            <charset val="134"/>
          </rPr>
          <t xml:space="preserve">
预交3个月租金作为押金</t>
        </r>
      </text>
    </comment>
    <comment ref="J6" authorId="0">
      <text>
        <r>
          <rPr>
            <b/>
            <sz val="9"/>
            <rFont val="宋体"/>
            <charset val="134"/>
          </rPr>
          <t>2019.9.10:</t>
        </r>
        <r>
          <rPr>
            <sz val="9"/>
            <rFont val="宋体"/>
            <charset val="134"/>
          </rPr>
          <t xml:space="preserve">
月租金：666元
年租金：7992元（总租金）</t>
        </r>
      </text>
    </comment>
    <comment ref="Q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2019.7.3日微信支付2018.5-2019.4月租金7992元</t>
        </r>
      </text>
    </comment>
    <comment ref="AB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2019.7.3日微信支付2018.5-2019.4月租金7992元
</t>
        </r>
      </text>
    </comment>
    <comment ref="F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18元/每平方米
</t>
        </r>
      </text>
    </comment>
    <comment ref="H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1、18元/每平方米（原36元/每平方米，根据《三亚市渔港搬迁总体工作方案》第七大点第九条办公场所享受五折优惠）。
2、月租金：1242元；年租金：14904元。
3、该租金不包含物业管理费及使用过程产生的税费和其它费用（水、电、网络等费用）。
</t>
        </r>
      </text>
    </comment>
    <comment ref="I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预交3个月租金作为押金
</t>
        </r>
      </text>
    </comment>
    <comment ref="J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月租金：1242元
年租金：14904元（总租金）
</t>
        </r>
      </text>
    </comment>
    <comment ref="AB7" authorId="0">
      <text>
        <r>
          <rPr>
            <sz val="9"/>
            <rFont val="宋体"/>
            <charset val="134"/>
          </rPr>
          <t xml:space="preserve">承:
2019.7.22支付宝转账15897.6元，租金14904元物业费993.6元
</t>
        </r>
      </text>
    </comment>
    <comment ref="F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18元/每平方米
</t>
        </r>
      </text>
    </comment>
    <comment ref="F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16元/每平方米</t>
        </r>
      </text>
    </comment>
    <comment ref="H9" authorId="0">
      <text>
        <r>
          <rPr>
            <b/>
            <sz val="9"/>
            <rFont val="宋体"/>
            <charset val="134"/>
          </rPr>
          <t>2017-10-30:</t>
        </r>
        <r>
          <rPr>
            <sz val="9"/>
            <rFont val="宋体"/>
            <charset val="134"/>
          </rPr>
          <t xml:space="preserve">
1、16元/每平方米（原32元/每平方米，根据《三亚市渔港搬迁总体工作方案》第七条优惠政策，给予租金五折优惠）。
2、租金每年递增5%（每年12月起租金递增5%）。
3、第一年租金：4816元/月，57792元/年；第二年租金5057元/月，60684元/年；第三年租金5310元/月，63720元/年，总租金（3年）：182196元。
4、该租金不包含物业管理费及使用过程产生的税费和其它费用（水、电、网络等费用）。</t>
        </r>
      </text>
    </comment>
    <comment ref="I9" authorId="0">
      <text>
        <r>
          <rPr>
            <b/>
            <sz val="9"/>
            <rFont val="宋体"/>
            <charset val="134"/>
          </rPr>
          <t>2017-10-30:</t>
        </r>
        <r>
          <rPr>
            <sz val="9"/>
            <rFont val="宋体"/>
            <charset val="134"/>
          </rPr>
          <t xml:space="preserve">
预交3个月租金作为押金</t>
        </r>
      </text>
    </comment>
    <comment ref="J9" authorId="0">
      <text>
        <r>
          <rPr>
            <b/>
            <sz val="9"/>
            <rFont val="宋体"/>
            <charset val="134"/>
          </rPr>
          <t>2017.10.30:</t>
        </r>
        <r>
          <rPr>
            <sz val="9"/>
            <rFont val="宋体"/>
            <charset val="134"/>
          </rPr>
          <t xml:space="preserve">
1、第一年租金：4816元/月，57792元/年；2017年12月1日至2018年11月30日。
2、第二年租金：5057元/月，60684元/年；2018年12月1日至2019年11月30日。
3、第三年租金：5310元/月，63720元/年；2019年12月1日至2020年11月30日。
4、总租金（3年）：182196元。</t>
        </r>
      </text>
    </comment>
    <comment ref="O9" authorId="1">
      <text>
        <r>
          <rPr>
            <b/>
            <sz val="9"/>
            <rFont val="宋体"/>
            <charset val="134"/>
          </rPr>
          <t>赖文亮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13</t>
        </r>
        <r>
          <rPr>
            <sz val="9"/>
            <rFont val="宋体"/>
            <charset val="134"/>
          </rPr>
          <t>日转账</t>
        </r>
      </text>
    </comment>
    <comment ref="P9" authorId="1">
      <text>
        <r>
          <rPr>
            <b/>
            <sz val="9"/>
            <rFont val="宋体"/>
            <charset val="134"/>
          </rPr>
          <t>赖文亮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4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11</t>
        </r>
        <r>
          <rPr>
            <sz val="9"/>
            <rFont val="宋体"/>
            <charset val="134"/>
          </rPr>
          <t>日转账</t>
        </r>
      </text>
    </comment>
    <comment ref="Q9" authorId="0">
      <text>
        <r>
          <rPr>
            <sz val="9"/>
            <rFont val="宋体"/>
            <charset val="134"/>
          </rPr>
          <t xml:space="preserve">王槐承:
2018.5.17转账4816元
</t>
        </r>
      </text>
    </comment>
    <comment ref="R9" authorId="0">
      <text>
        <r>
          <rPr>
            <sz val="9"/>
            <rFont val="宋体"/>
            <charset val="134"/>
          </rPr>
          <t xml:space="preserve">王槐承:
2018.6.7农行转账4816元
</t>
        </r>
      </text>
    </comment>
    <comment ref="S9" authorId="0">
      <text>
        <r>
          <rPr>
            <b/>
            <sz val="9"/>
            <rFont val="宋体"/>
            <charset val="134"/>
          </rPr>
          <t>王槐承:</t>
        </r>
        <r>
          <rPr>
            <sz val="9"/>
            <rFont val="宋体"/>
            <charset val="134"/>
          </rPr>
          <t xml:space="preserve">
2018.7.3农发行转账4816元</t>
        </r>
      </text>
    </comment>
    <comment ref="T9" authorId="0">
      <text>
        <r>
          <rPr>
            <b/>
            <sz val="9"/>
            <rFont val="宋体"/>
            <charset val="134"/>
          </rPr>
          <t>王槐承:</t>
        </r>
        <r>
          <rPr>
            <sz val="9"/>
            <rFont val="宋体"/>
            <charset val="134"/>
          </rPr>
          <t xml:space="preserve">
2018.8.14转账4816元</t>
        </r>
      </text>
    </comment>
    <comment ref="U9" authorId="2">
      <text>
        <r>
          <rPr>
            <b/>
            <sz val="9"/>
            <rFont val="宋体"/>
            <charset val="134"/>
          </rPr>
          <t>曾德鲜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6</t>
        </r>
        <r>
          <rPr>
            <sz val="9"/>
            <rFont val="宋体"/>
            <charset val="134"/>
          </rPr>
          <t>日缴纳</t>
        </r>
        <r>
          <rPr>
            <sz val="9"/>
            <rFont val="Tahoma"/>
            <charset val="134"/>
          </rPr>
          <t>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月的租金</t>
        </r>
        <r>
          <rPr>
            <sz val="9"/>
            <rFont val="Tahoma"/>
            <charset val="134"/>
          </rPr>
          <t>4816</t>
        </r>
        <r>
          <rPr>
            <sz val="9"/>
            <rFont val="宋体"/>
            <charset val="134"/>
          </rPr>
          <t>元（转账）</t>
        </r>
      </text>
    </comment>
    <comment ref="V9" authorId="0">
      <text>
        <r>
          <rPr>
            <b/>
            <sz val="9"/>
            <rFont val="宋体"/>
            <charset val="134"/>
          </rPr>
          <t>王槐承:</t>
        </r>
        <r>
          <rPr>
            <sz val="9"/>
            <rFont val="宋体"/>
            <charset val="134"/>
          </rPr>
          <t xml:space="preserve">
2018.10.14 转账缴纳4816元</t>
        </r>
      </text>
    </comment>
    <comment ref="X9" authorId="0">
      <text>
        <r>
          <rPr>
            <sz val="9"/>
            <rFont val="宋体"/>
            <charset val="134"/>
          </rPr>
          <t>只缴纳了4816元/2019.1.14农发行缴纳241元</t>
        </r>
      </text>
    </comment>
    <comment ref="Y9" authorId="0">
      <text>
        <r>
          <rPr>
            <b/>
            <sz val="9"/>
            <rFont val="宋体"/>
            <charset val="134"/>
          </rPr>
          <t>承:</t>
        </r>
        <r>
          <rPr>
            <sz val="9"/>
            <rFont val="宋体"/>
            <charset val="134"/>
          </rPr>
          <t xml:space="preserve">
2019.1.14农发行缴纳5057元</t>
        </r>
      </text>
    </comment>
    <comment ref="Z9" authorId="0">
      <text>
        <r>
          <rPr>
            <b/>
            <sz val="9"/>
            <rFont val="宋体"/>
            <charset val="134"/>
          </rPr>
          <t>承:</t>
        </r>
        <r>
          <rPr>
            <sz val="9"/>
            <rFont val="宋体"/>
            <charset val="134"/>
          </rPr>
          <t xml:space="preserve">
2019.2.15,5057元已到账</t>
        </r>
      </text>
    </comment>
    <comment ref="AA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2019.3.8到账5057元</t>
        </r>
      </text>
    </comment>
    <comment ref="AB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2019年4月10日缴纳6间办公室2019年4月份租金5057元（转账）</t>
        </r>
      </text>
    </comment>
    <comment ref="AC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2019.5.8农行转账5057元</t>
        </r>
      </text>
    </comment>
    <comment ref="AD9" authorId="3">
      <text>
        <r>
          <rPr>
            <b/>
            <sz val="9"/>
            <rFont val="宋体"/>
            <charset val="134"/>
          </rPr>
          <t>承</t>
        </r>
        <r>
          <rPr>
            <b/>
            <sz val="9"/>
            <rFont val="Tahoma"/>
            <charset val="134"/>
          </rPr>
          <t>:
6</t>
        </r>
        <r>
          <rPr>
            <b/>
            <sz val="9"/>
            <rFont val="宋体"/>
            <charset val="134"/>
          </rPr>
          <t>月</t>
        </r>
        <r>
          <rPr>
            <b/>
            <sz val="9"/>
            <rFont val="Tahoma"/>
            <charset val="134"/>
          </rPr>
          <t>17</t>
        </r>
        <r>
          <rPr>
            <b/>
            <sz val="9"/>
            <rFont val="宋体"/>
            <charset val="134"/>
          </rPr>
          <t>日农发行转账汇款</t>
        </r>
        <r>
          <rPr>
            <b/>
            <sz val="9"/>
            <rFont val="Tahoma"/>
            <charset val="134"/>
          </rPr>
          <t>5057</t>
        </r>
        <r>
          <rPr>
            <b/>
            <sz val="9"/>
            <rFont val="宋体"/>
            <charset val="134"/>
          </rPr>
          <t>元</t>
        </r>
      </text>
    </comment>
    <comment ref="AE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2019.7.6农发行两笔转账5057元和3730元</t>
        </r>
      </text>
    </comment>
    <comment ref="AF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2019.08.12农发行转账5057元</t>
        </r>
      </text>
    </comment>
    <comment ref="AG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2019.9.4农行转账5057元</t>
        </r>
      </text>
    </comment>
    <comment ref="AH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2019年10月21日转账农发行5057元
</t>
        </r>
      </text>
    </comment>
    <comment ref="AI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2019.11.12农行转账5057元</t>
        </r>
      </text>
    </comment>
    <comment ref="AK9" authorId="0">
      <text>
        <r>
          <rPr>
            <b/>
            <sz val="9"/>
            <rFont val="Tahoma"/>
            <charset val="134"/>
          </rPr>
          <t>6</t>
        </r>
        <r>
          <rPr>
            <b/>
            <sz val="9"/>
            <rFont val="宋体"/>
            <charset val="134"/>
          </rPr>
          <t>日</t>
        </r>
        <r>
          <rPr>
            <b/>
            <sz val="9"/>
            <rFont val="Tahoma"/>
            <charset val="134"/>
          </rPr>
          <t xml:space="preserve">:
</t>
        </r>
        <r>
          <rPr>
            <sz val="9"/>
            <rFont val="Tahoma"/>
            <charset val="134"/>
          </rPr>
          <t xml:space="preserve">2020.1.6  </t>
        </r>
        <r>
          <rPr>
            <sz val="9"/>
            <rFont val="宋体"/>
            <charset val="134"/>
          </rPr>
          <t>交通银行转账</t>
        </r>
        <r>
          <rPr>
            <sz val="9"/>
            <rFont val="Tahoma"/>
            <charset val="134"/>
          </rPr>
          <t>5310</t>
        </r>
        <r>
          <rPr>
            <sz val="9"/>
            <rFont val="宋体"/>
            <charset val="134"/>
          </rPr>
          <t>元</t>
        </r>
        <r>
          <rPr>
            <sz val="9"/>
            <rFont val="Tahoma"/>
            <charset val="134"/>
          </rPr>
          <t xml:space="preserve">
</t>
        </r>
      </text>
    </comment>
    <comment ref="AL9" authorId="0">
      <text>
        <r>
          <rPr>
            <b/>
            <sz val="9"/>
            <rFont val="宋体"/>
            <charset val="134"/>
          </rPr>
          <t>27日</t>
        </r>
        <r>
          <rPr>
            <b/>
            <sz val="9"/>
            <rFont val="Tahoma"/>
            <charset val="134"/>
          </rPr>
          <t xml:space="preserve">:
</t>
        </r>
        <r>
          <rPr>
            <sz val="9"/>
            <rFont val="Tahoma"/>
            <charset val="134"/>
          </rPr>
          <t xml:space="preserve">2020.2.27  </t>
        </r>
        <r>
          <rPr>
            <sz val="9"/>
            <rFont val="宋体"/>
            <charset val="134"/>
          </rPr>
          <t>交通银行转账</t>
        </r>
        <r>
          <rPr>
            <sz val="9"/>
            <rFont val="Tahoma"/>
            <charset val="134"/>
          </rPr>
          <t>5310</t>
        </r>
        <r>
          <rPr>
            <sz val="9"/>
            <rFont val="宋体"/>
            <charset val="134"/>
          </rPr>
          <t>元</t>
        </r>
        <r>
          <rPr>
            <sz val="9"/>
            <rFont val="Tahoma"/>
            <charset val="134"/>
          </rPr>
          <t xml:space="preserve">
</t>
        </r>
      </text>
    </comment>
    <comment ref="F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16元/每平方米</t>
        </r>
      </text>
    </comment>
    <comment ref="H15" authorId="0">
      <text>
        <r>
          <rPr>
            <b/>
            <sz val="9"/>
            <rFont val="宋体"/>
            <charset val="134"/>
          </rPr>
          <t>2017-10-30:</t>
        </r>
        <r>
          <rPr>
            <sz val="9"/>
            <rFont val="宋体"/>
            <charset val="134"/>
          </rPr>
          <t xml:space="preserve">
1、16元/每平方米（原32元/每平方米，根据《三亚市渔港搬迁总体工作方案》第七条优惠政策，给予租金五折优惠）。
2、租金每年递增5%（每年12月起租金递增5%）。
3、第一年租金：3552元/月，42624元/年；第二年租金3730元/月，44760元/年；第三年租金3917元/月，47004元/年，总租金（3年）：134388元。
4、该租金不包含物业管理费及使用过程产生的税费和其它费用（水、电、网络等费用）。</t>
        </r>
      </text>
    </comment>
    <comment ref="I15" authorId="0">
      <text>
        <r>
          <rPr>
            <b/>
            <sz val="9"/>
            <rFont val="宋体"/>
            <charset val="134"/>
          </rPr>
          <t>2017-10-30:</t>
        </r>
        <r>
          <rPr>
            <sz val="9"/>
            <rFont val="宋体"/>
            <charset val="134"/>
          </rPr>
          <t xml:space="preserve">
预交3个月租金作为押金
</t>
        </r>
      </text>
    </comment>
    <comment ref="J15" authorId="0">
      <text>
        <r>
          <rPr>
            <b/>
            <sz val="9"/>
            <rFont val="宋体"/>
            <charset val="134"/>
          </rPr>
          <t>2017.10.30:</t>
        </r>
        <r>
          <rPr>
            <sz val="9"/>
            <rFont val="宋体"/>
            <charset val="134"/>
          </rPr>
          <t xml:space="preserve">
1、第一年租金：3552元/月，42624元/年；2017年12月1日至2018年11月30日。
2、第二年租金：3730元/月，44760元/年；2018年12月1日至2019年11月30日。
3、第三年租金：3917元/月，47004元/年；2019年12月1日至2020年11月30日。
4、总租金（3年）：134388元。
</t>
        </r>
      </text>
    </comment>
    <comment ref="O15" authorId="1">
      <text>
        <r>
          <rPr>
            <b/>
            <sz val="9"/>
            <rFont val="宋体"/>
            <charset val="134"/>
          </rPr>
          <t>赖文亮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13</t>
        </r>
        <r>
          <rPr>
            <sz val="9"/>
            <rFont val="宋体"/>
            <charset val="134"/>
          </rPr>
          <t>日转账</t>
        </r>
      </text>
    </comment>
    <comment ref="P15" authorId="1">
      <text>
        <r>
          <rPr>
            <b/>
            <sz val="9"/>
            <rFont val="宋体"/>
            <charset val="134"/>
          </rPr>
          <t>赖文亮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4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11</t>
        </r>
        <r>
          <rPr>
            <sz val="9"/>
            <rFont val="宋体"/>
            <charset val="134"/>
          </rPr>
          <t>日转账</t>
        </r>
      </text>
    </comment>
    <comment ref="Q15" authorId="0">
      <text>
        <r>
          <rPr>
            <b/>
            <sz val="9"/>
            <rFont val="宋体"/>
            <charset val="134"/>
          </rPr>
          <t>王槐承:</t>
        </r>
        <r>
          <rPr>
            <sz val="9"/>
            <rFont val="宋体"/>
            <charset val="134"/>
          </rPr>
          <t xml:space="preserve">
2018.5.17转账3552元</t>
        </r>
      </text>
    </comment>
    <comment ref="R15" authorId="0">
      <text>
        <r>
          <rPr>
            <sz val="9"/>
            <rFont val="宋体"/>
            <charset val="134"/>
          </rPr>
          <t xml:space="preserve">王槐承:
2018.6.7农行转账3552元
</t>
        </r>
      </text>
    </comment>
    <comment ref="S15" authorId="0">
      <text>
        <r>
          <rPr>
            <sz val="9"/>
            <rFont val="宋体"/>
            <charset val="134"/>
          </rPr>
          <t xml:space="preserve">王槐承:
2018.7.3农发行转账3552元
</t>
        </r>
      </text>
    </comment>
    <comment ref="T15" authorId="0">
      <text>
        <r>
          <rPr>
            <sz val="9"/>
            <rFont val="宋体"/>
            <charset val="134"/>
          </rPr>
          <t xml:space="preserve">王槐承:
2018.8.14转账3552元
</t>
        </r>
      </text>
    </comment>
    <comment ref="U15" authorId="2">
      <text>
        <r>
          <rPr>
            <b/>
            <sz val="9"/>
            <rFont val="宋体"/>
            <charset val="134"/>
          </rPr>
          <t>曾德鲜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月</t>
        </r>
        <r>
          <rPr>
            <sz val="9"/>
            <rFont val="Tahoma"/>
            <charset val="134"/>
          </rPr>
          <t>6</t>
        </r>
        <r>
          <rPr>
            <sz val="9"/>
            <rFont val="宋体"/>
            <charset val="134"/>
          </rPr>
          <t>日缴纳</t>
        </r>
        <r>
          <rPr>
            <sz val="9"/>
            <rFont val="Tahoma"/>
            <charset val="134"/>
          </rPr>
          <t>2018</t>
        </r>
        <r>
          <rPr>
            <sz val="9"/>
            <rFont val="宋体"/>
            <charset val="134"/>
          </rPr>
          <t>年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月的租金</t>
        </r>
        <r>
          <rPr>
            <sz val="9"/>
            <rFont val="Tahoma"/>
            <charset val="134"/>
          </rPr>
          <t>3552</t>
        </r>
        <r>
          <rPr>
            <sz val="9"/>
            <rFont val="宋体"/>
            <charset val="134"/>
          </rPr>
          <t>元（转账）</t>
        </r>
      </text>
    </comment>
    <comment ref="V15" authorId="0">
      <text>
        <r>
          <rPr>
            <sz val="9"/>
            <rFont val="宋体"/>
            <charset val="134"/>
          </rPr>
          <t xml:space="preserve">王槐承:
2018.10.14 转账缴纳3552元
</t>
        </r>
      </text>
    </comment>
    <comment ref="X15" authorId="0">
      <text>
        <r>
          <rPr>
            <sz val="9"/>
            <rFont val="宋体"/>
            <charset val="134"/>
          </rPr>
          <t xml:space="preserve">只缴纳了3552元/2019.1.14农发行缴纳178元
</t>
        </r>
      </text>
    </comment>
    <comment ref="Y15" authorId="0">
      <text>
        <r>
          <rPr>
            <sz val="9"/>
            <rFont val="宋体"/>
            <charset val="134"/>
          </rPr>
          <t xml:space="preserve">承:
2019.1.14农发行缴纳3730元
</t>
        </r>
      </text>
    </comment>
    <comment ref="Z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2019年2月13日缴纳2019年2月份租金3070元</t>
        </r>
      </text>
    </comment>
    <comment ref="AA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2019.3.8到账3730元</t>
        </r>
      </text>
    </comment>
    <comment ref="AB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2019年4月10日缴纳6间办公室2019年4月份租金3730元（转账）
</t>
        </r>
      </text>
    </comment>
    <comment ref="AC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2019.5.7农行转账3730元</t>
        </r>
      </text>
    </comment>
    <comment ref="AD15" authorId="3">
      <text>
        <r>
          <rPr>
            <b/>
            <sz val="9"/>
            <rFont val="宋体"/>
            <charset val="134"/>
          </rPr>
          <t>承</t>
        </r>
        <r>
          <rPr>
            <b/>
            <sz val="9"/>
            <rFont val="Tahoma"/>
            <charset val="134"/>
          </rPr>
          <t>:
6</t>
        </r>
        <r>
          <rPr>
            <b/>
            <sz val="9"/>
            <rFont val="宋体"/>
            <charset val="134"/>
          </rPr>
          <t>月</t>
        </r>
        <r>
          <rPr>
            <b/>
            <sz val="9"/>
            <rFont val="Tahoma"/>
            <charset val="134"/>
          </rPr>
          <t>17</t>
        </r>
        <r>
          <rPr>
            <b/>
            <sz val="9"/>
            <rFont val="宋体"/>
            <charset val="134"/>
          </rPr>
          <t>日农发行转账汇款</t>
        </r>
        <r>
          <rPr>
            <b/>
            <sz val="9"/>
            <rFont val="Tahoma"/>
            <charset val="134"/>
          </rPr>
          <t>3730</t>
        </r>
        <r>
          <rPr>
            <b/>
            <sz val="9"/>
            <rFont val="宋体"/>
            <charset val="134"/>
          </rPr>
          <t>元</t>
        </r>
      </text>
    </comment>
    <comment ref="AE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2019.7.6农发行两笔转账5057元和3730元
</t>
        </r>
      </text>
    </comment>
    <comment ref="AF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2019.08.13农发行转账3730元
</t>
        </r>
      </text>
    </comment>
    <comment ref="AG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2019.9.4农行转账</t>
        </r>
      </text>
    </comment>
    <comment ref="AH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2019年10月21日转账农发行3730元</t>
        </r>
      </text>
    </comment>
    <comment ref="AI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2019.11.12农行转账3730元</t>
        </r>
      </text>
    </comment>
    <comment ref="AK15" authorId="0">
      <text>
        <r>
          <rPr>
            <b/>
            <sz val="9"/>
            <rFont val="Tahoma"/>
            <charset val="134"/>
          </rPr>
          <t>6</t>
        </r>
        <r>
          <rPr>
            <b/>
            <sz val="9"/>
            <rFont val="宋体"/>
            <charset val="134"/>
          </rPr>
          <t>日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2020.1.6   </t>
        </r>
        <r>
          <rPr>
            <sz val="9"/>
            <rFont val="宋体"/>
            <charset val="134"/>
          </rPr>
          <t>农村信用社转账</t>
        </r>
        <r>
          <rPr>
            <sz val="9"/>
            <rFont val="Tahoma"/>
            <charset val="134"/>
          </rPr>
          <t>3917</t>
        </r>
        <r>
          <rPr>
            <sz val="9"/>
            <rFont val="宋体"/>
            <charset val="134"/>
          </rPr>
          <t>元</t>
        </r>
      </text>
    </comment>
    <comment ref="AL15" authorId="0">
      <text>
        <r>
          <rPr>
            <b/>
            <sz val="9"/>
            <rFont val="Tahoma"/>
            <charset val="134"/>
          </rPr>
          <t>27</t>
        </r>
        <r>
          <rPr>
            <b/>
            <sz val="9"/>
            <rFont val="宋体"/>
            <charset val="134"/>
          </rPr>
          <t>日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2020.2.27   </t>
        </r>
        <r>
          <rPr>
            <sz val="9"/>
            <rFont val="宋体"/>
            <charset val="134"/>
          </rPr>
          <t>农村信用社转账</t>
        </r>
        <r>
          <rPr>
            <sz val="9"/>
            <rFont val="Tahoma"/>
            <charset val="134"/>
          </rPr>
          <t>3917</t>
        </r>
        <r>
          <rPr>
            <sz val="9"/>
            <rFont val="宋体"/>
            <charset val="134"/>
          </rPr>
          <t>元</t>
        </r>
      </text>
    </comment>
  </commentList>
</comments>
</file>

<file path=xl/comments3.xml><?xml version="1.0" encoding="utf-8"?>
<comments xmlns="http://schemas.openxmlformats.org/spreadsheetml/2006/main">
  <authors>
    <author>Lenovo</author>
  </authors>
  <commentList>
    <comment ref="M7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第一年：2023.3.15-2024.3.14营业提成1%；
第二年：2024.3.15-2025.3.14营业提成3%；
第三年：2025.3.15-2026.3.14营业提成5%
</t>
        </r>
      </text>
    </comment>
    <comment ref="M8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第一年：2023.3.15-2024.3.14营业提成1%；
第二年：2024.3.15-2025.3.14营业提成3%；
第三年：2025.3.15-2026.3.14营业提成5%
</t>
        </r>
      </text>
    </comment>
    <comment ref="M12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第一、第二年：2023.7.1-2025.6.30营业提成5%；
第三年：2025.7.1-2026.6.31营业提成8%；
</t>
        </r>
      </text>
    </comment>
    <comment ref="M14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第一、第二年：2023.6.1-2025.5.31营业提成5%；
第三年：2025.6.1-2026.5.31营业提成8%；
</t>
        </r>
      </text>
    </comment>
    <comment ref="M16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第一年：2023.3.15-2024.3.14营业提成1%；
第二年：2024.3.15-2025.3.14营业提成3%；
第三年：2025.3.15-2026.3.14营业提成5%
</t>
        </r>
      </text>
    </comment>
    <comment ref="M17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第一年：2023.3.16-2024.3.15营业提成1%；
第二年：2024.3.16-2025.3.15营业提成3%；
第三年：2025.3.16-2026.3.15营业提成5%
</t>
        </r>
      </text>
    </comment>
    <comment ref="J19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3次（第1-3个月、4-7个月、8-12个月）考核合格，甲方以书面形式同意乙方继续延长1年（另行签署协议）。</t>
        </r>
      </text>
    </comment>
  </commentList>
</comments>
</file>

<file path=xl/sharedStrings.xml><?xml version="1.0" encoding="utf-8"?>
<sst xmlns="http://schemas.openxmlformats.org/spreadsheetml/2006/main" count="312" uniqueCount="182">
  <si>
    <t>综合楼</t>
  </si>
  <si>
    <t>序号</t>
  </si>
  <si>
    <t>租户名称</t>
  </si>
  <si>
    <t>负责人</t>
  </si>
  <si>
    <t>商铺号</t>
  </si>
  <si>
    <t>面积㎡</t>
  </si>
  <si>
    <t>合同期限</t>
  </si>
  <si>
    <t>已交押金</t>
  </si>
  <si>
    <t>起始月租金（元）</t>
  </si>
  <si>
    <t>应交金额（元）</t>
  </si>
  <si>
    <t>2017年12月份</t>
  </si>
  <si>
    <t>2018年1月份</t>
  </si>
  <si>
    <t>2018年2月份</t>
  </si>
  <si>
    <t>2018年3月份</t>
  </si>
  <si>
    <t>2018年4月份</t>
  </si>
  <si>
    <t>2018年5月份</t>
  </si>
  <si>
    <t>2018年6月份</t>
  </si>
  <si>
    <t>2018年7月份</t>
  </si>
  <si>
    <t>2018年8月份</t>
  </si>
  <si>
    <t>2018年9月份</t>
  </si>
  <si>
    <t>2018年10月份</t>
  </si>
  <si>
    <t>2018年11月份</t>
  </si>
  <si>
    <t>2018年12月份</t>
  </si>
  <si>
    <t>2019年1月份</t>
  </si>
  <si>
    <t>2019年2月份</t>
  </si>
  <si>
    <t>2019年3月份</t>
  </si>
  <si>
    <t>2019年4月份</t>
  </si>
  <si>
    <t>2019年5月份</t>
  </si>
  <si>
    <t>2019年6月份</t>
  </si>
  <si>
    <t>2019年7月份</t>
  </si>
  <si>
    <t>2019年8月份</t>
  </si>
  <si>
    <t>2019年9月份</t>
  </si>
  <si>
    <t>2019年10月份</t>
  </si>
  <si>
    <t>2019年11月份</t>
  </si>
  <si>
    <t>2019年12月份</t>
  </si>
  <si>
    <t>2020年1月份</t>
  </si>
  <si>
    <t>2020年2月份</t>
  </si>
  <si>
    <t>2020年3月份</t>
  </si>
  <si>
    <t>2020年4月份</t>
  </si>
  <si>
    <t>2020年5月份</t>
  </si>
  <si>
    <t>2020年6月份</t>
  </si>
  <si>
    <t>2020年7月份</t>
  </si>
  <si>
    <t>2020年8月份</t>
  </si>
  <si>
    <t>2020年9月份</t>
  </si>
  <si>
    <t>2020年10月份</t>
  </si>
  <si>
    <t>2020年11月份</t>
  </si>
  <si>
    <t>海南银行</t>
  </si>
  <si>
    <t>一层</t>
  </si>
  <si>
    <t>中本水产</t>
  </si>
  <si>
    <t>4F2</t>
  </si>
  <si>
    <t>4F3</t>
  </si>
  <si>
    <t>三亚榆丰渔民专业合作社</t>
  </si>
  <si>
    <t>4F4</t>
  </si>
  <si>
    <t>魏杰</t>
  </si>
  <si>
    <t>4F5</t>
  </si>
  <si>
    <t>4F6</t>
  </si>
  <si>
    <t>三亚福港水产实业有限公司</t>
  </si>
  <si>
    <t>林同兴</t>
  </si>
  <si>
    <t>4F1</t>
  </si>
  <si>
    <t>2017.12.1-2020.11.30。每年递增5%。</t>
  </si>
  <si>
    <t>4F7</t>
  </si>
  <si>
    <t>4F8</t>
  </si>
  <si>
    <t>4F9</t>
  </si>
  <si>
    <t>4F10</t>
  </si>
  <si>
    <t>4F11</t>
  </si>
  <si>
    <t>海南福港远洋渔业有限公司</t>
  </si>
  <si>
    <t>4F12</t>
  </si>
  <si>
    <t>4F13</t>
  </si>
  <si>
    <t>4F14</t>
  </si>
  <si>
    <t>4F15</t>
  </si>
  <si>
    <t>4F16</t>
  </si>
  <si>
    <t>4F17</t>
  </si>
  <si>
    <t>合计</t>
  </si>
  <si>
    <t>标黄色为已交（王）</t>
  </si>
  <si>
    <t>综合楼2017年出租收益明细表</t>
  </si>
  <si>
    <t>联系方式</t>
  </si>
  <si>
    <t>房号</t>
  </si>
  <si>
    <t>合同约定</t>
  </si>
  <si>
    <t>合同编号</t>
  </si>
  <si>
    <t>期限</t>
  </si>
  <si>
    <t>价格</t>
  </si>
  <si>
    <t>押金</t>
  </si>
  <si>
    <t>备注</t>
  </si>
  <si>
    <t>海南中本水产食品有限公司</t>
  </si>
  <si>
    <t>林本忠</t>
  </si>
  <si>
    <t>2018.5.1起 至  2019.4.30止</t>
  </si>
  <si>
    <t>4F2018001</t>
  </si>
  <si>
    <t>梁符娇</t>
  </si>
  <si>
    <t>4F2018002</t>
  </si>
  <si>
    <t>榆丰合作社渔货代理商</t>
  </si>
  <si>
    <t>4F2018003</t>
  </si>
  <si>
    <t>2017.12.1起至 2020.11.30止</t>
  </si>
  <si>
    <t>4816元/月       租金每年递增5%</t>
  </si>
  <si>
    <t>4F2017001</t>
  </si>
  <si>
    <t>3552元/月       租金每年递增5%</t>
  </si>
  <si>
    <t>4F2017002</t>
  </si>
  <si>
    <t>2023年交易中心租金收缴情况表</t>
  </si>
  <si>
    <t>自营</t>
  </si>
  <si>
    <t>已交</t>
  </si>
  <si>
    <t>应交未交</t>
  </si>
  <si>
    <t>区域</t>
  </si>
  <si>
    <t>楼层</t>
  </si>
  <si>
    <t>商铺编号</t>
  </si>
  <si>
    <t>商铺面积（㎡）</t>
  </si>
  <si>
    <t>经营业态</t>
  </si>
  <si>
    <t>统一社会信用代码/身份证号码</t>
  </si>
  <si>
    <t>合同电子
编码</t>
  </si>
  <si>
    <t>合同租期</t>
  </si>
  <si>
    <t>租金缴纳方式</t>
  </si>
  <si>
    <t>已交租赁保证金（元）</t>
  </si>
  <si>
    <t>费用（万元/年）</t>
  </si>
  <si>
    <t>2023年应交租金 （单位：元）</t>
  </si>
  <si>
    <t>总营业额</t>
  </si>
  <si>
    <t>应收提成</t>
  </si>
  <si>
    <t>实缴提成</t>
  </si>
  <si>
    <t>未交提成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</si>
  <si>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</si>
  <si>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</si>
  <si>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</si>
  <si>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</si>
  <si>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</si>
  <si>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</si>
  <si>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</si>
  <si>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</si>
  <si>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</si>
  <si>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</si>
  <si>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</si>
  <si>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</si>
  <si>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营业额</t>
  </si>
  <si>
    <t>提成</t>
  </si>
  <si>
    <t>主楼</t>
  </si>
  <si>
    <t>F1</t>
  </si>
  <si>
    <t>01</t>
  </si>
  <si>
    <t>渔港印记</t>
  </si>
  <si>
    <t>05</t>
  </si>
  <si>
    <t>武汉玩有影力影视传媒有限公司</t>
  </si>
  <si>
    <t>直播</t>
  </si>
  <si>
    <t>91420103MA49N5JB2G</t>
  </si>
  <si>
    <t>2023.3.1-2026.2.28</t>
  </si>
  <si>
    <t>月付</t>
  </si>
  <si>
    <t>营业提成1%</t>
  </si>
  <si>
    <t>07A</t>
  </si>
  <si>
    <t>海南崖燕农业发展有限公司</t>
  </si>
  <si>
    <t>海干货及海洋食品</t>
  </si>
  <si>
    <t>91460000MA5TWQLT9T</t>
  </si>
  <si>
    <t>2023.3.15-2026.3.14</t>
  </si>
  <si>
    <t>07B</t>
  </si>
  <si>
    <t>09</t>
  </si>
  <si>
    <t>海南光禾海洋休闲渔业有限公司</t>
  </si>
  <si>
    <t>休闲游钓</t>
  </si>
  <si>
    <t>91460200MA5T4ET667</t>
  </si>
  <si>
    <t>2023.3.16-2028.3.15</t>
  </si>
  <si>
    <t>无</t>
  </si>
  <si>
    <t>10</t>
  </si>
  <si>
    <t>披萨店</t>
  </si>
  <si>
    <t>11</t>
  </si>
  <si>
    <t>豪芯福（海南）供应链管理有限公司</t>
  </si>
  <si>
    <t>海南小吃</t>
  </si>
  <si>
    <t>91460000MACHM4335M</t>
  </si>
  <si>
    <t>2023.7.1-2026.6.30</t>
  </si>
  <si>
    <t>营业提成5%</t>
  </si>
  <si>
    <t>12</t>
  </si>
  <si>
    <t>13</t>
  </si>
  <si>
    <t>海南浩基实业有限公司</t>
  </si>
  <si>
    <t>91460000MACH0C8WXB</t>
  </si>
  <si>
    <t>2023.6.1-2026.5.31</t>
  </si>
  <si>
    <t>14</t>
  </si>
  <si>
    <t>15</t>
  </si>
  <si>
    <t>蔡亲杰</t>
  </si>
  <si>
    <t>16</t>
  </si>
  <si>
    <t>高山流水（海南）国际贸易有限公司</t>
  </si>
  <si>
    <t>快递运输</t>
  </si>
  <si>
    <t>91460200MA5RHCGK10</t>
  </si>
  <si>
    <t>2023.3.16-2026.3.15</t>
  </si>
  <si>
    <t>小计</t>
  </si>
  <si>
    <t>F4</t>
  </si>
  <si>
    <t>海南隆聚餐饮管理有限公司</t>
  </si>
  <si>
    <t>餐饮</t>
  </si>
  <si>
    <t>91460000MAC6H43N5U</t>
  </si>
  <si>
    <t>2023.3.16-2024.3.15</t>
  </si>
  <si>
    <t>营业提成3%</t>
  </si>
  <si>
    <t>F5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</si>
</sst>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.00_ "/>
    <numFmt numFmtId="179" formatCode="#,##0.00;[Red]#,##0.00"/>
  </numFmts>
  <fonts count="4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0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6"/>
      <color rgb="FFFF0000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name val="Tahoma"/>
      <charset val="134"/>
    </font>
    <font>
      <sz val="9"/>
      <name val="Tahoma"/>
      <charset val="134"/>
    </font>
  </fonts>
  <fills count="3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9" borderId="12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9" fillId="10" borderId="12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38" fillId="0" borderId="0">
      <alignment vertical="center"/>
    </xf>
  </cellStyleXfs>
  <cellXfs count="1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10" fillId="6" borderId="1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11" fillId="7" borderId="0" xfId="0" applyFont="1" applyFill="1" applyAlignment="1">
      <alignment horizontal="center" vertical="center" wrapText="1"/>
    </xf>
    <xf numFmtId="0" fontId="12" fillId="7" borderId="0" xfId="0" applyFont="1" applyFill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177" fontId="11" fillId="7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77" fontId="11" fillId="7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177" fontId="11" fillId="7" borderId="1" xfId="0" applyNumberFormat="1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177" fontId="11" fillId="7" borderId="3" xfId="0" applyNumberFormat="1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0" fontId="17" fillId="7" borderId="0" xfId="0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vertical="center" wrapText="1"/>
    </xf>
    <xf numFmtId="178" fontId="11" fillId="7" borderId="1" xfId="0" applyNumberFormat="1" applyFont="1" applyFill="1" applyBorder="1" applyAlignment="1">
      <alignment horizontal="center" vertical="center" wrapText="1"/>
    </xf>
    <xf numFmtId="179" fontId="12" fillId="7" borderId="2" xfId="0" applyNumberFormat="1" applyFont="1" applyFill="1" applyBorder="1" applyAlignment="1">
      <alignment horizontal="center" vertical="center" wrapText="1"/>
    </xf>
    <xf numFmtId="179" fontId="0" fillId="7" borderId="2" xfId="0" applyNumberFormat="1" applyFont="1" applyFill="1" applyBorder="1" applyAlignment="1">
      <alignment horizontal="center" vertical="center" wrapText="1"/>
    </xf>
    <xf numFmtId="179" fontId="11" fillId="7" borderId="1" xfId="0" applyNumberFormat="1" applyFont="1" applyFill="1" applyBorder="1" applyAlignment="1">
      <alignment horizontal="center" vertical="center" wrapText="1"/>
    </xf>
    <xf numFmtId="179" fontId="12" fillId="7" borderId="4" xfId="0" applyNumberFormat="1" applyFont="1" applyFill="1" applyBorder="1" applyAlignment="1">
      <alignment horizontal="center" vertical="center" wrapText="1"/>
    </xf>
    <xf numFmtId="179" fontId="0" fillId="7" borderId="4" xfId="0" applyNumberFormat="1" applyFont="1" applyFill="1" applyBorder="1" applyAlignment="1">
      <alignment horizontal="center" vertical="center" wrapText="1"/>
    </xf>
    <xf numFmtId="179" fontId="12" fillId="7" borderId="1" xfId="0" applyNumberFormat="1" applyFont="1" applyFill="1" applyBorder="1" applyAlignment="1">
      <alignment horizontal="center" vertical="center" wrapText="1"/>
    </xf>
    <xf numFmtId="179" fontId="0" fillId="7" borderId="1" xfId="0" applyNumberFormat="1" applyFont="1" applyFill="1" applyBorder="1" applyAlignment="1">
      <alignment horizontal="center" vertical="center" wrapText="1"/>
    </xf>
    <xf numFmtId="179" fontId="12" fillId="3" borderId="2" xfId="0" applyNumberFormat="1" applyFont="1" applyFill="1" applyBorder="1" applyAlignment="1">
      <alignment horizontal="center" vertical="center" wrapText="1"/>
    </xf>
    <xf numFmtId="179" fontId="11" fillId="3" borderId="2" xfId="0" applyNumberFormat="1" applyFont="1" applyFill="1" applyBorder="1" applyAlignment="1">
      <alignment horizontal="center" vertical="center" wrapText="1"/>
    </xf>
    <xf numFmtId="179" fontId="12" fillId="3" borderId="3" xfId="0" applyNumberFormat="1" applyFont="1" applyFill="1" applyBorder="1" applyAlignment="1">
      <alignment horizontal="center" vertical="center" wrapText="1"/>
    </xf>
    <xf numFmtId="179" fontId="12" fillId="7" borderId="3" xfId="0" applyNumberFormat="1" applyFont="1" applyFill="1" applyBorder="1" applyAlignment="1">
      <alignment horizontal="center" vertical="center" wrapText="1"/>
    </xf>
    <xf numFmtId="179" fontId="0" fillId="7" borderId="3" xfId="0" applyNumberFormat="1" applyFont="1" applyFill="1" applyBorder="1" applyAlignment="1">
      <alignment horizontal="center" vertical="center" wrapText="1"/>
    </xf>
    <xf numFmtId="179" fontId="11" fillId="3" borderId="3" xfId="0" applyNumberFormat="1" applyFont="1" applyFill="1" applyBorder="1" applyAlignment="1">
      <alignment horizontal="center" vertical="center" wrapText="1"/>
    </xf>
    <xf numFmtId="179" fontId="12" fillId="3" borderId="4" xfId="0" applyNumberFormat="1" applyFont="1" applyFill="1" applyBorder="1" applyAlignment="1">
      <alignment horizontal="center" vertical="center" wrapText="1"/>
    </xf>
    <xf numFmtId="179" fontId="11" fillId="3" borderId="4" xfId="0" applyNumberFormat="1" applyFont="1" applyFill="1" applyBorder="1" applyAlignment="1">
      <alignment horizontal="center" vertical="center" wrapText="1"/>
    </xf>
    <xf numFmtId="179" fontId="11" fillId="7" borderId="0" xfId="0" applyNumberFormat="1" applyFont="1" applyFill="1" applyBorder="1" applyAlignment="1">
      <alignment horizontal="center" vertical="center" wrapText="1"/>
    </xf>
    <xf numFmtId="179" fontId="11" fillId="7" borderId="0" xfId="0" applyNumberFormat="1" applyFont="1" applyFill="1" applyAlignment="1">
      <alignment horizontal="center" vertical="center" wrapText="1"/>
    </xf>
    <xf numFmtId="178" fontId="11" fillId="7" borderId="7" xfId="0" applyNumberFormat="1" applyFont="1" applyFill="1" applyBorder="1" applyAlignment="1">
      <alignment horizontal="center" vertical="center" wrapText="1"/>
    </xf>
    <xf numFmtId="179" fontId="11" fillId="3" borderId="1" xfId="0" applyNumberFormat="1" applyFont="1" applyFill="1" applyBorder="1" applyAlignment="1">
      <alignment horizontal="center" vertical="center" wrapText="1"/>
    </xf>
    <xf numFmtId="179" fontId="11" fillId="7" borderId="2" xfId="0" applyNumberFormat="1" applyFont="1" applyFill="1" applyBorder="1" applyAlignment="1">
      <alignment horizontal="center" vertical="center" wrapText="1"/>
    </xf>
    <xf numFmtId="179" fontId="11" fillId="7" borderId="3" xfId="0" applyNumberFormat="1" applyFont="1" applyFill="1" applyBorder="1" applyAlignment="1">
      <alignment horizontal="center" vertical="center" wrapText="1"/>
    </xf>
    <xf numFmtId="179" fontId="11" fillId="7" borderId="4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</cellStyles>
  <tableStyles count="0" defaultTableStyle="TableStyleMedium2" defaultPivotStyle="PivotStyleMedium9"/>
  <colors>
    <mruColors>
      <color rgb="00B4C6E7"/>
      <color rgb="008EA9DB"/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AR26"/>
  <sheetViews>
    <sheetView workbookViewId="0">
      <pane xSplit="8" ySplit="3" topLeftCell="I4" activePane="bottomRight" state="frozen"/>
      <selection/>
      <selection pane="topRight"/>
      <selection pane="bottomLeft"/>
      <selection pane="bottomRight" activeCell="A199" sqref="$A199:$XFD199"/>
    </sheetView>
  </sheetViews>
  <sheetFormatPr defaultColWidth="9" defaultRowHeight="11.25"/>
  <cols>
    <col min="1" max="1" width="5" style="71" customWidth="1"/>
    <col min="2" max="2" width="10.125" style="72" customWidth="1"/>
    <col min="3" max="3" width="7.25" style="72" customWidth="1"/>
    <col min="4" max="4" width="6.125" style="71" customWidth="1"/>
    <col min="5" max="5" width="6.375" style="71" customWidth="1"/>
    <col min="6" max="6" width="10" style="72" customWidth="1"/>
    <col min="7" max="7" width="8.875" style="72" customWidth="1"/>
    <col min="8" max="8" width="8.125" style="72" customWidth="1"/>
    <col min="9" max="9" width="10.375" style="71" customWidth="1"/>
    <col min="10" max="18" width="9.25" style="71" customWidth="1"/>
    <col min="19" max="19" width="10.25" style="71" customWidth="1"/>
    <col min="20" max="16384" width="9" style="71"/>
  </cols>
  <sheetData>
    <row r="1" ht="19.5" customHeight="1" spans="1:20">
      <c r="A1" s="73" t="s">
        <v>0</v>
      </c>
      <c r="B1" s="74"/>
      <c r="C1" s="74"/>
      <c r="D1" s="74"/>
      <c r="E1" s="74"/>
      <c r="F1" s="74"/>
      <c r="G1" s="74"/>
      <c r="H1" s="7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</row>
    <row r="2" ht="20.25" customHeight="1" spans="1:32">
      <c r="A2" s="75" t="s">
        <v>1</v>
      </c>
      <c r="B2" s="75" t="s">
        <v>2</v>
      </c>
      <c r="C2" s="76" t="s">
        <v>3</v>
      </c>
      <c r="D2" s="75" t="s">
        <v>4</v>
      </c>
      <c r="E2" s="75" t="s">
        <v>5</v>
      </c>
      <c r="F2" s="76" t="s">
        <v>6</v>
      </c>
      <c r="G2" s="76" t="s">
        <v>7</v>
      </c>
      <c r="H2" s="76" t="s">
        <v>8</v>
      </c>
      <c r="I2" s="105" t="s">
        <v>9</v>
      </c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 t="s">
        <v>9</v>
      </c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</row>
    <row r="3" ht="27.75" customHeight="1" spans="1:44">
      <c r="A3" s="79"/>
      <c r="B3" s="79"/>
      <c r="C3" s="80"/>
      <c r="D3" s="79"/>
      <c r="E3" s="79"/>
      <c r="F3" s="80"/>
      <c r="G3" s="80"/>
      <c r="H3" s="80"/>
      <c r="I3" s="105" t="s">
        <v>10</v>
      </c>
      <c r="J3" s="105" t="s">
        <v>11</v>
      </c>
      <c r="K3" s="105" t="s">
        <v>12</v>
      </c>
      <c r="L3" s="105" t="s">
        <v>13</v>
      </c>
      <c r="M3" s="105" t="s">
        <v>14</v>
      </c>
      <c r="N3" s="105" t="s">
        <v>15</v>
      </c>
      <c r="O3" s="105" t="s">
        <v>16</v>
      </c>
      <c r="P3" s="105" t="s">
        <v>17</v>
      </c>
      <c r="Q3" s="105" t="s">
        <v>18</v>
      </c>
      <c r="R3" s="105" t="s">
        <v>19</v>
      </c>
      <c r="S3" s="105" t="s">
        <v>20</v>
      </c>
      <c r="T3" s="123" t="s">
        <v>21</v>
      </c>
      <c r="U3" s="105" t="s">
        <v>22</v>
      </c>
      <c r="V3" s="105" t="s">
        <v>23</v>
      </c>
      <c r="W3" s="105" t="s">
        <v>24</v>
      </c>
      <c r="X3" s="105" t="s">
        <v>25</v>
      </c>
      <c r="Y3" s="105" t="s">
        <v>26</v>
      </c>
      <c r="Z3" s="105" t="s">
        <v>27</v>
      </c>
      <c r="AA3" s="105" t="s">
        <v>28</v>
      </c>
      <c r="AB3" s="105" t="s">
        <v>29</v>
      </c>
      <c r="AC3" s="105" t="s">
        <v>30</v>
      </c>
      <c r="AD3" s="105" t="s">
        <v>31</v>
      </c>
      <c r="AE3" s="105" t="s">
        <v>32</v>
      </c>
      <c r="AF3" s="105" t="s">
        <v>33</v>
      </c>
      <c r="AG3" s="105" t="s">
        <v>34</v>
      </c>
      <c r="AH3" s="105" t="s">
        <v>35</v>
      </c>
      <c r="AI3" s="105" t="s">
        <v>36</v>
      </c>
      <c r="AJ3" s="105" t="s">
        <v>37</v>
      </c>
      <c r="AK3" s="105" t="s">
        <v>38</v>
      </c>
      <c r="AL3" s="105" t="s">
        <v>39</v>
      </c>
      <c r="AM3" s="105" t="s">
        <v>40</v>
      </c>
      <c r="AN3" s="105" t="s">
        <v>41</v>
      </c>
      <c r="AO3" s="105" t="s">
        <v>42</v>
      </c>
      <c r="AP3" s="105" t="s">
        <v>43</v>
      </c>
      <c r="AQ3" s="105" t="s">
        <v>44</v>
      </c>
      <c r="AR3" s="105" t="s">
        <v>45</v>
      </c>
    </row>
    <row r="4" ht="20.1" customHeight="1" spans="1:44">
      <c r="A4" s="89">
        <v>1</v>
      </c>
      <c r="B4" s="77" t="s">
        <v>46</v>
      </c>
      <c r="C4" s="77"/>
      <c r="D4" s="84" t="s">
        <v>47</v>
      </c>
      <c r="E4" s="84">
        <v>529</v>
      </c>
      <c r="F4" s="78"/>
      <c r="G4" s="111"/>
      <c r="H4" s="111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</row>
    <row r="5" ht="20.1" customHeight="1" spans="1:44">
      <c r="A5" s="89">
        <v>2</v>
      </c>
      <c r="B5" s="77"/>
      <c r="C5" s="77"/>
      <c r="D5" s="84" t="s">
        <v>47</v>
      </c>
      <c r="E5" s="84">
        <v>304</v>
      </c>
      <c r="F5" s="78"/>
      <c r="G5" s="111"/>
      <c r="H5" s="111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</row>
    <row r="6" ht="17.1" customHeight="1" spans="1:44">
      <c r="A6" s="89">
        <v>4</v>
      </c>
      <c r="B6" s="76" t="s">
        <v>48</v>
      </c>
      <c r="C6" s="77"/>
      <c r="D6" s="84" t="s">
        <v>49</v>
      </c>
      <c r="E6" s="85">
        <v>37</v>
      </c>
      <c r="F6" s="78"/>
      <c r="G6" s="111"/>
      <c r="H6" s="111"/>
      <c r="I6" s="108"/>
      <c r="J6" s="108"/>
      <c r="K6" s="108"/>
      <c r="L6" s="108"/>
      <c r="M6" s="108"/>
      <c r="N6" s="114">
        <v>1332</v>
      </c>
      <c r="O6" s="114">
        <v>1332</v>
      </c>
      <c r="P6" s="114">
        <v>1332</v>
      </c>
      <c r="Q6" s="114">
        <v>1332</v>
      </c>
      <c r="R6" s="114">
        <v>1332</v>
      </c>
      <c r="S6" s="114">
        <v>1332</v>
      </c>
      <c r="T6" s="114">
        <v>1332</v>
      </c>
      <c r="U6" s="114">
        <v>1332</v>
      </c>
      <c r="V6" s="114">
        <v>1332</v>
      </c>
      <c r="W6" s="114">
        <v>1332</v>
      </c>
      <c r="X6" s="114">
        <v>1332</v>
      </c>
      <c r="Y6" s="114">
        <v>1332</v>
      </c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</row>
    <row r="7" ht="15" customHeight="1" spans="1:44">
      <c r="A7" s="89">
        <v>5.33333333333333</v>
      </c>
      <c r="B7" s="80"/>
      <c r="C7" s="77"/>
      <c r="D7" s="84" t="s">
        <v>50</v>
      </c>
      <c r="E7" s="85">
        <v>37</v>
      </c>
      <c r="F7" s="78"/>
      <c r="G7" s="111"/>
      <c r="H7" s="111"/>
      <c r="I7" s="108"/>
      <c r="J7" s="108"/>
      <c r="K7" s="108"/>
      <c r="L7" s="108"/>
      <c r="M7" s="108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</row>
    <row r="8" ht="24.75" customHeight="1" spans="1:44">
      <c r="A8" s="89">
        <v>6.83333333333333</v>
      </c>
      <c r="B8" s="77" t="s">
        <v>51</v>
      </c>
      <c r="C8" s="77"/>
      <c r="D8" s="84" t="s">
        <v>52</v>
      </c>
      <c r="E8" s="85">
        <v>37</v>
      </c>
      <c r="F8" s="78"/>
      <c r="G8" s="111"/>
      <c r="H8" s="111"/>
      <c r="I8" s="108"/>
      <c r="J8" s="108"/>
      <c r="K8" s="108"/>
      <c r="L8" s="108"/>
      <c r="M8" s="108"/>
      <c r="N8" s="124">
        <v>666</v>
      </c>
      <c r="O8" s="124">
        <v>666</v>
      </c>
      <c r="P8" s="124">
        <v>666</v>
      </c>
      <c r="Q8" s="124">
        <v>666</v>
      </c>
      <c r="R8" s="124">
        <v>666</v>
      </c>
      <c r="S8" s="124">
        <v>666</v>
      </c>
      <c r="T8" s="124">
        <v>666</v>
      </c>
      <c r="U8" s="124">
        <v>666</v>
      </c>
      <c r="V8" s="124">
        <v>666</v>
      </c>
      <c r="W8" s="124">
        <v>666</v>
      </c>
      <c r="X8" s="124">
        <v>666</v>
      </c>
      <c r="Y8" s="124">
        <v>666</v>
      </c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</row>
    <row r="9" ht="20.1" customHeight="1" spans="1:44">
      <c r="A9" s="89">
        <v>8.33333333333333</v>
      </c>
      <c r="B9" s="75" t="s">
        <v>53</v>
      </c>
      <c r="C9" s="77"/>
      <c r="D9" s="84" t="s">
        <v>54</v>
      </c>
      <c r="E9" s="85">
        <v>37</v>
      </c>
      <c r="F9" s="78"/>
      <c r="G9" s="111"/>
      <c r="H9" s="111"/>
      <c r="I9" s="108"/>
      <c r="J9" s="108"/>
      <c r="K9" s="108"/>
      <c r="L9" s="108"/>
      <c r="M9" s="108"/>
      <c r="N9" s="114">
        <v>1242</v>
      </c>
      <c r="O9" s="114">
        <v>1242</v>
      </c>
      <c r="P9" s="114">
        <v>1242</v>
      </c>
      <c r="Q9" s="114">
        <v>1242</v>
      </c>
      <c r="R9" s="114">
        <v>1242</v>
      </c>
      <c r="S9" s="114">
        <v>1242</v>
      </c>
      <c r="T9" s="114">
        <v>1242</v>
      </c>
      <c r="U9" s="114">
        <v>1242</v>
      </c>
      <c r="V9" s="114">
        <v>1242</v>
      </c>
      <c r="W9" s="114">
        <v>1242</v>
      </c>
      <c r="X9" s="114">
        <v>1242</v>
      </c>
      <c r="Y9" s="114">
        <v>1242</v>
      </c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</row>
    <row r="10" ht="20.1" customHeight="1" spans="1:44">
      <c r="A10" s="89">
        <v>9.83333333333333</v>
      </c>
      <c r="B10" s="79"/>
      <c r="C10" s="77"/>
      <c r="D10" s="84" t="s">
        <v>55</v>
      </c>
      <c r="E10" s="85">
        <v>32</v>
      </c>
      <c r="F10" s="78"/>
      <c r="G10" s="111"/>
      <c r="H10" s="111"/>
      <c r="I10" s="108"/>
      <c r="J10" s="108"/>
      <c r="K10" s="108"/>
      <c r="L10" s="108"/>
      <c r="M10" s="108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</row>
    <row r="11" ht="21" customHeight="1" spans="1:44">
      <c r="A11" s="89">
        <v>11.3333333333333</v>
      </c>
      <c r="B11" s="75" t="s">
        <v>56</v>
      </c>
      <c r="C11" s="75" t="s">
        <v>57</v>
      </c>
      <c r="D11" s="84" t="s">
        <v>58</v>
      </c>
      <c r="E11" s="91">
        <v>301</v>
      </c>
      <c r="F11" s="76" t="s">
        <v>59</v>
      </c>
      <c r="G11" s="113">
        <v>14448</v>
      </c>
      <c r="H11" s="106">
        <f>E11*16</f>
        <v>4816</v>
      </c>
      <c r="I11" s="114">
        <v>4816</v>
      </c>
      <c r="J11" s="114">
        <v>4816</v>
      </c>
      <c r="K11" s="114">
        <v>4816</v>
      </c>
      <c r="L11" s="114">
        <v>4816</v>
      </c>
      <c r="M11" s="114">
        <v>4816</v>
      </c>
      <c r="N11" s="114">
        <v>4816</v>
      </c>
      <c r="O11" s="114">
        <v>4816</v>
      </c>
      <c r="P11" s="114">
        <v>4816</v>
      </c>
      <c r="Q11" s="114">
        <v>4816</v>
      </c>
      <c r="R11" s="114">
        <v>4816</v>
      </c>
      <c r="S11" s="114">
        <v>4816</v>
      </c>
      <c r="T11" s="114">
        <v>4816</v>
      </c>
      <c r="U11" s="114">
        <v>5057</v>
      </c>
      <c r="V11" s="114">
        <v>5057</v>
      </c>
      <c r="W11" s="114">
        <v>5057</v>
      </c>
      <c r="X11" s="114">
        <v>5057</v>
      </c>
      <c r="Y11" s="114">
        <v>5057</v>
      </c>
      <c r="Z11" s="114">
        <v>5057</v>
      </c>
      <c r="AA11" s="114">
        <v>5057</v>
      </c>
      <c r="AB11" s="114">
        <v>5057</v>
      </c>
      <c r="AC11" s="114">
        <v>5057</v>
      </c>
      <c r="AD11" s="114">
        <v>5057</v>
      </c>
      <c r="AE11" s="114">
        <v>5057</v>
      </c>
      <c r="AF11" s="114">
        <v>5057</v>
      </c>
      <c r="AG11" s="114">
        <v>5310</v>
      </c>
      <c r="AH11" s="114">
        <v>5310</v>
      </c>
      <c r="AI11" s="125">
        <v>5310</v>
      </c>
      <c r="AJ11" s="125">
        <v>5310</v>
      </c>
      <c r="AK11" s="125">
        <v>5310</v>
      </c>
      <c r="AL11" s="125">
        <v>5310</v>
      </c>
      <c r="AM11" s="125">
        <v>5310</v>
      </c>
      <c r="AN11" s="125">
        <v>5310</v>
      </c>
      <c r="AO11" s="125">
        <v>5310</v>
      </c>
      <c r="AP11" s="125">
        <v>5310</v>
      </c>
      <c r="AQ11" s="125">
        <v>5310</v>
      </c>
      <c r="AR11" s="125">
        <v>5310</v>
      </c>
    </row>
    <row r="12" ht="20.1" customHeight="1" spans="1:44">
      <c r="A12" s="89">
        <v>12.8333333333333</v>
      </c>
      <c r="B12" s="128"/>
      <c r="C12" s="128"/>
      <c r="D12" s="84" t="s">
        <v>60</v>
      </c>
      <c r="E12" s="94"/>
      <c r="F12" s="95"/>
      <c r="G12" s="115"/>
      <c r="H12" s="116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</row>
    <row r="13" ht="20.1" customHeight="1" spans="1:44">
      <c r="A13" s="89">
        <v>14.3333333333333</v>
      </c>
      <c r="B13" s="128"/>
      <c r="C13" s="128"/>
      <c r="D13" s="84" t="s">
        <v>61</v>
      </c>
      <c r="E13" s="94"/>
      <c r="F13" s="95"/>
      <c r="G13" s="115"/>
      <c r="H13" s="116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</row>
    <row r="14" ht="20.1" customHeight="1" spans="1:44">
      <c r="A14" s="89">
        <v>15.8333333333333</v>
      </c>
      <c r="B14" s="128"/>
      <c r="C14" s="128"/>
      <c r="D14" s="84" t="s">
        <v>62</v>
      </c>
      <c r="E14" s="94"/>
      <c r="F14" s="95"/>
      <c r="G14" s="115"/>
      <c r="H14" s="116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</row>
    <row r="15" ht="20.1" customHeight="1" spans="1:44">
      <c r="A15" s="89">
        <v>17.3333333333333</v>
      </c>
      <c r="B15" s="128"/>
      <c r="C15" s="128"/>
      <c r="D15" s="84" t="s">
        <v>63</v>
      </c>
      <c r="E15" s="94"/>
      <c r="F15" s="95"/>
      <c r="G15" s="115"/>
      <c r="H15" s="116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</row>
    <row r="16" ht="20.1" customHeight="1" spans="1:44">
      <c r="A16" s="89">
        <v>18.8333333333333</v>
      </c>
      <c r="B16" s="79"/>
      <c r="C16" s="79"/>
      <c r="D16" s="84" t="s">
        <v>64</v>
      </c>
      <c r="E16" s="96"/>
      <c r="F16" s="80"/>
      <c r="G16" s="119"/>
      <c r="H16" s="109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</row>
    <row r="17" ht="20.1" customHeight="1" spans="1:44">
      <c r="A17" s="89">
        <v>20.3333333333333</v>
      </c>
      <c r="B17" s="75" t="s">
        <v>65</v>
      </c>
      <c r="C17" s="75" t="s">
        <v>57</v>
      </c>
      <c r="D17" s="84" t="s">
        <v>66</v>
      </c>
      <c r="E17" s="91">
        <v>222</v>
      </c>
      <c r="F17" s="76" t="s">
        <v>59</v>
      </c>
      <c r="G17" s="113">
        <v>10656</v>
      </c>
      <c r="H17" s="106">
        <f>E17*16</f>
        <v>3552</v>
      </c>
      <c r="I17" s="114">
        <v>3552</v>
      </c>
      <c r="J17" s="114">
        <v>3552</v>
      </c>
      <c r="K17" s="114">
        <v>3552</v>
      </c>
      <c r="L17" s="114">
        <v>3552</v>
      </c>
      <c r="M17" s="114">
        <v>3552</v>
      </c>
      <c r="N17" s="114">
        <v>3552</v>
      </c>
      <c r="O17" s="114">
        <v>3552</v>
      </c>
      <c r="P17" s="114">
        <v>3552</v>
      </c>
      <c r="Q17" s="114">
        <v>3552</v>
      </c>
      <c r="R17" s="114">
        <v>3552</v>
      </c>
      <c r="S17" s="114">
        <v>3552</v>
      </c>
      <c r="T17" s="114">
        <v>3552</v>
      </c>
      <c r="U17" s="114">
        <v>3730</v>
      </c>
      <c r="V17" s="114">
        <v>3730</v>
      </c>
      <c r="W17" s="114">
        <v>3730</v>
      </c>
      <c r="X17" s="114">
        <v>3730</v>
      </c>
      <c r="Y17" s="114">
        <v>3730</v>
      </c>
      <c r="Z17" s="114">
        <v>3730</v>
      </c>
      <c r="AA17" s="114">
        <v>3730</v>
      </c>
      <c r="AB17" s="114">
        <v>3730</v>
      </c>
      <c r="AC17" s="114">
        <v>3730</v>
      </c>
      <c r="AD17" s="114">
        <v>3730</v>
      </c>
      <c r="AE17" s="114">
        <v>3730</v>
      </c>
      <c r="AF17" s="114">
        <v>3730</v>
      </c>
      <c r="AG17" s="114">
        <v>3917</v>
      </c>
      <c r="AH17" s="114">
        <v>3917</v>
      </c>
      <c r="AI17" s="125">
        <v>3917</v>
      </c>
      <c r="AJ17" s="125">
        <v>3917</v>
      </c>
      <c r="AK17" s="125">
        <v>3917</v>
      </c>
      <c r="AL17" s="125">
        <v>3917</v>
      </c>
      <c r="AM17" s="125">
        <v>3917</v>
      </c>
      <c r="AN17" s="125">
        <v>3917</v>
      </c>
      <c r="AO17" s="125">
        <v>3917</v>
      </c>
      <c r="AP17" s="125">
        <v>3917</v>
      </c>
      <c r="AQ17" s="125">
        <v>3917</v>
      </c>
      <c r="AR17" s="125">
        <v>3917</v>
      </c>
    </row>
    <row r="18" ht="20.1" customHeight="1" spans="1:44">
      <c r="A18" s="89">
        <v>21.8333333333333</v>
      </c>
      <c r="B18" s="128"/>
      <c r="C18" s="128"/>
      <c r="D18" s="84" t="s">
        <v>67</v>
      </c>
      <c r="E18" s="94"/>
      <c r="F18" s="95"/>
      <c r="G18" s="115"/>
      <c r="H18" s="116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</row>
    <row r="19" ht="20.1" customHeight="1" spans="1:44">
      <c r="A19" s="89">
        <v>23.3333333333333</v>
      </c>
      <c r="B19" s="128"/>
      <c r="C19" s="128"/>
      <c r="D19" s="84" t="s">
        <v>68</v>
      </c>
      <c r="E19" s="94"/>
      <c r="F19" s="95"/>
      <c r="G19" s="115"/>
      <c r="H19" s="116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26"/>
      <c r="AJ19" s="126"/>
      <c r="AK19" s="126"/>
      <c r="AL19" s="126"/>
      <c r="AM19" s="126"/>
      <c r="AN19" s="126"/>
      <c r="AO19" s="126"/>
      <c r="AP19" s="126"/>
      <c r="AQ19" s="126"/>
      <c r="AR19" s="126"/>
    </row>
    <row r="20" ht="20.1" customHeight="1" spans="1:44">
      <c r="A20" s="89">
        <v>24.8333333333333</v>
      </c>
      <c r="B20" s="128"/>
      <c r="C20" s="128"/>
      <c r="D20" s="84" t="s">
        <v>69</v>
      </c>
      <c r="E20" s="94"/>
      <c r="F20" s="95"/>
      <c r="G20" s="115"/>
      <c r="H20" s="116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</row>
    <row r="21" ht="20.1" customHeight="1" spans="1:44">
      <c r="A21" s="89">
        <v>26.3333333333333</v>
      </c>
      <c r="B21" s="128"/>
      <c r="C21" s="128"/>
      <c r="D21" s="84" t="s">
        <v>70</v>
      </c>
      <c r="E21" s="94"/>
      <c r="F21" s="95"/>
      <c r="G21" s="115"/>
      <c r="H21" s="116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</row>
    <row r="22" ht="20.1" customHeight="1" spans="1:44">
      <c r="A22" s="89">
        <v>27.8333333333333</v>
      </c>
      <c r="B22" s="79"/>
      <c r="C22" s="79"/>
      <c r="D22" s="84" t="s">
        <v>71</v>
      </c>
      <c r="E22" s="96"/>
      <c r="F22" s="80"/>
      <c r="G22" s="119"/>
      <c r="H22" s="109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</row>
    <row r="23" ht="20.1" customHeight="1" spans="1:44">
      <c r="A23" s="77" t="s">
        <v>72</v>
      </c>
      <c r="B23" s="77"/>
      <c r="C23" s="77"/>
      <c r="D23" s="77"/>
      <c r="E23" s="77">
        <f t="shared" ref="E23:AR23" si="0">SUM(E4:E22)</f>
        <v>1536</v>
      </c>
      <c r="F23" s="77"/>
      <c r="G23" s="108">
        <f t="shared" si="0"/>
        <v>25104</v>
      </c>
      <c r="H23" s="77"/>
      <c r="I23" s="108">
        <f t="shared" si="0"/>
        <v>8368</v>
      </c>
      <c r="J23" s="108">
        <f t="shared" si="0"/>
        <v>8368</v>
      </c>
      <c r="K23" s="108">
        <f t="shared" si="0"/>
        <v>8368</v>
      </c>
      <c r="L23" s="108">
        <f t="shared" si="0"/>
        <v>8368</v>
      </c>
      <c r="M23" s="108">
        <f t="shared" si="0"/>
        <v>8368</v>
      </c>
      <c r="N23" s="108">
        <f t="shared" si="0"/>
        <v>11608</v>
      </c>
      <c r="O23" s="108">
        <f t="shared" si="0"/>
        <v>11608</v>
      </c>
      <c r="P23" s="108">
        <f t="shared" si="0"/>
        <v>11608</v>
      </c>
      <c r="Q23" s="108">
        <f t="shared" si="0"/>
        <v>11608</v>
      </c>
      <c r="R23" s="108">
        <f t="shared" si="0"/>
        <v>11608</v>
      </c>
      <c r="S23" s="108">
        <f t="shared" si="0"/>
        <v>11608</v>
      </c>
      <c r="T23" s="108">
        <f t="shared" si="0"/>
        <v>11608</v>
      </c>
      <c r="U23" s="108">
        <f t="shared" si="0"/>
        <v>12027</v>
      </c>
      <c r="V23" s="108">
        <f t="shared" si="0"/>
        <v>12027</v>
      </c>
      <c r="W23" s="108">
        <f t="shared" si="0"/>
        <v>12027</v>
      </c>
      <c r="X23" s="108">
        <f t="shared" si="0"/>
        <v>12027</v>
      </c>
      <c r="Y23" s="108">
        <f t="shared" si="0"/>
        <v>12027</v>
      </c>
      <c r="Z23" s="108">
        <f t="shared" si="0"/>
        <v>8787</v>
      </c>
      <c r="AA23" s="108">
        <f t="shared" si="0"/>
        <v>8787</v>
      </c>
      <c r="AB23" s="108">
        <f t="shared" si="0"/>
        <v>8787</v>
      </c>
      <c r="AC23" s="108">
        <f t="shared" si="0"/>
        <v>8787</v>
      </c>
      <c r="AD23" s="108">
        <f t="shared" si="0"/>
        <v>8787</v>
      </c>
      <c r="AE23" s="108">
        <f t="shared" si="0"/>
        <v>8787</v>
      </c>
      <c r="AF23" s="108">
        <f t="shared" si="0"/>
        <v>8787</v>
      </c>
      <c r="AG23" s="108">
        <f t="shared" si="0"/>
        <v>9227</v>
      </c>
      <c r="AH23" s="108">
        <f t="shared" si="0"/>
        <v>9227</v>
      </c>
      <c r="AI23" s="108">
        <f t="shared" si="0"/>
        <v>9227</v>
      </c>
      <c r="AJ23" s="108">
        <f t="shared" si="0"/>
        <v>9227</v>
      </c>
      <c r="AK23" s="108">
        <f t="shared" si="0"/>
        <v>9227</v>
      </c>
      <c r="AL23" s="108">
        <f t="shared" si="0"/>
        <v>9227</v>
      </c>
      <c r="AM23" s="108">
        <f t="shared" si="0"/>
        <v>9227</v>
      </c>
      <c r="AN23" s="108">
        <f t="shared" si="0"/>
        <v>9227</v>
      </c>
      <c r="AO23" s="108">
        <f t="shared" si="0"/>
        <v>9227</v>
      </c>
      <c r="AP23" s="108">
        <f t="shared" si="0"/>
        <v>9227</v>
      </c>
      <c r="AQ23" s="108">
        <f t="shared" si="0"/>
        <v>9227</v>
      </c>
      <c r="AR23" s="108">
        <f t="shared" si="0"/>
        <v>9227</v>
      </c>
    </row>
    <row r="24" ht="20.1" customHeight="1" spans="1:8">
      <c r="A24" s="99" t="s">
        <v>73</v>
      </c>
      <c r="B24" s="99"/>
      <c r="C24" s="99"/>
      <c r="D24" s="99"/>
      <c r="E24" s="100"/>
      <c r="F24" s="101"/>
      <c r="G24" s="101"/>
      <c r="H24" s="101"/>
    </row>
    <row r="25" ht="20.25" spans="1:8">
      <c r="A25" s="99"/>
      <c r="B25" s="99"/>
      <c r="C25" s="99"/>
      <c r="D25" s="99"/>
      <c r="F25" s="101"/>
      <c r="G25" s="101"/>
      <c r="H25" s="101"/>
    </row>
    <row r="26" ht="20.25" spans="1:4">
      <c r="A26" s="99"/>
      <c r="B26" s="99"/>
      <c r="C26" s="99"/>
      <c r="D26" s="99"/>
    </row>
  </sheetData>
  <mergeCells count="145">
    <mergeCell ref="A1:H1"/>
    <mergeCell ref="I2:T2"/>
    <mergeCell ref="U2:AF2"/>
    <mergeCell ref="A23:B23"/>
    <mergeCell ref="C23:D23"/>
    <mergeCell ref="A24:D24"/>
    <mergeCell ref="A25:D25"/>
    <mergeCell ref="A26:D26"/>
    <mergeCell ref="A2:A3"/>
    <mergeCell ref="B2:B3"/>
    <mergeCell ref="B6:B7"/>
    <mergeCell ref="B9:B10"/>
    <mergeCell ref="B11:B16"/>
    <mergeCell ref="B17:B22"/>
    <mergeCell ref="C2:C3"/>
    <mergeCell ref="C11:C16"/>
    <mergeCell ref="C17:C22"/>
    <mergeCell ref="D2:D3"/>
    <mergeCell ref="E2:E3"/>
    <mergeCell ref="E11:E16"/>
    <mergeCell ref="E17:E22"/>
    <mergeCell ref="F2:F3"/>
    <mergeCell ref="F11:F16"/>
    <mergeCell ref="F17:F22"/>
    <mergeCell ref="G2:G3"/>
    <mergeCell ref="G11:G16"/>
    <mergeCell ref="G17:G22"/>
    <mergeCell ref="H2:H3"/>
    <mergeCell ref="H11:H16"/>
    <mergeCell ref="H17:H22"/>
    <mergeCell ref="I11:I16"/>
    <mergeCell ref="I17:I22"/>
    <mergeCell ref="J11:J16"/>
    <mergeCell ref="J17:J22"/>
    <mergeCell ref="K11:K16"/>
    <mergeCell ref="K17:K22"/>
    <mergeCell ref="L11:L16"/>
    <mergeCell ref="L17:L22"/>
    <mergeCell ref="M11:M16"/>
    <mergeCell ref="M17:M22"/>
    <mergeCell ref="N6:N7"/>
    <mergeCell ref="N9:N10"/>
    <mergeCell ref="N11:N16"/>
    <mergeCell ref="N17:N22"/>
    <mergeCell ref="O6:O7"/>
    <mergeCell ref="O9:O10"/>
    <mergeCell ref="O11:O16"/>
    <mergeCell ref="O17:O22"/>
    <mergeCell ref="P6:P7"/>
    <mergeCell ref="P9:P10"/>
    <mergeCell ref="P11:P16"/>
    <mergeCell ref="P17:P22"/>
    <mergeCell ref="Q6:Q7"/>
    <mergeCell ref="Q9:Q10"/>
    <mergeCell ref="Q11:Q16"/>
    <mergeCell ref="Q17:Q22"/>
    <mergeCell ref="R6:R7"/>
    <mergeCell ref="R9:R10"/>
    <mergeCell ref="R11:R16"/>
    <mergeCell ref="R17:R22"/>
    <mergeCell ref="S6:S7"/>
    <mergeCell ref="S9:S10"/>
    <mergeCell ref="S11:S16"/>
    <mergeCell ref="S17:S22"/>
    <mergeCell ref="T6:T7"/>
    <mergeCell ref="T9:T10"/>
    <mergeCell ref="T11:T16"/>
    <mergeCell ref="T17:T22"/>
    <mergeCell ref="U6:U7"/>
    <mergeCell ref="U9:U10"/>
    <mergeCell ref="U11:U16"/>
    <mergeCell ref="U17:U22"/>
    <mergeCell ref="V6:V7"/>
    <mergeCell ref="V9:V10"/>
    <mergeCell ref="V11:V16"/>
    <mergeCell ref="V17:V22"/>
    <mergeCell ref="W6:W7"/>
    <mergeCell ref="W9:W10"/>
    <mergeCell ref="W11:W16"/>
    <mergeCell ref="W17:W22"/>
    <mergeCell ref="X6:X7"/>
    <mergeCell ref="X9:X10"/>
    <mergeCell ref="X11:X16"/>
    <mergeCell ref="X17:X22"/>
    <mergeCell ref="Y6:Y7"/>
    <mergeCell ref="Y9:Y10"/>
    <mergeCell ref="Y11:Y16"/>
    <mergeCell ref="Y17:Y22"/>
    <mergeCell ref="Z6:Z7"/>
    <mergeCell ref="Z11:Z16"/>
    <mergeCell ref="Z17:Z22"/>
    <mergeCell ref="AA6:AA7"/>
    <mergeCell ref="AA11:AA16"/>
    <mergeCell ref="AA17:AA22"/>
    <mergeCell ref="AB6:AB7"/>
    <mergeCell ref="AB11:AB16"/>
    <mergeCell ref="AB17:AB22"/>
    <mergeCell ref="AC6:AC7"/>
    <mergeCell ref="AC11:AC16"/>
    <mergeCell ref="AC17:AC22"/>
    <mergeCell ref="AD6:AD7"/>
    <mergeCell ref="AD11:AD16"/>
    <mergeCell ref="AD17:AD22"/>
    <mergeCell ref="AE6:AE7"/>
    <mergeCell ref="AE11:AE16"/>
    <mergeCell ref="AE17:AE22"/>
    <mergeCell ref="AF6:AF7"/>
    <mergeCell ref="AF11:AF16"/>
    <mergeCell ref="AF17:AF22"/>
    <mergeCell ref="AG6:AG7"/>
    <mergeCell ref="AG11:AG16"/>
    <mergeCell ref="AG17:AG22"/>
    <mergeCell ref="AH6:AH7"/>
    <mergeCell ref="AH11:AH16"/>
    <mergeCell ref="AH17:AH22"/>
    <mergeCell ref="AI6:AI7"/>
    <mergeCell ref="AI11:AI16"/>
    <mergeCell ref="AI17:AI22"/>
    <mergeCell ref="AJ6:AJ7"/>
    <mergeCell ref="AJ11:AJ16"/>
    <mergeCell ref="AJ17:AJ22"/>
    <mergeCell ref="AK6:AK7"/>
    <mergeCell ref="AK11:AK16"/>
    <mergeCell ref="AK17:AK22"/>
    <mergeCell ref="AL6:AL7"/>
    <mergeCell ref="AL11:AL16"/>
    <mergeCell ref="AL17:AL22"/>
    <mergeCell ref="AM6:AM7"/>
    <mergeCell ref="AM11:AM16"/>
    <mergeCell ref="AM17:AM22"/>
    <mergeCell ref="AN6:AN7"/>
    <mergeCell ref="AN11:AN16"/>
    <mergeCell ref="AN17:AN22"/>
    <mergeCell ref="AO6:AO7"/>
    <mergeCell ref="AO11:AO16"/>
    <mergeCell ref="AO17:AO22"/>
    <mergeCell ref="AP6:AP7"/>
    <mergeCell ref="AP11:AP16"/>
    <mergeCell ref="AP17:AP22"/>
    <mergeCell ref="AQ6:AQ7"/>
    <mergeCell ref="AQ11:AQ16"/>
    <mergeCell ref="AQ17:AQ22"/>
    <mergeCell ref="AR6:AR7"/>
    <mergeCell ref="AR11:AR16"/>
    <mergeCell ref="AR17:AR22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W27"/>
  <sheetViews>
    <sheetView workbookViewId="0">
      <pane xSplit="11" ySplit="3" topLeftCell="N4" activePane="bottomRight" state="frozen"/>
      <selection/>
      <selection pane="topRight"/>
      <selection pane="bottomLeft"/>
      <selection pane="bottomRight" activeCell="A199" sqref="$A199:$XFD199"/>
    </sheetView>
  </sheetViews>
  <sheetFormatPr defaultColWidth="9" defaultRowHeight="11.25"/>
  <cols>
    <col min="1" max="1" width="5" style="71" customWidth="1"/>
    <col min="2" max="2" width="15" style="72" customWidth="1"/>
    <col min="3" max="3" width="7.25" style="72" customWidth="1"/>
    <col min="4" max="4" width="12.5" style="72" customWidth="1"/>
    <col min="5" max="5" width="6.125" style="71" customWidth="1"/>
    <col min="6" max="6" width="6.375" style="71" customWidth="1"/>
    <col min="7" max="7" width="10" style="72" customWidth="1"/>
    <col min="8" max="8" width="11.25" style="72" customWidth="1"/>
    <col min="9" max="9" width="8.875" style="72" customWidth="1"/>
    <col min="10" max="10" width="8.125" style="72" customWidth="1"/>
    <col min="11" max="11" width="10.875" style="72" customWidth="1"/>
    <col min="12" max="12" width="10.375" style="71" customWidth="1"/>
    <col min="13" max="21" width="9.25" style="71" customWidth="1"/>
    <col min="22" max="22" width="10.25" style="71" customWidth="1"/>
    <col min="23" max="16384" width="9" style="71"/>
  </cols>
  <sheetData>
    <row r="1" ht="19.5" customHeight="1" spans="1:23">
      <c r="A1" s="73" t="s">
        <v>74</v>
      </c>
      <c r="B1" s="74"/>
      <c r="C1" s="74"/>
      <c r="D1" s="74"/>
      <c r="E1" s="74"/>
      <c r="F1" s="74"/>
      <c r="G1" s="74"/>
      <c r="H1" s="74"/>
      <c r="I1" s="74"/>
      <c r="J1" s="74"/>
      <c r="K1" s="103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ht="20.25" customHeight="1" spans="1:35">
      <c r="A2" s="75" t="s">
        <v>1</v>
      </c>
      <c r="B2" s="75" t="s">
        <v>2</v>
      </c>
      <c r="C2" s="76" t="s">
        <v>3</v>
      </c>
      <c r="D2" s="76" t="s">
        <v>75</v>
      </c>
      <c r="E2" s="77" t="s">
        <v>76</v>
      </c>
      <c r="F2" s="77" t="s">
        <v>5</v>
      </c>
      <c r="G2" s="78" t="s">
        <v>77</v>
      </c>
      <c r="H2" s="78"/>
      <c r="I2" s="78"/>
      <c r="J2" s="78" t="s">
        <v>8</v>
      </c>
      <c r="K2" s="76" t="s">
        <v>78</v>
      </c>
      <c r="L2" s="105" t="s">
        <v>9</v>
      </c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 t="s">
        <v>9</v>
      </c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</row>
    <row r="3" ht="27.95" customHeight="1" spans="1:49">
      <c r="A3" s="79"/>
      <c r="B3" s="79"/>
      <c r="C3" s="80"/>
      <c r="D3" s="80"/>
      <c r="E3" s="77"/>
      <c r="F3" s="77"/>
      <c r="G3" s="78" t="s">
        <v>79</v>
      </c>
      <c r="H3" s="78" t="s">
        <v>80</v>
      </c>
      <c r="I3" s="78" t="s">
        <v>81</v>
      </c>
      <c r="J3" s="78"/>
      <c r="K3" s="80"/>
      <c r="L3" s="105" t="s">
        <v>10</v>
      </c>
      <c r="M3" s="105" t="s">
        <v>11</v>
      </c>
      <c r="N3" s="105" t="s">
        <v>12</v>
      </c>
      <c r="O3" s="105" t="s">
        <v>13</v>
      </c>
      <c r="P3" s="105" t="s">
        <v>14</v>
      </c>
      <c r="Q3" s="105" t="s">
        <v>15</v>
      </c>
      <c r="R3" s="105" t="s">
        <v>16</v>
      </c>
      <c r="S3" s="105" t="s">
        <v>17</v>
      </c>
      <c r="T3" s="105" t="s">
        <v>18</v>
      </c>
      <c r="U3" s="105" t="s">
        <v>19</v>
      </c>
      <c r="V3" s="105" t="s">
        <v>20</v>
      </c>
      <c r="W3" s="123" t="s">
        <v>21</v>
      </c>
      <c r="X3" s="105" t="s">
        <v>22</v>
      </c>
      <c r="Y3" s="105" t="s">
        <v>23</v>
      </c>
      <c r="Z3" s="105" t="s">
        <v>24</v>
      </c>
      <c r="AA3" s="105" t="s">
        <v>25</v>
      </c>
      <c r="AB3" s="105" t="s">
        <v>26</v>
      </c>
      <c r="AC3" s="105" t="s">
        <v>27</v>
      </c>
      <c r="AD3" s="105" t="s">
        <v>28</v>
      </c>
      <c r="AE3" s="105" t="s">
        <v>29</v>
      </c>
      <c r="AF3" s="105" t="s">
        <v>30</v>
      </c>
      <c r="AG3" s="105" t="s">
        <v>31</v>
      </c>
      <c r="AH3" s="105" t="s">
        <v>32</v>
      </c>
      <c r="AI3" s="105" t="s">
        <v>33</v>
      </c>
      <c r="AJ3" s="105" t="s">
        <v>34</v>
      </c>
      <c r="AK3" s="105" t="s">
        <v>35</v>
      </c>
      <c r="AL3" s="105" t="s">
        <v>36</v>
      </c>
      <c r="AM3" s="105" t="s">
        <v>37</v>
      </c>
      <c r="AN3" s="105" t="s">
        <v>38</v>
      </c>
      <c r="AO3" s="105" t="s">
        <v>39</v>
      </c>
      <c r="AP3" s="105" t="s">
        <v>40</v>
      </c>
      <c r="AQ3" s="105" t="s">
        <v>41</v>
      </c>
      <c r="AR3" s="105" t="s">
        <v>42</v>
      </c>
      <c r="AS3" s="105" t="s">
        <v>43</v>
      </c>
      <c r="AT3" s="105" t="s">
        <v>44</v>
      </c>
      <c r="AU3" s="105" t="s">
        <v>45</v>
      </c>
      <c r="AV3" s="105" t="s">
        <v>72</v>
      </c>
      <c r="AW3" s="77" t="s">
        <v>82</v>
      </c>
    </row>
    <row r="4" ht="24" customHeight="1" spans="1:49">
      <c r="A4" s="81">
        <v>1</v>
      </c>
      <c r="B4" s="82" t="s">
        <v>83</v>
      </c>
      <c r="C4" s="83" t="s">
        <v>84</v>
      </c>
      <c r="D4" s="83">
        <v>13976150688</v>
      </c>
      <c r="E4" s="84" t="s">
        <v>49</v>
      </c>
      <c r="F4" s="85">
        <v>37</v>
      </c>
      <c r="G4" s="76" t="s">
        <v>85</v>
      </c>
      <c r="H4" s="76">
        <v>1332</v>
      </c>
      <c r="I4" s="106">
        <v>3996</v>
      </c>
      <c r="J4" s="106">
        <f>(F4+F5)*18</f>
        <v>1332</v>
      </c>
      <c r="K4" s="107" t="s">
        <v>86</v>
      </c>
      <c r="L4" s="108"/>
      <c r="M4" s="108"/>
      <c r="N4" s="108"/>
      <c r="O4" s="108"/>
      <c r="P4" s="108"/>
      <c r="Q4" s="114">
        <v>1332</v>
      </c>
      <c r="R4" s="114">
        <v>1332</v>
      </c>
      <c r="S4" s="114">
        <v>1332</v>
      </c>
      <c r="T4" s="114">
        <v>1332</v>
      </c>
      <c r="U4" s="114">
        <v>1332</v>
      </c>
      <c r="V4" s="114">
        <v>1332</v>
      </c>
      <c r="W4" s="114">
        <v>1332</v>
      </c>
      <c r="X4" s="114">
        <v>1332</v>
      </c>
      <c r="Y4" s="114">
        <v>1332</v>
      </c>
      <c r="Z4" s="114">
        <v>1332</v>
      </c>
      <c r="AA4" s="114">
        <v>1332</v>
      </c>
      <c r="AB4" s="114">
        <v>1332</v>
      </c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7"/>
      <c r="AV4" s="75"/>
      <c r="AW4" s="75"/>
    </row>
    <row r="5" ht="24" customHeight="1" spans="1:49">
      <c r="A5" s="86"/>
      <c r="B5" s="87"/>
      <c r="C5" s="88"/>
      <c r="D5" s="88"/>
      <c r="E5" s="84" t="s">
        <v>50</v>
      </c>
      <c r="F5" s="85">
        <v>37</v>
      </c>
      <c r="G5" s="80"/>
      <c r="H5" s="80"/>
      <c r="I5" s="109"/>
      <c r="J5" s="109"/>
      <c r="K5" s="110"/>
      <c r="L5" s="108"/>
      <c r="M5" s="108"/>
      <c r="N5" s="108"/>
      <c r="O5" s="108"/>
      <c r="P5" s="108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7"/>
      <c r="AV5" s="79"/>
      <c r="AW5" s="79"/>
    </row>
    <row r="6" ht="48" customHeight="1" spans="1:49">
      <c r="A6" s="89">
        <v>2</v>
      </c>
      <c r="B6" s="90" t="s">
        <v>51</v>
      </c>
      <c r="C6" s="90" t="s">
        <v>87</v>
      </c>
      <c r="D6" s="90">
        <v>13876245557</v>
      </c>
      <c r="E6" s="84" t="s">
        <v>52</v>
      </c>
      <c r="F6" s="85">
        <v>37</v>
      </c>
      <c r="G6" s="78" t="s">
        <v>85</v>
      </c>
      <c r="H6" s="78">
        <v>666</v>
      </c>
      <c r="I6" s="111">
        <v>1998</v>
      </c>
      <c r="J6" s="111">
        <f>F6*18</f>
        <v>666</v>
      </c>
      <c r="K6" s="112" t="s">
        <v>88</v>
      </c>
      <c r="L6" s="108"/>
      <c r="M6" s="108"/>
      <c r="N6" s="108"/>
      <c r="O6" s="108"/>
      <c r="P6" s="108"/>
      <c r="Q6" s="124">
        <v>666</v>
      </c>
      <c r="R6" s="124">
        <v>666</v>
      </c>
      <c r="S6" s="124">
        <v>666</v>
      </c>
      <c r="T6" s="124">
        <v>666</v>
      </c>
      <c r="U6" s="124">
        <v>666</v>
      </c>
      <c r="V6" s="124">
        <v>666</v>
      </c>
      <c r="W6" s="124">
        <v>666</v>
      </c>
      <c r="X6" s="124">
        <v>666</v>
      </c>
      <c r="Y6" s="124">
        <v>666</v>
      </c>
      <c r="Z6" s="124">
        <v>666</v>
      </c>
      <c r="AA6" s="124">
        <v>666</v>
      </c>
      <c r="AB6" s="124">
        <v>666</v>
      </c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</row>
    <row r="7" ht="24" customHeight="1" spans="1:49">
      <c r="A7" s="81">
        <v>3</v>
      </c>
      <c r="B7" s="83" t="s">
        <v>89</v>
      </c>
      <c r="C7" s="83" t="s">
        <v>53</v>
      </c>
      <c r="D7" s="83">
        <v>13807507827</v>
      </c>
      <c r="E7" s="84" t="s">
        <v>54</v>
      </c>
      <c r="F7" s="85">
        <v>37</v>
      </c>
      <c r="G7" s="76" t="s">
        <v>85</v>
      </c>
      <c r="H7" s="76">
        <v>1242</v>
      </c>
      <c r="I7" s="106">
        <v>3726</v>
      </c>
      <c r="J7" s="106">
        <f>(F7+F8)*18</f>
        <v>1242</v>
      </c>
      <c r="K7" s="107" t="s">
        <v>90</v>
      </c>
      <c r="L7" s="108"/>
      <c r="M7" s="108"/>
      <c r="N7" s="108"/>
      <c r="O7" s="108"/>
      <c r="P7" s="108"/>
      <c r="Q7" s="114">
        <v>1242</v>
      </c>
      <c r="R7" s="114">
        <v>1242</v>
      </c>
      <c r="S7" s="114">
        <v>1242</v>
      </c>
      <c r="T7" s="114">
        <v>1242</v>
      </c>
      <c r="U7" s="114">
        <v>1242</v>
      </c>
      <c r="V7" s="114">
        <v>1242</v>
      </c>
      <c r="W7" s="114">
        <v>1242</v>
      </c>
      <c r="X7" s="114">
        <v>1242</v>
      </c>
      <c r="Y7" s="114">
        <v>1242</v>
      </c>
      <c r="Z7" s="114">
        <v>1242</v>
      </c>
      <c r="AA7" s="114">
        <v>1242</v>
      </c>
      <c r="AB7" s="114">
        <v>1242</v>
      </c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</row>
    <row r="8" ht="24" customHeight="1" spans="1:49">
      <c r="A8" s="86"/>
      <c r="B8" s="88"/>
      <c r="C8" s="88"/>
      <c r="D8" s="88"/>
      <c r="E8" s="84" t="s">
        <v>55</v>
      </c>
      <c r="F8" s="85">
        <v>32</v>
      </c>
      <c r="G8" s="80"/>
      <c r="H8" s="80"/>
      <c r="I8" s="109"/>
      <c r="J8" s="109"/>
      <c r="K8" s="110"/>
      <c r="L8" s="108"/>
      <c r="M8" s="108"/>
      <c r="N8" s="108"/>
      <c r="O8" s="108"/>
      <c r="P8" s="108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</row>
    <row r="9" ht="24" customHeight="1" spans="1:49">
      <c r="A9" s="81">
        <v>4</v>
      </c>
      <c r="B9" s="83" t="s">
        <v>56</v>
      </c>
      <c r="C9" s="83" t="s">
        <v>57</v>
      </c>
      <c r="D9" s="83">
        <v>13907608725</v>
      </c>
      <c r="E9" s="84" t="s">
        <v>58</v>
      </c>
      <c r="F9" s="91">
        <v>301</v>
      </c>
      <c r="G9" s="76" t="s">
        <v>91</v>
      </c>
      <c r="H9" s="76" t="s">
        <v>92</v>
      </c>
      <c r="I9" s="113">
        <v>14448</v>
      </c>
      <c r="J9" s="106">
        <f>F9*16</f>
        <v>4816</v>
      </c>
      <c r="K9" s="107" t="s">
        <v>93</v>
      </c>
      <c r="L9" s="114">
        <v>4816</v>
      </c>
      <c r="M9" s="114">
        <v>4816</v>
      </c>
      <c r="N9" s="114">
        <v>4816</v>
      </c>
      <c r="O9" s="114">
        <v>4816</v>
      </c>
      <c r="P9" s="114">
        <v>4816</v>
      </c>
      <c r="Q9" s="114">
        <v>4816</v>
      </c>
      <c r="R9" s="114">
        <v>4816</v>
      </c>
      <c r="S9" s="114">
        <v>4816</v>
      </c>
      <c r="T9" s="114">
        <v>4816</v>
      </c>
      <c r="U9" s="114">
        <v>4816</v>
      </c>
      <c r="V9" s="114">
        <v>4816</v>
      </c>
      <c r="W9" s="114">
        <v>4816</v>
      </c>
      <c r="X9" s="114">
        <v>5057</v>
      </c>
      <c r="Y9" s="114">
        <v>5057</v>
      </c>
      <c r="Z9" s="114">
        <v>5057</v>
      </c>
      <c r="AA9" s="114">
        <v>5057</v>
      </c>
      <c r="AB9" s="114">
        <v>5057</v>
      </c>
      <c r="AC9" s="114">
        <v>5057</v>
      </c>
      <c r="AD9" s="114">
        <v>5057</v>
      </c>
      <c r="AE9" s="114">
        <v>5057</v>
      </c>
      <c r="AF9" s="114">
        <v>5057</v>
      </c>
      <c r="AG9" s="114">
        <v>5057</v>
      </c>
      <c r="AH9" s="114">
        <v>5057</v>
      </c>
      <c r="AI9" s="114">
        <v>5057</v>
      </c>
      <c r="AJ9" s="114">
        <v>5310</v>
      </c>
      <c r="AK9" s="114">
        <v>5310</v>
      </c>
      <c r="AL9" s="114">
        <v>5310</v>
      </c>
      <c r="AM9" s="125">
        <v>5310</v>
      </c>
      <c r="AN9" s="125">
        <v>5310</v>
      </c>
      <c r="AO9" s="125">
        <v>5310</v>
      </c>
      <c r="AP9" s="125">
        <v>5310</v>
      </c>
      <c r="AQ9" s="125">
        <v>5310</v>
      </c>
      <c r="AR9" s="125">
        <v>5310</v>
      </c>
      <c r="AS9" s="125">
        <v>5310</v>
      </c>
      <c r="AT9" s="125">
        <v>5310</v>
      </c>
      <c r="AU9" s="108">
        <v>5310</v>
      </c>
      <c r="AV9" s="125"/>
      <c r="AW9" s="75"/>
    </row>
    <row r="10" ht="24" customHeight="1" spans="1:49">
      <c r="A10" s="92"/>
      <c r="B10" s="93"/>
      <c r="C10" s="93"/>
      <c r="D10" s="93"/>
      <c r="E10" s="84" t="s">
        <v>60</v>
      </c>
      <c r="F10" s="94"/>
      <c r="G10" s="95"/>
      <c r="H10" s="95"/>
      <c r="I10" s="115"/>
      <c r="J10" s="116"/>
      <c r="K10" s="117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26"/>
      <c r="AN10" s="126"/>
      <c r="AO10" s="126"/>
      <c r="AP10" s="126"/>
      <c r="AQ10" s="126"/>
      <c r="AR10" s="126"/>
      <c r="AS10" s="126"/>
      <c r="AT10" s="126"/>
      <c r="AU10" s="108"/>
      <c r="AV10" s="126"/>
      <c r="AW10" s="128"/>
    </row>
    <row r="11" ht="24" customHeight="1" spans="1:49">
      <c r="A11" s="92"/>
      <c r="B11" s="93"/>
      <c r="C11" s="93"/>
      <c r="D11" s="93"/>
      <c r="E11" s="84" t="s">
        <v>61</v>
      </c>
      <c r="F11" s="94"/>
      <c r="G11" s="95"/>
      <c r="H11" s="95"/>
      <c r="I11" s="115"/>
      <c r="J11" s="116"/>
      <c r="K11" s="117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26"/>
      <c r="AN11" s="126"/>
      <c r="AO11" s="126"/>
      <c r="AP11" s="126"/>
      <c r="AQ11" s="126"/>
      <c r="AR11" s="126"/>
      <c r="AS11" s="126"/>
      <c r="AT11" s="126"/>
      <c r="AU11" s="108"/>
      <c r="AV11" s="126"/>
      <c r="AW11" s="128"/>
    </row>
    <row r="12" ht="24" customHeight="1" spans="1:49">
      <c r="A12" s="92"/>
      <c r="B12" s="93"/>
      <c r="C12" s="93"/>
      <c r="D12" s="93"/>
      <c r="E12" s="84" t="s">
        <v>62</v>
      </c>
      <c r="F12" s="94"/>
      <c r="G12" s="95"/>
      <c r="H12" s="95"/>
      <c r="I12" s="115"/>
      <c r="J12" s="116"/>
      <c r="K12" s="117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26"/>
      <c r="AN12" s="126"/>
      <c r="AO12" s="126"/>
      <c r="AP12" s="126"/>
      <c r="AQ12" s="126"/>
      <c r="AR12" s="126"/>
      <c r="AS12" s="126"/>
      <c r="AT12" s="126"/>
      <c r="AU12" s="108"/>
      <c r="AV12" s="126"/>
      <c r="AW12" s="128"/>
    </row>
    <row r="13" ht="24" customHeight="1" spans="1:49">
      <c r="A13" s="92"/>
      <c r="B13" s="93"/>
      <c r="C13" s="93"/>
      <c r="D13" s="93"/>
      <c r="E13" s="84" t="s">
        <v>63</v>
      </c>
      <c r="F13" s="94"/>
      <c r="G13" s="95"/>
      <c r="H13" s="95"/>
      <c r="I13" s="115"/>
      <c r="J13" s="116"/>
      <c r="K13" s="117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26"/>
      <c r="AN13" s="126"/>
      <c r="AO13" s="126"/>
      <c r="AP13" s="126"/>
      <c r="AQ13" s="126"/>
      <c r="AR13" s="126"/>
      <c r="AS13" s="126"/>
      <c r="AT13" s="126"/>
      <c r="AU13" s="108"/>
      <c r="AV13" s="126"/>
      <c r="AW13" s="128"/>
    </row>
    <row r="14" ht="24" customHeight="1" spans="1:49">
      <c r="A14" s="86"/>
      <c r="B14" s="88"/>
      <c r="C14" s="88"/>
      <c r="D14" s="88"/>
      <c r="E14" s="84" t="s">
        <v>64</v>
      </c>
      <c r="F14" s="96"/>
      <c r="G14" s="80"/>
      <c r="H14" s="80"/>
      <c r="I14" s="119"/>
      <c r="J14" s="109"/>
      <c r="K14" s="11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7"/>
      <c r="AN14" s="127"/>
      <c r="AO14" s="127"/>
      <c r="AP14" s="127"/>
      <c r="AQ14" s="127"/>
      <c r="AR14" s="127"/>
      <c r="AS14" s="127"/>
      <c r="AT14" s="127"/>
      <c r="AU14" s="108"/>
      <c r="AV14" s="127"/>
      <c r="AW14" s="79"/>
    </row>
    <row r="15" ht="24" customHeight="1" spans="1:49">
      <c r="A15" s="81">
        <v>5</v>
      </c>
      <c r="B15" s="83" t="s">
        <v>65</v>
      </c>
      <c r="C15" s="83" t="s">
        <v>57</v>
      </c>
      <c r="D15" s="83">
        <v>13907608725</v>
      </c>
      <c r="E15" s="84" t="s">
        <v>66</v>
      </c>
      <c r="F15" s="91">
        <v>222</v>
      </c>
      <c r="G15" s="76" t="s">
        <v>91</v>
      </c>
      <c r="H15" s="76" t="s">
        <v>94</v>
      </c>
      <c r="I15" s="113">
        <v>10656</v>
      </c>
      <c r="J15" s="106">
        <f>F15*16</f>
        <v>3552</v>
      </c>
      <c r="K15" s="107" t="s">
        <v>95</v>
      </c>
      <c r="L15" s="114">
        <v>3552</v>
      </c>
      <c r="M15" s="114">
        <v>3552</v>
      </c>
      <c r="N15" s="114">
        <v>3552</v>
      </c>
      <c r="O15" s="114">
        <v>3552</v>
      </c>
      <c r="P15" s="114">
        <v>3552</v>
      </c>
      <c r="Q15" s="114">
        <v>3552</v>
      </c>
      <c r="R15" s="114">
        <v>3552</v>
      </c>
      <c r="S15" s="114">
        <v>3552</v>
      </c>
      <c r="T15" s="114">
        <v>3552</v>
      </c>
      <c r="U15" s="114">
        <v>3552</v>
      </c>
      <c r="V15" s="114">
        <v>3552</v>
      </c>
      <c r="W15" s="114">
        <v>3552</v>
      </c>
      <c r="X15" s="114">
        <v>3730</v>
      </c>
      <c r="Y15" s="114">
        <v>3730</v>
      </c>
      <c r="Z15" s="114">
        <v>3730</v>
      </c>
      <c r="AA15" s="114">
        <v>3730</v>
      </c>
      <c r="AB15" s="114">
        <v>3730</v>
      </c>
      <c r="AC15" s="114">
        <v>3730</v>
      </c>
      <c r="AD15" s="114">
        <v>3730</v>
      </c>
      <c r="AE15" s="114">
        <v>3730</v>
      </c>
      <c r="AF15" s="114">
        <v>3730</v>
      </c>
      <c r="AG15" s="114">
        <v>3730</v>
      </c>
      <c r="AH15" s="114">
        <v>3730</v>
      </c>
      <c r="AI15" s="114">
        <v>3730</v>
      </c>
      <c r="AJ15" s="114">
        <v>3917</v>
      </c>
      <c r="AK15" s="114">
        <v>3917</v>
      </c>
      <c r="AL15" s="114">
        <v>3917</v>
      </c>
      <c r="AM15" s="125">
        <v>3917</v>
      </c>
      <c r="AN15" s="125">
        <v>3917</v>
      </c>
      <c r="AO15" s="125">
        <v>3917</v>
      </c>
      <c r="AP15" s="125">
        <v>3917</v>
      </c>
      <c r="AQ15" s="125">
        <v>3917</v>
      </c>
      <c r="AR15" s="125">
        <v>3917</v>
      </c>
      <c r="AS15" s="125">
        <v>3917</v>
      </c>
      <c r="AT15" s="125">
        <v>3917</v>
      </c>
      <c r="AU15" s="108">
        <v>3917</v>
      </c>
      <c r="AV15" s="125"/>
      <c r="AW15" s="75"/>
    </row>
    <row r="16" ht="24" customHeight="1" spans="1:49">
      <c r="A16" s="92"/>
      <c r="B16" s="93"/>
      <c r="C16" s="93"/>
      <c r="D16" s="93"/>
      <c r="E16" s="84" t="s">
        <v>67</v>
      </c>
      <c r="F16" s="94"/>
      <c r="G16" s="95"/>
      <c r="H16" s="95"/>
      <c r="I16" s="115"/>
      <c r="J16" s="116"/>
      <c r="K16" s="117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26"/>
      <c r="AN16" s="126"/>
      <c r="AO16" s="126"/>
      <c r="AP16" s="126"/>
      <c r="AQ16" s="126"/>
      <c r="AR16" s="126"/>
      <c r="AS16" s="126"/>
      <c r="AT16" s="126"/>
      <c r="AU16" s="108"/>
      <c r="AV16" s="126"/>
      <c r="AW16" s="128"/>
    </row>
    <row r="17" ht="24" customHeight="1" spans="1:49">
      <c r="A17" s="92"/>
      <c r="B17" s="93"/>
      <c r="C17" s="93"/>
      <c r="D17" s="93"/>
      <c r="E17" s="84" t="s">
        <v>68</v>
      </c>
      <c r="F17" s="94"/>
      <c r="G17" s="95"/>
      <c r="H17" s="95"/>
      <c r="I17" s="115"/>
      <c r="J17" s="116"/>
      <c r="K17" s="117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26"/>
      <c r="AN17" s="126"/>
      <c r="AO17" s="126"/>
      <c r="AP17" s="126"/>
      <c r="AQ17" s="126"/>
      <c r="AR17" s="126"/>
      <c r="AS17" s="126"/>
      <c r="AT17" s="126"/>
      <c r="AU17" s="108"/>
      <c r="AV17" s="126"/>
      <c r="AW17" s="128"/>
    </row>
    <row r="18" ht="24" customHeight="1" spans="1:49">
      <c r="A18" s="92"/>
      <c r="B18" s="93"/>
      <c r="C18" s="93"/>
      <c r="D18" s="93"/>
      <c r="E18" s="84" t="s">
        <v>69</v>
      </c>
      <c r="F18" s="94"/>
      <c r="G18" s="95"/>
      <c r="H18" s="95"/>
      <c r="I18" s="115"/>
      <c r="J18" s="116"/>
      <c r="K18" s="117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26"/>
      <c r="AN18" s="126"/>
      <c r="AO18" s="126"/>
      <c r="AP18" s="126"/>
      <c r="AQ18" s="126"/>
      <c r="AR18" s="126"/>
      <c r="AS18" s="126"/>
      <c r="AT18" s="126"/>
      <c r="AU18" s="108"/>
      <c r="AV18" s="126"/>
      <c r="AW18" s="128"/>
    </row>
    <row r="19" ht="24" customHeight="1" spans="1:49">
      <c r="A19" s="92"/>
      <c r="B19" s="93"/>
      <c r="C19" s="93"/>
      <c r="D19" s="93"/>
      <c r="E19" s="84" t="s">
        <v>70</v>
      </c>
      <c r="F19" s="94"/>
      <c r="G19" s="95"/>
      <c r="H19" s="95"/>
      <c r="I19" s="115"/>
      <c r="J19" s="116"/>
      <c r="K19" s="117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26"/>
      <c r="AN19" s="126"/>
      <c r="AO19" s="126"/>
      <c r="AP19" s="126"/>
      <c r="AQ19" s="126"/>
      <c r="AR19" s="126"/>
      <c r="AS19" s="126"/>
      <c r="AT19" s="126"/>
      <c r="AU19" s="108"/>
      <c r="AV19" s="126"/>
      <c r="AW19" s="128"/>
    </row>
    <row r="20" ht="24" customHeight="1" spans="1:49">
      <c r="A20" s="86"/>
      <c r="B20" s="88"/>
      <c r="C20" s="88"/>
      <c r="D20" s="88"/>
      <c r="E20" s="84" t="s">
        <v>71</v>
      </c>
      <c r="F20" s="96"/>
      <c r="G20" s="80"/>
      <c r="H20" s="80"/>
      <c r="I20" s="119"/>
      <c r="J20" s="109"/>
      <c r="K20" s="11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7"/>
      <c r="AN20" s="127"/>
      <c r="AO20" s="127"/>
      <c r="AP20" s="127"/>
      <c r="AQ20" s="127"/>
      <c r="AR20" s="127"/>
      <c r="AS20" s="127"/>
      <c r="AT20" s="127"/>
      <c r="AU20" s="108"/>
      <c r="AV20" s="127"/>
      <c r="AW20" s="79"/>
    </row>
    <row r="21" ht="24" customHeight="1" spans="1:49">
      <c r="A21" s="77" t="s">
        <v>72</v>
      </c>
      <c r="B21" s="77"/>
      <c r="C21" s="77"/>
      <c r="D21" s="77"/>
      <c r="E21" s="77"/>
      <c r="F21" s="77">
        <f>SUM(F4:F20)</f>
        <v>703</v>
      </c>
      <c r="G21" s="77"/>
      <c r="H21" s="77"/>
      <c r="I21" s="108">
        <f>SUM(I4:I20)</f>
        <v>34824</v>
      </c>
      <c r="J21" s="77"/>
      <c r="K21" s="77"/>
      <c r="L21" s="108">
        <f t="shared" ref="L21:AV21" si="0">SUM(L4:L20)</f>
        <v>8368</v>
      </c>
      <c r="M21" s="108">
        <f t="shared" si="0"/>
        <v>8368</v>
      </c>
      <c r="N21" s="108">
        <f t="shared" si="0"/>
        <v>8368</v>
      </c>
      <c r="O21" s="108">
        <f t="shared" si="0"/>
        <v>8368</v>
      </c>
      <c r="P21" s="108">
        <f t="shared" si="0"/>
        <v>8368</v>
      </c>
      <c r="Q21" s="108">
        <f t="shared" si="0"/>
        <v>11608</v>
      </c>
      <c r="R21" s="108">
        <f t="shared" si="0"/>
        <v>11608</v>
      </c>
      <c r="S21" s="108">
        <f t="shared" si="0"/>
        <v>11608</v>
      </c>
      <c r="T21" s="108">
        <f t="shared" si="0"/>
        <v>11608</v>
      </c>
      <c r="U21" s="108">
        <f t="shared" si="0"/>
        <v>11608</v>
      </c>
      <c r="V21" s="108">
        <f t="shared" si="0"/>
        <v>11608</v>
      </c>
      <c r="W21" s="108">
        <f t="shared" si="0"/>
        <v>11608</v>
      </c>
      <c r="X21" s="108">
        <f t="shared" si="0"/>
        <v>12027</v>
      </c>
      <c r="Y21" s="108">
        <f t="shared" si="0"/>
        <v>12027</v>
      </c>
      <c r="Z21" s="108">
        <f t="shared" si="0"/>
        <v>12027</v>
      </c>
      <c r="AA21" s="108">
        <f t="shared" si="0"/>
        <v>12027</v>
      </c>
      <c r="AB21" s="108">
        <f t="shared" si="0"/>
        <v>12027</v>
      </c>
      <c r="AC21" s="108">
        <f t="shared" si="0"/>
        <v>8787</v>
      </c>
      <c r="AD21" s="108">
        <f t="shared" si="0"/>
        <v>8787</v>
      </c>
      <c r="AE21" s="108">
        <f t="shared" si="0"/>
        <v>8787</v>
      </c>
      <c r="AF21" s="108">
        <f t="shared" si="0"/>
        <v>8787</v>
      </c>
      <c r="AG21" s="108">
        <f t="shared" si="0"/>
        <v>8787</v>
      </c>
      <c r="AH21" s="108">
        <f t="shared" si="0"/>
        <v>8787</v>
      </c>
      <c r="AI21" s="108">
        <f t="shared" si="0"/>
        <v>8787</v>
      </c>
      <c r="AJ21" s="108">
        <f t="shared" si="0"/>
        <v>9227</v>
      </c>
      <c r="AK21" s="108">
        <f t="shared" si="0"/>
        <v>9227</v>
      </c>
      <c r="AL21" s="108">
        <f t="shared" si="0"/>
        <v>9227</v>
      </c>
      <c r="AM21" s="108">
        <f t="shared" si="0"/>
        <v>9227</v>
      </c>
      <c r="AN21" s="108">
        <f t="shared" si="0"/>
        <v>9227</v>
      </c>
      <c r="AO21" s="108">
        <f t="shared" si="0"/>
        <v>9227</v>
      </c>
      <c r="AP21" s="108">
        <f t="shared" si="0"/>
        <v>9227</v>
      </c>
      <c r="AQ21" s="108">
        <f t="shared" si="0"/>
        <v>9227</v>
      </c>
      <c r="AR21" s="108">
        <f t="shared" si="0"/>
        <v>9227</v>
      </c>
      <c r="AS21" s="108">
        <f t="shared" si="0"/>
        <v>9227</v>
      </c>
      <c r="AT21" s="108">
        <f t="shared" si="0"/>
        <v>9227</v>
      </c>
      <c r="AU21" s="108">
        <f t="shared" si="0"/>
        <v>9227</v>
      </c>
      <c r="AV21" s="108">
        <f t="shared" si="0"/>
        <v>0</v>
      </c>
      <c r="AW21" s="77"/>
    </row>
    <row r="22" ht="20.1" customHeight="1" spans="1:48">
      <c r="A22" s="97"/>
      <c r="B22" s="97"/>
      <c r="C22" s="97"/>
      <c r="D22" s="97"/>
      <c r="E22" s="97"/>
      <c r="F22" s="98"/>
      <c r="G22" s="98"/>
      <c r="H22" s="98"/>
      <c r="I22" s="121"/>
      <c r="J22" s="98"/>
      <c r="K22" s="71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</row>
    <row r="23" ht="20.1" customHeight="1" spans="1:48">
      <c r="A23" s="98"/>
      <c r="B23" s="98"/>
      <c r="C23" s="98"/>
      <c r="D23" s="98"/>
      <c r="E23" s="98"/>
      <c r="F23" s="98"/>
      <c r="G23" s="98"/>
      <c r="H23" s="98"/>
      <c r="I23" s="121"/>
      <c r="J23" s="98"/>
      <c r="K23" s="71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</row>
    <row r="24" ht="20.1" customHeight="1" spans="1:48">
      <c r="A24" s="98"/>
      <c r="B24" s="98"/>
      <c r="C24" s="98"/>
      <c r="D24" s="98"/>
      <c r="E24" s="98"/>
      <c r="F24" s="98"/>
      <c r="G24" s="98"/>
      <c r="H24" s="98"/>
      <c r="I24" s="121"/>
      <c r="J24" s="98"/>
      <c r="K24" s="71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</row>
    <row r="25" ht="20.1" customHeight="1" spans="1:10">
      <c r="A25" s="99" t="s">
        <v>73</v>
      </c>
      <c r="B25" s="99"/>
      <c r="C25" s="99"/>
      <c r="D25" s="99"/>
      <c r="E25" s="99"/>
      <c r="F25" s="100"/>
      <c r="G25" s="101"/>
      <c r="H25" s="101"/>
      <c r="I25" s="101"/>
      <c r="J25" s="101"/>
    </row>
    <row r="26" ht="20.25" spans="1:10">
      <c r="A26" s="99"/>
      <c r="B26" s="99"/>
      <c r="C26" s="99"/>
      <c r="D26" s="99"/>
      <c r="E26" s="99"/>
      <c r="G26" s="101"/>
      <c r="H26" s="101"/>
      <c r="I26" s="101"/>
      <c r="J26" s="101"/>
    </row>
    <row r="27" ht="20.25" spans="1:5">
      <c r="A27" s="102"/>
      <c r="B27" s="102"/>
      <c r="C27" s="102"/>
      <c r="D27" s="102"/>
      <c r="E27" s="102"/>
    </row>
  </sheetData>
  <mergeCells count="176">
    <mergeCell ref="A1:J1"/>
    <mergeCell ref="G2:I2"/>
    <mergeCell ref="L2:W2"/>
    <mergeCell ref="X2:AI2"/>
    <mergeCell ref="A21:B21"/>
    <mergeCell ref="C21:E21"/>
    <mergeCell ref="A25:E25"/>
    <mergeCell ref="A26:E26"/>
    <mergeCell ref="A27:E27"/>
    <mergeCell ref="A2:A3"/>
    <mergeCell ref="A4:A5"/>
    <mergeCell ref="A7:A8"/>
    <mergeCell ref="A9:A14"/>
    <mergeCell ref="A15:A20"/>
    <mergeCell ref="B2:B3"/>
    <mergeCell ref="B4:B5"/>
    <mergeCell ref="B7:B8"/>
    <mergeCell ref="B9:B14"/>
    <mergeCell ref="B15:B20"/>
    <mergeCell ref="C2:C3"/>
    <mergeCell ref="C4:C5"/>
    <mergeCell ref="C7:C8"/>
    <mergeCell ref="C9:C14"/>
    <mergeCell ref="C15:C20"/>
    <mergeCell ref="D2:D3"/>
    <mergeCell ref="D4:D5"/>
    <mergeCell ref="D7:D8"/>
    <mergeCell ref="D9:D14"/>
    <mergeCell ref="D15:D20"/>
    <mergeCell ref="E2:E3"/>
    <mergeCell ref="F2:F3"/>
    <mergeCell ref="F9:F14"/>
    <mergeCell ref="F15:F20"/>
    <mergeCell ref="G4:G5"/>
    <mergeCell ref="G7:G8"/>
    <mergeCell ref="G9:G14"/>
    <mergeCell ref="G15:G20"/>
    <mergeCell ref="H4:H5"/>
    <mergeCell ref="H7:H8"/>
    <mergeCell ref="H9:H14"/>
    <mergeCell ref="H15:H20"/>
    <mergeCell ref="I4:I5"/>
    <mergeCell ref="I7:I8"/>
    <mergeCell ref="I9:I14"/>
    <mergeCell ref="I15:I20"/>
    <mergeCell ref="J2:J3"/>
    <mergeCell ref="J4:J5"/>
    <mergeCell ref="J7:J8"/>
    <mergeCell ref="J9:J14"/>
    <mergeCell ref="J15:J20"/>
    <mergeCell ref="K2:K3"/>
    <mergeCell ref="K4:K5"/>
    <mergeCell ref="K7:K8"/>
    <mergeCell ref="K9:K14"/>
    <mergeCell ref="K15:K20"/>
    <mergeCell ref="L9:L14"/>
    <mergeCell ref="L15:L20"/>
    <mergeCell ref="M9:M14"/>
    <mergeCell ref="M15:M20"/>
    <mergeCell ref="N9:N14"/>
    <mergeCell ref="N15:N20"/>
    <mergeCell ref="O9:O14"/>
    <mergeCell ref="O15:O20"/>
    <mergeCell ref="P9:P14"/>
    <mergeCell ref="P15:P20"/>
    <mergeCell ref="Q4:Q5"/>
    <mergeCell ref="Q7:Q8"/>
    <mergeCell ref="Q9:Q14"/>
    <mergeCell ref="Q15:Q20"/>
    <mergeCell ref="R4:R5"/>
    <mergeCell ref="R7:R8"/>
    <mergeCell ref="R9:R14"/>
    <mergeCell ref="R15:R20"/>
    <mergeCell ref="S4:S5"/>
    <mergeCell ref="S7:S8"/>
    <mergeCell ref="S9:S14"/>
    <mergeCell ref="S15:S20"/>
    <mergeCell ref="T4:T5"/>
    <mergeCell ref="T7:T8"/>
    <mergeCell ref="T9:T14"/>
    <mergeCell ref="T15:T20"/>
    <mergeCell ref="U4:U5"/>
    <mergeCell ref="U7:U8"/>
    <mergeCell ref="U9:U14"/>
    <mergeCell ref="U15:U20"/>
    <mergeCell ref="V4:V5"/>
    <mergeCell ref="V7:V8"/>
    <mergeCell ref="V9:V14"/>
    <mergeCell ref="V15:V20"/>
    <mergeCell ref="W4:W5"/>
    <mergeCell ref="W7:W8"/>
    <mergeCell ref="W9:W14"/>
    <mergeCell ref="W15:W20"/>
    <mergeCell ref="X4:X5"/>
    <mergeCell ref="X7:X8"/>
    <mergeCell ref="X9:X14"/>
    <mergeCell ref="X15:X20"/>
    <mergeCell ref="Y4:Y5"/>
    <mergeCell ref="Y7:Y8"/>
    <mergeCell ref="Y9:Y14"/>
    <mergeCell ref="Y15:Y20"/>
    <mergeCell ref="Z4:Z5"/>
    <mergeCell ref="Z7:Z8"/>
    <mergeCell ref="Z9:Z14"/>
    <mergeCell ref="Z15:Z20"/>
    <mergeCell ref="AA4:AA5"/>
    <mergeCell ref="AA7:AA8"/>
    <mergeCell ref="AA9:AA14"/>
    <mergeCell ref="AA15:AA20"/>
    <mergeCell ref="AB4:AB5"/>
    <mergeCell ref="AB7:AB8"/>
    <mergeCell ref="AB9:AB14"/>
    <mergeCell ref="AB15:AB20"/>
    <mergeCell ref="AC4:AC5"/>
    <mergeCell ref="AC9:AC14"/>
    <mergeCell ref="AC15:AC20"/>
    <mergeCell ref="AD4:AD5"/>
    <mergeCell ref="AD9:AD14"/>
    <mergeCell ref="AD15:AD20"/>
    <mergeCell ref="AE4:AE5"/>
    <mergeCell ref="AE9:AE14"/>
    <mergeCell ref="AE15:AE20"/>
    <mergeCell ref="AF4:AF5"/>
    <mergeCell ref="AF9:AF14"/>
    <mergeCell ref="AF15:AF20"/>
    <mergeCell ref="AG4:AG5"/>
    <mergeCell ref="AG9:AG14"/>
    <mergeCell ref="AG15:AG20"/>
    <mergeCell ref="AH4:AH5"/>
    <mergeCell ref="AH9:AH14"/>
    <mergeCell ref="AH15:AH20"/>
    <mergeCell ref="AI4:AI5"/>
    <mergeCell ref="AI9:AI14"/>
    <mergeCell ref="AI15:AI20"/>
    <mergeCell ref="AJ4:AJ5"/>
    <mergeCell ref="AJ9:AJ14"/>
    <mergeCell ref="AJ15:AJ20"/>
    <mergeCell ref="AK4:AK5"/>
    <mergeCell ref="AK9:AK14"/>
    <mergeCell ref="AK15:AK20"/>
    <mergeCell ref="AL4:AL5"/>
    <mergeCell ref="AL9:AL14"/>
    <mergeCell ref="AL15:AL20"/>
    <mergeCell ref="AM4:AM5"/>
    <mergeCell ref="AM9:AM14"/>
    <mergeCell ref="AM15:AM20"/>
    <mergeCell ref="AN4:AN5"/>
    <mergeCell ref="AN9:AN14"/>
    <mergeCell ref="AN15:AN20"/>
    <mergeCell ref="AO4:AO5"/>
    <mergeCell ref="AO9:AO14"/>
    <mergeCell ref="AO15:AO20"/>
    <mergeCell ref="AP4:AP5"/>
    <mergeCell ref="AP9:AP14"/>
    <mergeCell ref="AP15:AP20"/>
    <mergeCell ref="AQ4:AQ5"/>
    <mergeCell ref="AQ9:AQ14"/>
    <mergeCell ref="AQ15:AQ20"/>
    <mergeCell ref="AR4:AR5"/>
    <mergeCell ref="AR9:AR14"/>
    <mergeCell ref="AR15:AR20"/>
    <mergeCell ref="AS4:AS5"/>
    <mergeCell ref="AS9:AS14"/>
    <mergeCell ref="AS15:AS20"/>
    <mergeCell ref="AT4:AT5"/>
    <mergeCell ref="AT9:AT14"/>
    <mergeCell ref="AT15:AT20"/>
    <mergeCell ref="AU4:AU5"/>
    <mergeCell ref="AU9:AU14"/>
    <mergeCell ref="AU15:AU20"/>
    <mergeCell ref="AV4:AV5"/>
    <mergeCell ref="AV9:AV14"/>
    <mergeCell ref="AV15:AV20"/>
    <mergeCell ref="AW4:AW5"/>
    <mergeCell ref="AW9:AW14"/>
    <mergeCell ref="AW15:AW20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25"/>
  <sheetViews>
    <sheetView tabSelected="1" workbookViewId="0">
      <pane xSplit="7" ySplit="5" topLeftCell="H6" activePane="bottomRight" state="frozen"/>
      <selection/>
      <selection pane="topRight"/>
      <selection pane="bottomLeft"/>
      <selection pane="bottomRight" activeCell="H2" sqref="H$1:H$1048576"/>
    </sheetView>
  </sheetViews>
  <sheetFormatPr defaultColWidth="9" defaultRowHeight="13.5"/>
  <cols>
    <col min="1" max="2" width="5.5" customWidth="1"/>
    <col min="3" max="3" width="9.25" style="5" customWidth="1"/>
    <col min="4" max="4" width="9.125" style="6" customWidth="1"/>
    <col min="5" max="5" width="25.375" style="7" customWidth="1"/>
    <col min="6" max="6" width="8.5" style="7" customWidth="1"/>
    <col min="7" max="7" width="11.75" style="6" customWidth="1"/>
    <col min="8" max="8" width="17.75" customWidth="1"/>
    <col min="9" max="9" width="15.375" customWidth="1"/>
    <col min="10" max="10" width="17.25" style="6" customWidth="1"/>
    <col min="11" max="11" width="9.5" style="6" customWidth="1"/>
    <col min="12" max="12" width="11" customWidth="1"/>
    <col min="13" max="13" width="10.25" customWidth="1"/>
    <col min="14" max="27" width="9.25" customWidth="1"/>
    <col min="28" max="28" width="11.375" customWidth="1"/>
    <col min="29" max="29" width="9.25" customWidth="1"/>
    <col min="30" max="30" width="11.125" customWidth="1"/>
    <col min="31" max="31" width="9.25" customWidth="1"/>
    <col min="32" max="32" width="10.875" customWidth="1"/>
    <col min="33" max="33" width="9.25" customWidth="1"/>
    <col min="34" max="34" width="9.25" style="6" customWidth="1"/>
    <col min="35" max="35" width="9.25" customWidth="1"/>
    <col min="36" max="36" width="9.25" style="6" customWidth="1"/>
    <col min="37" max="37" width="9.25" customWidth="1"/>
    <col min="38" max="38" width="11.875" style="6" customWidth="1"/>
    <col min="39" max="39" width="9.375" style="6" customWidth="1"/>
    <col min="40" max="40" width="8.625" style="6" customWidth="1"/>
    <col min="41" max="41" width="9.375" style="6" customWidth="1"/>
    <col min="42" max="42" width="42" customWidth="1"/>
  </cols>
  <sheetData>
    <row r="1" customFormat="1" ht="30" customHeight="1" spans="1:41">
      <c r="A1" s="8" t="s">
        <v>96</v>
      </c>
      <c r="B1" s="8"/>
      <c r="C1" s="9"/>
      <c r="D1" s="8"/>
      <c r="E1" s="10"/>
      <c r="F1" s="10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</row>
    <row r="2" s="1" customFormat="1" ht="24" customHeight="1" spans="1:47">
      <c r="A2" s="11"/>
      <c r="B2" s="11"/>
      <c r="C2" s="11"/>
      <c r="D2" s="12" t="s">
        <v>97</v>
      </c>
      <c r="E2" s="13" t="s">
        <v>98</v>
      </c>
      <c r="F2" s="13"/>
      <c r="G2" s="14" t="s">
        <v>99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62"/>
      <c r="AQ2" s="62"/>
      <c r="AR2" s="62"/>
      <c r="AS2" s="62"/>
      <c r="AT2" s="62"/>
      <c r="AU2" s="62"/>
    </row>
    <row r="3" customFormat="1" ht="24" customHeight="1" spans="1:42">
      <c r="A3" s="15" t="s">
        <v>100</v>
      </c>
      <c r="B3" s="16" t="s">
        <v>101</v>
      </c>
      <c r="C3" s="17" t="s">
        <v>102</v>
      </c>
      <c r="D3" s="15" t="s">
        <v>103</v>
      </c>
      <c r="E3" s="15" t="s">
        <v>2</v>
      </c>
      <c r="F3" s="15" t="s">
        <v>103</v>
      </c>
      <c r="G3" s="16" t="s">
        <v>104</v>
      </c>
      <c r="H3" s="15" t="s">
        <v>105</v>
      </c>
      <c r="I3" s="15" t="s">
        <v>106</v>
      </c>
      <c r="J3" s="15" t="s">
        <v>107</v>
      </c>
      <c r="K3" s="15" t="s">
        <v>108</v>
      </c>
      <c r="L3" s="15" t="s">
        <v>109</v>
      </c>
      <c r="M3" s="15" t="s">
        <v>110</v>
      </c>
      <c r="N3" s="15" t="s">
        <v>111</v>
      </c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59"/>
      <c r="AL3" s="15" t="s">
        <v>112</v>
      </c>
      <c r="AM3" s="15" t="s">
        <v>113</v>
      </c>
      <c r="AN3" s="15" t="s">
        <v>114</v>
      </c>
      <c r="AO3" s="15" t="s">
        <v>115</v>
      </c>
      <c r="AP3" s="15" t="s">
        <v>82</v>
      </c>
    </row>
    <row r="4" customFormat="1" ht="23" customHeight="1" spans="1:42">
      <c r="A4" s="15"/>
      <c r="B4" s="18"/>
      <c r="C4" s="17"/>
      <c r="D4" s="15"/>
      <c r="E4" s="15"/>
      <c r="F4" s="15"/>
      <c r="G4" s="18"/>
      <c r="H4" s="15"/>
      <c r="I4" s="15"/>
      <c r="J4" s="15"/>
      <c r="K4" s="15"/>
      <c r="L4" s="15"/>
      <c r="M4" s="15"/>
      <c r="N4" s="15" t="s">
        <v>116</v>
      </c>
      <c r="O4" s="15"/>
      <c r="P4" s="15" t="s">
        <v>117</v>
      </c>
      <c r="Q4" s="15"/>
      <c r="R4" s="15" t="s">
        <v>118</v>
      </c>
      <c r="S4" s="15"/>
      <c r="T4" s="15" t="s">
        <v>119</v>
      </c>
      <c r="U4" s="15"/>
      <c r="V4" s="15" t="s">
        <v>120</v>
      </c>
      <c r="W4" s="15"/>
      <c r="X4" s="15" t="s">
        <v>121</v>
      </c>
      <c r="Y4" s="15"/>
      <c r="Z4" s="15" t="s">
        <v>122</v>
      </c>
      <c r="AA4" s="15"/>
      <c r="AB4" s="15" t="s">
        <v>123</v>
      </c>
      <c r="AC4" s="15"/>
      <c r="AD4" s="15" t="s">
        <v>124</v>
      </c>
      <c r="AE4" s="15"/>
      <c r="AF4" s="15" t="s">
        <v>125</v>
      </c>
      <c r="AG4" s="15"/>
      <c r="AH4" s="15" t="s">
        <v>126</v>
      </c>
      <c r="AI4" s="15"/>
      <c r="AJ4" s="15" t="s">
        <v>127</v>
      </c>
      <c r="AK4" s="59"/>
      <c r="AL4" s="15"/>
      <c r="AM4" s="15"/>
      <c r="AN4" s="15"/>
      <c r="AO4" s="15"/>
      <c r="AP4" s="15"/>
    </row>
    <row r="5" customFormat="1" ht="28" customHeight="1" spans="1:42">
      <c r="A5" s="15"/>
      <c r="B5" s="19"/>
      <c r="C5" s="17"/>
      <c r="D5" s="15"/>
      <c r="E5" s="15"/>
      <c r="F5" s="15"/>
      <c r="G5" s="19"/>
      <c r="H5" s="15"/>
      <c r="I5" s="15"/>
      <c r="J5" s="15"/>
      <c r="K5" s="15"/>
      <c r="L5" s="15"/>
      <c r="M5" s="15"/>
      <c r="N5" s="15" t="s">
        <v>128</v>
      </c>
      <c r="O5" s="15" t="s">
        <v>129</v>
      </c>
      <c r="P5" s="15" t="s">
        <v>128</v>
      </c>
      <c r="Q5" s="15" t="s">
        <v>129</v>
      </c>
      <c r="R5" s="15" t="s">
        <v>128</v>
      </c>
      <c r="S5" s="15" t="s">
        <v>129</v>
      </c>
      <c r="T5" s="15" t="s">
        <v>128</v>
      </c>
      <c r="U5" s="15" t="s">
        <v>129</v>
      </c>
      <c r="V5" s="15" t="s">
        <v>128</v>
      </c>
      <c r="W5" s="15" t="s">
        <v>129</v>
      </c>
      <c r="X5" s="15" t="s">
        <v>128</v>
      </c>
      <c r="Y5" s="15" t="s">
        <v>129</v>
      </c>
      <c r="Z5" s="15" t="s">
        <v>128</v>
      </c>
      <c r="AA5" s="15" t="s">
        <v>129</v>
      </c>
      <c r="AB5" s="15" t="s">
        <v>128</v>
      </c>
      <c r="AC5" s="15" t="s">
        <v>129</v>
      </c>
      <c r="AD5" s="15" t="s">
        <v>128</v>
      </c>
      <c r="AE5" s="15" t="s">
        <v>129</v>
      </c>
      <c r="AF5" s="15" t="s">
        <v>128</v>
      </c>
      <c r="AG5" s="15" t="s">
        <v>129</v>
      </c>
      <c r="AH5" s="15" t="s">
        <v>128</v>
      </c>
      <c r="AI5" s="15" t="s">
        <v>129</v>
      </c>
      <c r="AJ5" s="15" t="s">
        <v>128</v>
      </c>
      <c r="AK5" s="59" t="s">
        <v>129</v>
      </c>
      <c r="AL5" s="15"/>
      <c r="AM5" s="15"/>
      <c r="AN5" s="15"/>
      <c r="AO5" s="15"/>
      <c r="AP5" s="15"/>
    </row>
    <row r="6" s="2" customFormat="1" ht="20" customHeight="1" spans="1:42">
      <c r="A6" s="20" t="s">
        <v>130</v>
      </c>
      <c r="B6" s="21" t="s">
        <v>131</v>
      </c>
      <c r="C6" s="22" t="s">
        <v>132</v>
      </c>
      <c r="D6" s="23">
        <v>651.84</v>
      </c>
      <c r="E6" s="24"/>
      <c r="F6" s="24"/>
      <c r="G6" s="23" t="s">
        <v>133</v>
      </c>
      <c r="H6" s="25"/>
      <c r="I6" s="25"/>
      <c r="J6" s="25"/>
      <c r="K6" s="25"/>
      <c r="L6" s="46"/>
      <c r="M6" s="46"/>
      <c r="N6" s="46"/>
      <c r="O6" s="46"/>
      <c r="P6" s="46"/>
      <c r="Q6" s="46"/>
      <c r="R6" s="57">
        <v>2103.2</v>
      </c>
      <c r="S6" s="58"/>
      <c r="T6" s="46"/>
      <c r="U6" s="46"/>
      <c r="V6" s="57">
        <v>299.2</v>
      </c>
      <c r="W6" s="58"/>
      <c r="X6" s="57">
        <v>3698.2</v>
      </c>
      <c r="Y6" s="58"/>
      <c r="Z6" s="57">
        <v>599.02</v>
      </c>
      <c r="AA6" s="58"/>
      <c r="AB6" s="57">
        <v>9283.8</v>
      </c>
      <c r="AC6" s="58"/>
      <c r="AD6" s="57">
        <v>1918.2</v>
      </c>
      <c r="AE6" s="58"/>
      <c r="AF6" s="57">
        <v>1372.8</v>
      </c>
      <c r="AG6" s="58"/>
      <c r="AH6" s="46"/>
      <c r="AI6" s="46"/>
      <c r="AJ6" s="46"/>
      <c r="AK6" s="46"/>
      <c r="AL6" s="46">
        <f>N6+P6+R6+T6+V6+X6+Z6+AB6+AD6+AF6+AH6+AJ6</f>
        <v>19274.42</v>
      </c>
      <c r="AM6" s="46">
        <f>O6+Q6+S6+U6+W6+Y6+AA6+AC6+AE6+AG6+AI6+AK6</f>
        <v>0</v>
      </c>
      <c r="AN6" s="46"/>
      <c r="AO6" s="63">
        <f>AM6-AN6</f>
        <v>0</v>
      </c>
      <c r="AP6" s="64"/>
    </row>
    <row r="7" customFormat="1" ht="20" customHeight="1" spans="1:42">
      <c r="A7" s="20"/>
      <c r="B7" s="20" t="s">
        <v>131</v>
      </c>
      <c r="C7" s="26" t="s">
        <v>134</v>
      </c>
      <c r="D7" s="25">
        <v>451.35</v>
      </c>
      <c r="E7" s="27" t="s">
        <v>135</v>
      </c>
      <c r="F7" s="27"/>
      <c r="G7" s="25" t="s">
        <v>136</v>
      </c>
      <c r="H7" s="25" t="s">
        <v>137</v>
      </c>
      <c r="I7" s="25"/>
      <c r="J7" s="47" t="s">
        <v>138</v>
      </c>
      <c r="K7" s="25" t="s">
        <v>139</v>
      </c>
      <c r="L7" s="48">
        <v>50000</v>
      </c>
      <c r="M7" s="49" t="s">
        <v>140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>
        <f>N7+P7+R7+T7+V7+X7+Z7+AB7+AD7+AF7+AH7+AJ7</f>
        <v>0</v>
      </c>
      <c r="AM7" s="46">
        <f>O7+Q7+S7+U7+W7+Y7+AA7+AC7+AE7+AG7+AI7+AK7</f>
        <v>0</v>
      </c>
      <c r="AN7" s="46"/>
      <c r="AO7" s="63">
        <f>AM7-AN7</f>
        <v>0</v>
      </c>
      <c r="AP7" s="65"/>
    </row>
    <row r="8" customFormat="1" ht="20" customHeight="1" spans="1:42">
      <c r="A8" s="20"/>
      <c r="B8" s="20" t="s">
        <v>131</v>
      </c>
      <c r="C8" s="26" t="s">
        <v>141</v>
      </c>
      <c r="D8" s="25">
        <v>1132.95</v>
      </c>
      <c r="E8" s="28" t="s">
        <v>142</v>
      </c>
      <c r="F8" s="29"/>
      <c r="G8" s="29" t="s">
        <v>143</v>
      </c>
      <c r="H8" s="29" t="s">
        <v>144</v>
      </c>
      <c r="I8" s="29"/>
      <c r="J8" s="32" t="s">
        <v>145</v>
      </c>
      <c r="K8" s="29" t="s">
        <v>139</v>
      </c>
      <c r="L8" s="50">
        <v>50000</v>
      </c>
      <c r="M8" s="49" t="s">
        <v>140</v>
      </c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>
        <f>N8+P8+R8+T8+V8+X8+Z8+AB8+AD8+AF8+AH8+AJ8</f>
        <v>0</v>
      </c>
      <c r="AM8" s="50">
        <f>O8+Q8+S8+U8+W8+Y8+AA8+AC8+AE8+AG8+AI8+AK8</f>
        <v>0</v>
      </c>
      <c r="AN8" s="50"/>
      <c r="AO8" s="66">
        <f>AM8-AN8</f>
        <v>0</v>
      </c>
      <c r="AP8" s="46"/>
    </row>
    <row r="9" customFormat="1" ht="20" customHeight="1" spans="1:42">
      <c r="A9" s="20"/>
      <c r="B9" s="20" t="s">
        <v>131</v>
      </c>
      <c r="C9" s="26" t="s">
        <v>146</v>
      </c>
      <c r="D9" s="25">
        <v>1251.7</v>
      </c>
      <c r="E9" s="30"/>
      <c r="F9" s="31"/>
      <c r="G9" s="31"/>
      <c r="H9" s="31"/>
      <c r="I9" s="31"/>
      <c r="J9" s="33"/>
      <c r="K9" s="31"/>
      <c r="L9" s="51"/>
      <c r="M9" s="49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67"/>
      <c r="AP9" s="46"/>
    </row>
    <row r="10" customFormat="1" ht="20" customHeight="1" spans="1:42">
      <c r="A10" s="20"/>
      <c r="B10" s="20" t="s">
        <v>131</v>
      </c>
      <c r="C10" s="26" t="s">
        <v>147</v>
      </c>
      <c r="D10" s="25">
        <v>677.45</v>
      </c>
      <c r="E10" s="27" t="s">
        <v>148</v>
      </c>
      <c r="F10" s="27"/>
      <c r="G10" s="25" t="s">
        <v>149</v>
      </c>
      <c r="H10" s="25" t="s">
        <v>150</v>
      </c>
      <c r="I10" s="25"/>
      <c r="J10" s="47" t="s">
        <v>151</v>
      </c>
      <c r="K10" s="25" t="s">
        <v>139</v>
      </c>
      <c r="L10" s="46">
        <v>10000</v>
      </c>
      <c r="M10" s="49" t="s">
        <v>152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6">
        <v>0</v>
      </c>
      <c r="U10" s="46">
        <v>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6">
        <v>0</v>
      </c>
      <c r="AB10" s="46">
        <v>0</v>
      </c>
      <c r="AC10" s="46">
        <v>0</v>
      </c>
      <c r="AD10" s="46">
        <v>0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0</v>
      </c>
      <c r="AK10" s="46">
        <v>0</v>
      </c>
      <c r="AL10" s="46">
        <f>N10+P10+R10+T10+V10+X10+Z10+AB10+AD10+AF10+AH10+AJ10</f>
        <v>0</v>
      </c>
      <c r="AM10" s="46">
        <f>O10+Q10+S10+U10+W10+Y10+AA10+AC10+AE10+AG10+AI10+AK10</f>
        <v>0</v>
      </c>
      <c r="AN10" s="46">
        <v>0</v>
      </c>
      <c r="AO10" s="63">
        <f>AM10-AN10</f>
        <v>0</v>
      </c>
      <c r="AP10" s="65"/>
    </row>
    <row r="11" s="2" customFormat="1" ht="20" customHeight="1" spans="1:42">
      <c r="A11" s="20"/>
      <c r="B11" s="21" t="s">
        <v>131</v>
      </c>
      <c r="C11" s="22" t="s">
        <v>153</v>
      </c>
      <c r="D11" s="23">
        <v>220.04</v>
      </c>
      <c r="E11" s="24"/>
      <c r="F11" s="24"/>
      <c r="G11" s="23" t="s">
        <v>154</v>
      </c>
      <c r="H11" s="25"/>
      <c r="I11" s="25"/>
      <c r="J11" s="47"/>
      <c r="K11" s="25"/>
      <c r="L11" s="46"/>
      <c r="M11" s="49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57">
        <v>7124.6</v>
      </c>
      <c r="AC11" s="58"/>
      <c r="AD11" s="57">
        <v>631</v>
      </c>
      <c r="AE11" s="58"/>
      <c r="AF11" s="57">
        <v>449</v>
      </c>
      <c r="AG11" s="58"/>
      <c r="AH11" s="46"/>
      <c r="AI11" s="46"/>
      <c r="AJ11" s="46"/>
      <c r="AK11" s="46"/>
      <c r="AL11" s="46">
        <f>N11+P11+R11+T11+V11+X11+Z11+AB11+AD11+AF11+AH11+AJ11</f>
        <v>8204.6</v>
      </c>
      <c r="AM11" s="46">
        <f>O11+Q11+S11+U11+W11+Y11+AA11+AC11+AE11+AG11+AI11+AK11</f>
        <v>0</v>
      </c>
      <c r="AN11" s="46"/>
      <c r="AO11" s="63">
        <f>AM11-AN11</f>
        <v>0</v>
      </c>
      <c r="AP11" s="64"/>
    </row>
    <row r="12" customFormat="1" ht="20" customHeight="1" spans="1:42">
      <c r="A12" s="20"/>
      <c r="B12" s="20" t="s">
        <v>131</v>
      </c>
      <c r="C12" s="26" t="s">
        <v>155</v>
      </c>
      <c r="D12" s="25">
        <v>229.24</v>
      </c>
      <c r="E12" s="28" t="s">
        <v>156</v>
      </c>
      <c r="F12" s="32"/>
      <c r="G12" s="29" t="s">
        <v>157</v>
      </c>
      <c r="H12" s="29" t="s">
        <v>158</v>
      </c>
      <c r="I12" s="29"/>
      <c r="J12" s="47" t="s">
        <v>159</v>
      </c>
      <c r="K12" s="52" t="s">
        <v>139</v>
      </c>
      <c r="L12" s="50">
        <v>40000</v>
      </c>
      <c r="M12" s="49" t="s">
        <v>160</v>
      </c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9"/>
      <c r="AI12" s="29"/>
      <c r="AJ12" s="29"/>
      <c r="AK12" s="29"/>
      <c r="AL12" s="50">
        <f>N12+P12+R12+T12+V12+X12+Z12+AB12+AD12+AF12+AH12+AJ12</f>
        <v>0</v>
      </c>
      <c r="AM12" s="60">
        <f>O12+Q12+S12+U12+W12+Y12+AA12+AC12+AE12+AG12+AI12+AK12</f>
        <v>0</v>
      </c>
      <c r="AN12" s="50"/>
      <c r="AO12" s="66">
        <f>AM12-AN12</f>
        <v>0</v>
      </c>
      <c r="AP12" s="65"/>
    </row>
    <row r="13" customFormat="1" ht="20" customHeight="1" spans="1:42">
      <c r="A13" s="20"/>
      <c r="B13" s="20" t="s">
        <v>131</v>
      </c>
      <c r="C13" s="26" t="s">
        <v>161</v>
      </c>
      <c r="D13" s="25">
        <v>242.01</v>
      </c>
      <c r="E13" s="30"/>
      <c r="F13" s="33"/>
      <c r="G13" s="31"/>
      <c r="H13" s="31"/>
      <c r="I13" s="31"/>
      <c r="J13" s="47"/>
      <c r="K13" s="52"/>
      <c r="L13" s="51"/>
      <c r="M13" s="49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25">
        <v>4816</v>
      </c>
      <c r="AC13" s="25">
        <v>240.8</v>
      </c>
      <c r="AD13" s="25">
        <v>0</v>
      </c>
      <c r="AE13" s="25">
        <v>0</v>
      </c>
      <c r="AF13" s="25">
        <v>0</v>
      </c>
      <c r="AG13" s="25">
        <v>0</v>
      </c>
      <c r="AH13" s="31"/>
      <c r="AI13" s="31"/>
      <c r="AJ13" s="31"/>
      <c r="AK13" s="31"/>
      <c r="AL13" s="51"/>
      <c r="AM13" s="61"/>
      <c r="AN13" s="51"/>
      <c r="AO13" s="67"/>
      <c r="AP13" s="65"/>
    </row>
    <row r="14" customFormat="1" ht="22" customHeight="1" spans="1:42">
      <c r="A14" s="20"/>
      <c r="B14" s="20" t="s">
        <v>131</v>
      </c>
      <c r="C14" s="26" t="s">
        <v>162</v>
      </c>
      <c r="D14" s="25">
        <v>242.45</v>
      </c>
      <c r="E14" s="28" t="s">
        <v>163</v>
      </c>
      <c r="F14" s="29"/>
      <c r="G14" s="29" t="s">
        <v>157</v>
      </c>
      <c r="H14" s="25" t="s">
        <v>164</v>
      </c>
      <c r="I14" s="29"/>
      <c r="J14" s="47" t="s">
        <v>165</v>
      </c>
      <c r="K14" s="52" t="s">
        <v>139</v>
      </c>
      <c r="L14" s="50">
        <v>20000</v>
      </c>
      <c r="M14" s="49" t="s">
        <v>160</v>
      </c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>
        <v>285</v>
      </c>
      <c r="AC14" s="50">
        <v>15.45</v>
      </c>
      <c r="AD14" s="50">
        <v>0</v>
      </c>
      <c r="AE14" s="50">
        <v>0</v>
      </c>
      <c r="AF14" s="50">
        <v>0</v>
      </c>
      <c r="AG14" s="50">
        <v>0</v>
      </c>
      <c r="AH14" s="50"/>
      <c r="AI14" s="50"/>
      <c r="AJ14" s="50"/>
      <c r="AK14" s="50"/>
      <c r="AL14" s="50">
        <f>N14+P14+R14+T14+V14+X14+Z14+AB14+AD14+AF14+AH14+AJ14</f>
        <v>285</v>
      </c>
      <c r="AM14" s="60">
        <f>O14+Q14+S14+U14+W14+Y14+AA14+AC14+AE14+AG14+AI14+AK14</f>
        <v>15.45</v>
      </c>
      <c r="AN14" s="50"/>
      <c r="AO14" s="66">
        <f>AM14-AN14</f>
        <v>15.45</v>
      </c>
      <c r="AP14" s="46"/>
    </row>
    <row r="15" customFormat="1" ht="20" customHeight="1" spans="1:42">
      <c r="A15" s="20"/>
      <c r="B15" s="20" t="s">
        <v>131</v>
      </c>
      <c r="C15" s="26" t="s">
        <v>166</v>
      </c>
      <c r="D15" s="25">
        <v>457.51</v>
      </c>
      <c r="E15" s="30"/>
      <c r="F15" s="31"/>
      <c r="G15" s="31"/>
      <c r="H15" s="25"/>
      <c r="I15" s="31"/>
      <c r="J15" s="47"/>
      <c r="K15" s="52"/>
      <c r="L15" s="51"/>
      <c r="M15" s="49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46">
        <v>2978</v>
      </c>
      <c r="AC15" s="46">
        <v>148.9</v>
      </c>
      <c r="AD15" s="46">
        <v>357</v>
      </c>
      <c r="AE15" s="46">
        <v>17.85</v>
      </c>
      <c r="AF15" s="46">
        <v>134</v>
      </c>
      <c r="AG15" s="46">
        <v>6.7</v>
      </c>
      <c r="AH15" s="51"/>
      <c r="AI15" s="51"/>
      <c r="AJ15" s="51"/>
      <c r="AK15" s="51"/>
      <c r="AL15" s="51"/>
      <c r="AM15" s="61"/>
      <c r="AN15" s="51"/>
      <c r="AO15" s="67"/>
      <c r="AP15" s="46"/>
    </row>
    <row r="16" customFormat="1" ht="20" customHeight="1" spans="1:42">
      <c r="A16" s="20"/>
      <c r="B16" s="20" t="s">
        <v>131</v>
      </c>
      <c r="C16" s="26" t="s">
        <v>167</v>
      </c>
      <c r="D16" s="25">
        <v>201.72</v>
      </c>
      <c r="E16" s="27" t="s">
        <v>168</v>
      </c>
      <c r="F16" s="27"/>
      <c r="G16" s="25" t="s">
        <v>157</v>
      </c>
      <c r="H16" s="25"/>
      <c r="I16" s="25"/>
      <c r="J16" s="47" t="s">
        <v>145</v>
      </c>
      <c r="K16" s="25" t="s">
        <v>139</v>
      </c>
      <c r="L16" s="46">
        <v>10000</v>
      </c>
      <c r="M16" s="49" t="s">
        <v>140</v>
      </c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>
        <v>931</v>
      </c>
      <c r="AC16" s="46">
        <v>9.31</v>
      </c>
      <c r="AD16" s="46">
        <v>13</v>
      </c>
      <c r="AE16" s="46">
        <v>0.13</v>
      </c>
      <c r="AF16" s="46">
        <v>137</v>
      </c>
      <c r="AG16" s="46">
        <v>1.37</v>
      </c>
      <c r="AH16" s="46"/>
      <c r="AI16" s="46"/>
      <c r="AJ16" s="46"/>
      <c r="AK16" s="46"/>
      <c r="AL16" s="46">
        <f t="shared" ref="AL16:AL19" si="0">N16+P16+R16+T16+V16+X16+Z16+AB16+AD16+AF16+AH16+AJ16</f>
        <v>1081</v>
      </c>
      <c r="AM16" s="46">
        <f t="shared" ref="AM16:AM19" si="1">O16+Q16+S16+U16+W16+Y16+AA16+AC16+AE16+AG16+AI16+AK16</f>
        <v>10.81</v>
      </c>
      <c r="AN16" s="46"/>
      <c r="AO16" s="63">
        <f t="shared" ref="AO16:AO19" si="2">AM16-AN16</f>
        <v>10.81</v>
      </c>
      <c r="AP16" s="65"/>
    </row>
    <row r="17" customFormat="1" ht="28" customHeight="1" spans="1:42">
      <c r="A17" s="20"/>
      <c r="B17" s="20" t="s">
        <v>131</v>
      </c>
      <c r="C17" s="26" t="s">
        <v>169</v>
      </c>
      <c r="D17" s="25">
        <v>85.05</v>
      </c>
      <c r="E17" s="27" t="s">
        <v>170</v>
      </c>
      <c r="F17" s="27"/>
      <c r="G17" s="25" t="s">
        <v>171</v>
      </c>
      <c r="H17" s="25" t="s">
        <v>172</v>
      </c>
      <c r="I17" s="25"/>
      <c r="J17" s="47" t="s">
        <v>173</v>
      </c>
      <c r="K17" s="25" t="s">
        <v>139</v>
      </c>
      <c r="L17" s="48">
        <v>10000</v>
      </c>
      <c r="M17" s="49" t="s">
        <v>140</v>
      </c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>
        <f t="shared" si="0"/>
        <v>0</v>
      </c>
      <c r="AM17" s="46">
        <f t="shared" si="1"/>
        <v>0</v>
      </c>
      <c r="AN17" s="46"/>
      <c r="AO17" s="63">
        <f t="shared" si="2"/>
        <v>0</v>
      </c>
      <c r="AP17" s="65"/>
    </row>
    <row r="18" s="3" customFormat="1" ht="29" customHeight="1" spans="1:42">
      <c r="A18" s="34" t="s">
        <v>174</v>
      </c>
      <c r="B18" s="35"/>
      <c r="C18" s="36"/>
      <c r="D18" s="37">
        <f>SUM(D6:D17)</f>
        <v>5843.31</v>
      </c>
      <c r="E18" s="37"/>
      <c r="F18" s="37">
        <f>SUM(F6:F17)</f>
        <v>0</v>
      </c>
      <c r="G18" s="37"/>
      <c r="H18" s="37"/>
      <c r="I18" s="37"/>
      <c r="J18" s="37"/>
      <c r="K18" s="37"/>
      <c r="L18" s="53">
        <f>SUM(L6:L17)</f>
        <v>190000</v>
      </c>
      <c r="M18" s="53"/>
      <c r="N18" s="53">
        <f>SUM(N6:N17)</f>
        <v>0</v>
      </c>
      <c r="O18" s="53">
        <f t="shared" ref="O18:AO18" si="3">SUM(O6:O17)</f>
        <v>0</v>
      </c>
      <c r="P18" s="53">
        <f t="shared" si="3"/>
        <v>0</v>
      </c>
      <c r="Q18" s="53">
        <f t="shared" si="3"/>
        <v>0</v>
      </c>
      <c r="R18" s="53">
        <f t="shared" si="3"/>
        <v>2103.2</v>
      </c>
      <c r="S18" s="53">
        <f t="shared" si="3"/>
        <v>0</v>
      </c>
      <c r="T18" s="53">
        <f t="shared" si="3"/>
        <v>0</v>
      </c>
      <c r="U18" s="53">
        <f t="shared" si="3"/>
        <v>0</v>
      </c>
      <c r="V18" s="53">
        <f t="shared" si="3"/>
        <v>299.2</v>
      </c>
      <c r="W18" s="53">
        <f t="shared" si="3"/>
        <v>0</v>
      </c>
      <c r="X18" s="53">
        <f t="shared" si="3"/>
        <v>3698.2</v>
      </c>
      <c r="Y18" s="53">
        <f t="shared" si="3"/>
        <v>0</v>
      </c>
      <c r="Z18" s="53">
        <f t="shared" si="3"/>
        <v>599.02</v>
      </c>
      <c r="AA18" s="53">
        <f t="shared" si="3"/>
        <v>0</v>
      </c>
      <c r="AB18" s="53">
        <f t="shared" si="3"/>
        <v>25418.4</v>
      </c>
      <c r="AC18" s="53">
        <f t="shared" si="3"/>
        <v>414.46</v>
      </c>
      <c r="AD18" s="53">
        <f t="shared" si="3"/>
        <v>2919.2</v>
      </c>
      <c r="AE18" s="53">
        <f t="shared" si="3"/>
        <v>17.98</v>
      </c>
      <c r="AF18" s="53">
        <f t="shared" si="3"/>
        <v>2092.8</v>
      </c>
      <c r="AG18" s="53">
        <f t="shared" si="3"/>
        <v>8.07</v>
      </c>
      <c r="AH18" s="53">
        <f t="shared" si="3"/>
        <v>0</v>
      </c>
      <c r="AI18" s="53">
        <f t="shared" si="3"/>
        <v>0</v>
      </c>
      <c r="AJ18" s="53">
        <f t="shared" si="3"/>
        <v>0</v>
      </c>
      <c r="AK18" s="53">
        <f t="shared" si="3"/>
        <v>0</v>
      </c>
      <c r="AL18" s="53">
        <f t="shared" si="3"/>
        <v>28845.02</v>
      </c>
      <c r="AM18" s="53">
        <f t="shared" si="3"/>
        <v>26.26</v>
      </c>
      <c r="AN18" s="53">
        <f t="shared" si="3"/>
        <v>0</v>
      </c>
      <c r="AO18" s="53">
        <f t="shared" si="3"/>
        <v>26.26</v>
      </c>
      <c r="AP18" s="68"/>
    </row>
    <row r="19" customFormat="1" ht="32" customHeight="1" spans="1:42">
      <c r="A19" s="20" t="s">
        <v>130</v>
      </c>
      <c r="B19" s="20" t="s">
        <v>175</v>
      </c>
      <c r="C19" s="26"/>
      <c r="D19" s="25">
        <v>3314.48</v>
      </c>
      <c r="E19" s="28" t="s">
        <v>176</v>
      </c>
      <c r="F19" s="29"/>
      <c r="G19" s="29" t="s">
        <v>177</v>
      </c>
      <c r="H19" s="29" t="s">
        <v>178</v>
      </c>
      <c r="I19" s="29"/>
      <c r="J19" s="32" t="s">
        <v>179</v>
      </c>
      <c r="K19" s="29" t="s">
        <v>139</v>
      </c>
      <c r="L19" s="54">
        <v>50000</v>
      </c>
      <c r="M19" s="50" t="s">
        <v>180</v>
      </c>
      <c r="N19" s="50">
        <v>0</v>
      </c>
      <c r="O19" s="50">
        <v>0</v>
      </c>
      <c r="P19" s="50">
        <v>0</v>
      </c>
      <c r="Q19" s="50">
        <v>0</v>
      </c>
      <c r="R19" s="50">
        <v>0</v>
      </c>
      <c r="S19" s="50">
        <v>0</v>
      </c>
      <c r="T19" s="50">
        <v>0</v>
      </c>
      <c r="U19" s="50">
        <v>0</v>
      </c>
      <c r="V19" s="50">
        <v>0</v>
      </c>
      <c r="W19" s="50">
        <v>0</v>
      </c>
      <c r="X19" s="50">
        <v>0</v>
      </c>
      <c r="Y19" s="50">
        <v>0</v>
      </c>
      <c r="Z19" s="50">
        <v>85845</v>
      </c>
      <c r="AA19" s="50">
        <v>2575.35</v>
      </c>
      <c r="AB19" s="50">
        <v>98910</v>
      </c>
      <c r="AC19" s="50">
        <v>2967.3</v>
      </c>
      <c r="AD19" s="50">
        <v>99608</v>
      </c>
      <c r="AE19" s="50">
        <v>2988.24</v>
      </c>
      <c r="AF19" s="50">
        <v>99191.8</v>
      </c>
      <c r="AG19" s="50">
        <v>2975.76</v>
      </c>
      <c r="AH19" s="50"/>
      <c r="AI19" s="50"/>
      <c r="AJ19" s="50"/>
      <c r="AK19" s="50"/>
      <c r="AL19" s="50">
        <f t="shared" si="0"/>
        <v>383554.8</v>
      </c>
      <c r="AM19" s="60">
        <f t="shared" si="1"/>
        <v>11506.65</v>
      </c>
      <c r="AN19" s="50"/>
      <c r="AO19" s="66">
        <f t="shared" si="2"/>
        <v>11506.65</v>
      </c>
      <c r="AP19" s="69"/>
    </row>
    <row r="20" customFormat="1" ht="32" customHeight="1" spans="1:42">
      <c r="A20" s="20" t="s">
        <v>130</v>
      </c>
      <c r="B20" s="20" t="s">
        <v>181</v>
      </c>
      <c r="C20" s="26"/>
      <c r="D20" s="25">
        <v>2176</v>
      </c>
      <c r="E20" s="30"/>
      <c r="F20" s="31"/>
      <c r="G20" s="31"/>
      <c r="H20" s="31"/>
      <c r="I20" s="31"/>
      <c r="J20" s="33"/>
      <c r="K20" s="31"/>
      <c r="L20" s="55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61"/>
      <c r="AN20" s="51"/>
      <c r="AO20" s="67"/>
      <c r="AP20" s="69"/>
    </row>
    <row r="21" s="4" customFormat="1" ht="20" customHeight="1" spans="1:42">
      <c r="A21" s="34" t="s">
        <v>174</v>
      </c>
      <c r="B21" s="35"/>
      <c r="C21" s="36"/>
      <c r="D21" s="37">
        <f>SUM(D19:D20)</f>
        <v>5490.48</v>
      </c>
      <c r="E21" s="38"/>
      <c r="F21" s="37">
        <f>SUM(F19:F20)</f>
        <v>0</v>
      </c>
      <c r="G21" s="38"/>
      <c r="H21" s="38"/>
      <c r="I21" s="38"/>
      <c r="J21" s="38"/>
      <c r="K21" s="38"/>
      <c r="L21" s="53">
        <f>SUM(L19:L20)</f>
        <v>50000</v>
      </c>
      <c r="M21" s="53"/>
      <c r="N21" s="53">
        <f t="shared" ref="M21:AO21" si="4">SUM(N19:N20)</f>
        <v>0</v>
      </c>
      <c r="O21" s="53">
        <f t="shared" si="4"/>
        <v>0</v>
      </c>
      <c r="P21" s="53">
        <f t="shared" si="4"/>
        <v>0</v>
      </c>
      <c r="Q21" s="53">
        <f t="shared" si="4"/>
        <v>0</v>
      </c>
      <c r="R21" s="53">
        <f t="shared" si="4"/>
        <v>0</v>
      </c>
      <c r="S21" s="53">
        <f t="shared" si="4"/>
        <v>0</v>
      </c>
      <c r="T21" s="53">
        <f t="shared" si="4"/>
        <v>0</v>
      </c>
      <c r="U21" s="53">
        <f t="shared" si="4"/>
        <v>0</v>
      </c>
      <c r="V21" s="53">
        <f t="shared" si="4"/>
        <v>0</v>
      </c>
      <c r="W21" s="53">
        <f t="shared" si="4"/>
        <v>0</v>
      </c>
      <c r="X21" s="53">
        <f t="shared" si="4"/>
        <v>0</v>
      </c>
      <c r="Y21" s="53">
        <f t="shared" si="4"/>
        <v>0</v>
      </c>
      <c r="Z21" s="53">
        <f t="shared" si="4"/>
        <v>85845</v>
      </c>
      <c r="AA21" s="53">
        <f t="shared" si="4"/>
        <v>2575.35</v>
      </c>
      <c r="AB21" s="53">
        <f t="shared" si="4"/>
        <v>98910</v>
      </c>
      <c r="AC21" s="53">
        <f t="shared" si="4"/>
        <v>2967.3</v>
      </c>
      <c r="AD21" s="53">
        <f t="shared" si="4"/>
        <v>99608</v>
      </c>
      <c r="AE21" s="53">
        <f t="shared" si="4"/>
        <v>2988.24</v>
      </c>
      <c r="AF21" s="53">
        <f t="shared" si="4"/>
        <v>99191.8</v>
      </c>
      <c r="AG21" s="53">
        <f t="shared" si="4"/>
        <v>2975.76</v>
      </c>
      <c r="AH21" s="53">
        <f t="shared" si="4"/>
        <v>0</v>
      </c>
      <c r="AI21" s="53">
        <f t="shared" si="4"/>
        <v>0</v>
      </c>
      <c r="AJ21" s="53">
        <f t="shared" si="4"/>
        <v>0</v>
      </c>
      <c r="AK21" s="53">
        <f t="shared" si="4"/>
        <v>0</v>
      </c>
      <c r="AL21" s="53">
        <f t="shared" si="4"/>
        <v>383554.8</v>
      </c>
      <c r="AM21" s="53">
        <f t="shared" si="4"/>
        <v>11506.65</v>
      </c>
      <c r="AN21" s="53">
        <f t="shared" si="4"/>
        <v>0</v>
      </c>
      <c r="AO21" s="53">
        <f t="shared" si="4"/>
        <v>11506.65</v>
      </c>
      <c r="AP21" s="70"/>
    </row>
    <row r="22" s="4" customFormat="1" ht="24" customHeight="1" spans="1:42">
      <c r="A22" s="39" t="s">
        <v>72</v>
      </c>
      <c r="B22" s="40"/>
      <c r="C22" s="41"/>
      <c r="D22" s="42">
        <f>D21+D18</f>
        <v>11333.79</v>
      </c>
      <c r="E22" s="43"/>
      <c r="F22" s="42">
        <f>F18+F21</f>
        <v>0</v>
      </c>
      <c r="G22" s="43"/>
      <c r="H22" s="43"/>
      <c r="I22" s="43"/>
      <c r="J22" s="43"/>
      <c r="K22" s="43"/>
      <c r="L22" s="56">
        <f>L18+L21</f>
        <v>240000</v>
      </c>
      <c r="M22" s="56"/>
      <c r="N22" s="56">
        <f t="shared" ref="M22:AO22" si="5">N18+N21</f>
        <v>0</v>
      </c>
      <c r="O22" s="56">
        <f t="shared" si="5"/>
        <v>0</v>
      </c>
      <c r="P22" s="56">
        <f t="shared" si="5"/>
        <v>0</v>
      </c>
      <c r="Q22" s="56">
        <f t="shared" si="5"/>
        <v>0</v>
      </c>
      <c r="R22" s="56">
        <f t="shared" si="5"/>
        <v>2103.2</v>
      </c>
      <c r="S22" s="56">
        <f t="shared" si="5"/>
        <v>0</v>
      </c>
      <c r="T22" s="56">
        <f t="shared" si="5"/>
        <v>0</v>
      </c>
      <c r="U22" s="56">
        <f t="shared" si="5"/>
        <v>0</v>
      </c>
      <c r="V22" s="56">
        <f t="shared" si="5"/>
        <v>299.2</v>
      </c>
      <c r="W22" s="56">
        <f t="shared" si="5"/>
        <v>0</v>
      </c>
      <c r="X22" s="56">
        <f t="shared" si="5"/>
        <v>3698.2</v>
      </c>
      <c r="Y22" s="56">
        <f t="shared" si="5"/>
        <v>0</v>
      </c>
      <c r="Z22" s="56">
        <f t="shared" si="5"/>
        <v>86444.02</v>
      </c>
      <c r="AA22" s="56">
        <f t="shared" si="5"/>
        <v>2575.35</v>
      </c>
      <c r="AB22" s="56">
        <f t="shared" si="5"/>
        <v>124328.4</v>
      </c>
      <c r="AC22" s="56">
        <f t="shared" si="5"/>
        <v>3381.76</v>
      </c>
      <c r="AD22" s="56">
        <f t="shared" si="5"/>
        <v>102527.2</v>
      </c>
      <c r="AE22" s="56">
        <f t="shared" si="5"/>
        <v>3006.22</v>
      </c>
      <c r="AF22" s="56">
        <f t="shared" si="5"/>
        <v>101284.6</v>
      </c>
      <c r="AG22" s="56">
        <f t="shared" si="5"/>
        <v>2983.83</v>
      </c>
      <c r="AH22" s="56">
        <f t="shared" si="5"/>
        <v>0</v>
      </c>
      <c r="AI22" s="56">
        <f t="shared" si="5"/>
        <v>0</v>
      </c>
      <c r="AJ22" s="56">
        <f t="shared" si="5"/>
        <v>0</v>
      </c>
      <c r="AK22" s="56">
        <f t="shared" si="5"/>
        <v>0</v>
      </c>
      <c r="AL22" s="56">
        <f t="shared" si="5"/>
        <v>412399.82</v>
      </c>
      <c r="AM22" s="56">
        <f t="shared" si="5"/>
        <v>11532.91</v>
      </c>
      <c r="AN22" s="56">
        <f t="shared" si="5"/>
        <v>0</v>
      </c>
      <c r="AO22" s="56">
        <f t="shared" si="5"/>
        <v>11532.91</v>
      </c>
      <c r="AP22" s="70"/>
    </row>
    <row r="25" ht="36" customHeight="1" spans="5:7">
      <c r="E25" s="44"/>
      <c r="F25" s="44"/>
      <c r="G25" s="45"/>
    </row>
  </sheetData>
  <mergeCells count="187">
    <mergeCell ref="A1:AO1"/>
    <mergeCell ref="I2:AO2"/>
    <mergeCell ref="N3:AK3"/>
    <mergeCell ref="N4:O4"/>
    <mergeCell ref="P4:Q4"/>
    <mergeCell ref="R4:S4"/>
    <mergeCell ref="T4:U4"/>
    <mergeCell ref="V4:W4"/>
    <mergeCell ref="X4:Y4"/>
    <mergeCell ref="Z4:AA4"/>
    <mergeCell ref="AB4:AC4"/>
    <mergeCell ref="AD4:AE4"/>
    <mergeCell ref="AF4:AG4"/>
    <mergeCell ref="AH4:AI4"/>
    <mergeCell ref="AJ4:AK4"/>
    <mergeCell ref="R6:S6"/>
    <mergeCell ref="V6:W6"/>
    <mergeCell ref="X6:Y6"/>
    <mergeCell ref="Z6:AA6"/>
    <mergeCell ref="AB6:AC6"/>
    <mergeCell ref="AD6:AE6"/>
    <mergeCell ref="AF6:AG6"/>
    <mergeCell ref="AB11:AC11"/>
    <mergeCell ref="AD11:AE11"/>
    <mergeCell ref="AF11:AG11"/>
    <mergeCell ref="A18:C18"/>
    <mergeCell ref="A21:C21"/>
    <mergeCell ref="A22:C22"/>
    <mergeCell ref="E25:G25"/>
    <mergeCell ref="A3:A5"/>
    <mergeCell ref="A6:A17"/>
    <mergeCell ref="B3:B5"/>
    <mergeCell ref="C3:C5"/>
    <mergeCell ref="D3:D5"/>
    <mergeCell ref="E3:E5"/>
    <mergeCell ref="E8:E9"/>
    <mergeCell ref="E12:E13"/>
    <mergeCell ref="E14:E15"/>
    <mergeCell ref="E19:E20"/>
    <mergeCell ref="F3:F5"/>
    <mergeCell ref="F8:F9"/>
    <mergeCell ref="F12:F13"/>
    <mergeCell ref="F14:F15"/>
    <mergeCell ref="F19:F20"/>
    <mergeCell ref="G3:G5"/>
    <mergeCell ref="G8:G9"/>
    <mergeCell ref="G12:G13"/>
    <mergeCell ref="G14:G15"/>
    <mergeCell ref="G19:G20"/>
    <mergeCell ref="H3:H5"/>
    <mergeCell ref="H8:H9"/>
    <mergeCell ref="H12:H13"/>
    <mergeCell ref="H14:H15"/>
    <mergeCell ref="H19:H20"/>
    <mergeCell ref="I3:I5"/>
    <mergeCell ref="I8:I9"/>
    <mergeCell ref="I12:I13"/>
    <mergeCell ref="I14:I15"/>
    <mergeCell ref="I19:I20"/>
    <mergeCell ref="J3:J5"/>
    <mergeCell ref="J8:J9"/>
    <mergeCell ref="J12:J13"/>
    <mergeCell ref="J14:J15"/>
    <mergeCell ref="J19:J20"/>
    <mergeCell ref="K3:K5"/>
    <mergeCell ref="K8:K9"/>
    <mergeCell ref="K12:K13"/>
    <mergeCell ref="K14:K15"/>
    <mergeCell ref="K19:K20"/>
    <mergeCell ref="L3:L5"/>
    <mergeCell ref="L8:L9"/>
    <mergeCell ref="L12:L13"/>
    <mergeCell ref="L14:L15"/>
    <mergeCell ref="L19:L20"/>
    <mergeCell ref="M3:M5"/>
    <mergeCell ref="M8:M9"/>
    <mergeCell ref="M12:M13"/>
    <mergeCell ref="M14:M15"/>
    <mergeCell ref="M19:M20"/>
    <mergeCell ref="N8:N9"/>
    <mergeCell ref="N12:N13"/>
    <mergeCell ref="N14:N15"/>
    <mergeCell ref="N19:N20"/>
    <mergeCell ref="O8:O9"/>
    <mergeCell ref="O12:O13"/>
    <mergeCell ref="O14:O15"/>
    <mergeCell ref="O19:O20"/>
    <mergeCell ref="P8:P9"/>
    <mergeCell ref="P12:P13"/>
    <mergeCell ref="P14:P15"/>
    <mergeCell ref="P19:P20"/>
    <mergeCell ref="Q8:Q9"/>
    <mergeCell ref="Q12:Q13"/>
    <mergeCell ref="Q14:Q15"/>
    <mergeCell ref="Q19:Q20"/>
    <mergeCell ref="R8:R9"/>
    <mergeCell ref="R12:R13"/>
    <mergeCell ref="R14:R15"/>
    <mergeCell ref="R19:R20"/>
    <mergeCell ref="S8:S9"/>
    <mergeCell ref="S12:S13"/>
    <mergeCell ref="S14:S15"/>
    <mergeCell ref="S19:S20"/>
    <mergeCell ref="T8:T9"/>
    <mergeCell ref="T12:T13"/>
    <mergeCell ref="T14:T15"/>
    <mergeCell ref="T19:T20"/>
    <mergeCell ref="U8:U9"/>
    <mergeCell ref="U12:U13"/>
    <mergeCell ref="U14:U15"/>
    <mergeCell ref="U19:U20"/>
    <mergeCell ref="V8:V9"/>
    <mergeCell ref="V12:V13"/>
    <mergeCell ref="V14:V15"/>
    <mergeCell ref="V19:V20"/>
    <mergeCell ref="W8:W9"/>
    <mergeCell ref="W12:W13"/>
    <mergeCell ref="W14:W15"/>
    <mergeCell ref="W19:W20"/>
    <mergeCell ref="X8:X9"/>
    <mergeCell ref="X12:X13"/>
    <mergeCell ref="X14:X15"/>
    <mergeCell ref="X19:X20"/>
    <mergeCell ref="Y8:Y9"/>
    <mergeCell ref="Y12:Y13"/>
    <mergeCell ref="Y14:Y15"/>
    <mergeCell ref="Y19:Y20"/>
    <mergeCell ref="Z8:Z9"/>
    <mergeCell ref="Z12:Z13"/>
    <mergeCell ref="Z14:Z15"/>
    <mergeCell ref="Z19:Z20"/>
    <mergeCell ref="AA8:AA9"/>
    <mergeCell ref="AA12:AA13"/>
    <mergeCell ref="AA14:AA15"/>
    <mergeCell ref="AA19:AA20"/>
    <mergeCell ref="AB8:AB9"/>
    <mergeCell ref="AB19:AB20"/>
    <mergeCell ref="AC8:AC9"/>
    <mergeCell ref="AC19:AC20"/>
    <mergeCell ref="AD8:AD9"/>
    <mergeCell ref="AD19:AD20"/>
    <mergeCell ref="AE8:AE9"/>
    <mergeCell ref="AE19:AE20"/>
    <mergeCell ref="AF8:AF9"/>
    <mergeCell ref="AF19:AF20"/>
    <mergeCell ref="AG8:AG9"/>
    <mergeCell ref="AG19:AG20"/>
    <mergeCell ref="AH8:AH9"/>
    <mergeCell ref="AH12:AH13"/>
    <mergeCell ref="AH14:AH15"/>
    <mergeCell ref="AH19:AH20"/>
    <mergeCell ref="AI8:AI9"/>
    <mergeCell ref="AI12:AI13"/>
    <mergeCell ref="AI14:AI15"/>
    <mergeCell ref="AI19:AI20"/>
    <mergeCell ref="AJ8:AJ9"/>
    <mergeCell ref="AJ12:AJ13"/>
    <mergeCell ref="AJ14:AJ15"/>
    <mergeCell ref="AJ19:AJ20"/>
    <mergeCell ref="AK8:AK9"/>
    <mergeCell ref="AK12:AK13"/>
    <mergeCell ref="AK14:AK15"/>
    <mergeCell ref="AK19:AK20"/>
    <mergeCell ref="AL3:AL5"/>
    <mergeCell ref="AL8:AL9"/>
    <mergeCell ref="AL12:AL13"/>
    <mergeCell ref="AL14:AL15"/>
    <mergeCell ref="AL19:AL20"/>
    <mergeCell ref="AM3:AM5"/>
    <mergeCell ref="AM8:AM9"/>
    <mergeCell ref="AM12:AM13"/>
    <mergeCell ref="AM14:AM15"/>
    <mergeCell ref="AM19:AM20"/>
    <mergeCell ref="AN3:AN5"/>
    <mergeCell ref="AN8:AN9"/>
    <mergeCell ref="AN12:AN13"/>
    <mergeCell ref="AN14:AN15"/>
    <mergeCell ref="AN19:AN20"/>
    <mergeCell ref="AO3:AO5"/>
    <mergeCell ref="AO8:AO9"/>
    <mergeCell ref="AO12:AO13"/>
    <mergeCell ref="AO14:AO15"/>
    <mergeCell ref="AO19:AO20"/>
    <mergeCell ref="AP3:AP5"/>
    <mergeCell ref="AP8:AP9"/>
    <mergeCell ref="AP14:AP15"/>
    <mergeCell ref="AP19:AP20"/>
  </mergeCells>
  <pageMargins left="0.75" right="0.75" top="1" bottom="1" header="0.5" footer="0.5"/>
  <pageSetup paperSize="9" scale="70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99" sqref="$A199:$XFD199"/>
    </sheetView>
  </sheetViews>
  <sheetFormatPr defaultColWidth="9" defaultRowHeight="13.5"/>
  <sheetData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4 8 " > < c o m m e n t   s : r e f = " P 2 0 "   r g b C l r = " 3 C C 8 2 0 " / > < c o m m e n t   s : r e f = " P 2 1 "   r g b C l r = " 3 C C 8 2 0 " / > < c o m m e n t   s : r e f = " Q 2 5 "   r g b C l r = " 5 F C 4 6 0 " / > < c o m m e n t   s : r e f = " Q 2 6 "   r g b C l r = " 5 F C 4 6 0 " / > < c o m m e n t   s : r e f = " Q 5 4 "   r g b C l r = " 3 C C 8 2 0 " / > < c o m m e n t   s : r e f = " Q 5 5 "   r g b C l r = " 3 C C 8 2 0 " / > < c o m m e n t   s : r e f = " Q 5 6 "   r g b C l r = " 3 C C 8 2 0 " / > < c o m m e n t   s : r e f = " Q 5 8 "   r g b C l r = " 3 C C 8 2 0 " / > < c o m m e n t   s : r e f = " Q 5 9 "   r g b C l r = " 3 C C 8 2 0 " / > < c o m m e n t   s : r e f = " Q 6 0 "   r g b C l r = " 3 C C 8 2 0 " / > < c o m m e n t   s : r e f = " Q 6 1 "   r g b C l r = " 3 C C 8 2 0 " / > < c o m m e n t   s : r e f = " Q 6 2 "   r g b C l r = " 3 C C 8 2 0 " / > < c o m m e n t   s : r e f = " Q 6 3 "   r g b C l r = " 3 C C 8 2 0 " / > < c o m m e n t   s : r e f = " Q 6 4 "   r g b C l r = " 3 C C 8 2 0 " / > < c o m m e n t   s : r e f = " Q 6 5 "   r g b C l r = " 3 C C 8 2 0 " / > < c o m m e n t   s : r e f = " Q 6 6 "   r g b C l r = " 3 C C 8 2 0 " / > < / c o m m e n t L i s t > < c o m m e n t L i s t   s h e e t S t i d = " 4 9 " / > < c o m m e n t L i s t   s h e e t S t i d = " 5 0 " /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原始移交数据</vt:lpstr>
      <vt:lpstr>综合楼出租汇总表</vt:lpstr>
      <vt:lpstr>3.交易中心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</cp:lastModifiedBy>
  <dcterms:created xsi:type="dcterms:W3CDTF">2006-09-13T11:21:00Z</dcterms:created>
  <cp:lastPrinted>2017-11-10T02:04:00Z</cp:lastPrinted>
  <dcterms:modified xsi:type="dcterms:W3CDTF">2024-02-06T09:58:22Z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7CB5F8809B454F2DA95EAAAF187D4593_13</vt:lpwstr>
  </property>
  <property fmtid="{D5CDD505-2E9C-101B-9397-08002B2CF9AE}" pid="4" name="KSOReadingLayout">
    <vt:bool>false</vt:bool>
  </property>
  <property fmtid="{D5CDD505-2E9C-101B-9397-08002B2CF9AE}" pid="5" name="commondata">
    <vt:lpwstr>eyJoZGlkIjoiYWE5YjdiNzJjMTJjYzBlZWI0ZTllOTNjODFhZWFhYmUifQ==</vt:lpwstr>
  </property>
</Properties>
</file>