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 activeTab="2"/>
  </bookViews>
  <sheets>
    <sheet name="Sheet1" sheetId="1" state="hidden" r:id="rId1"/>
    <sheet name="附件1" sheetId="5" r:id="rId2"/>
    <sheet name="附件2相对稳定脱贫户" sheetId="10" r:id="rId3"/>
  </sheets>
  <externalReferences>
    <externalReference r:id="rId4"/>
    <externalReference r:id="rId5"/>
  </externalReferences>
  <definedNames>
    <definedName name="_xlnm._FilterDatabase" localSheetId="1" hidden="1">附件1!$A$5:$R$299</definedName>
    <definedName name="_xlnm._FilterDatabase" localSheetId="0" hidden="1">Sheet1!$A$2:$AF$299</definedName>
    <definedName name="_xlnm.Print_Area" localSheetId="1">附件1!$A$1:$R$299</definedName>
    <definedName name="_xlnm.Print_Titles" localSheetId="1">附件1!$1:$6</definedName>
    <definedName name="_xlnm._FilterDatabase" localSheetId="2" hidden="1">附件2相对稳定脱贫户!$A$2:$XEU$4</definedName>
  </definedNames>
  <calcPr calcId="144525"/>
</workbook>
</file>

<file path=xl/sharedStrings.xml><?xml version="1.0" encoding="utf-8"?>
<sst xmlns="http://schemas.openxmlformats.org/spreadsheetml/2006/main" count="4786" uniqueCount="1073">
  <si>
    <t>2022年1-3月份三亚市海南省芒果大灾保险投保明细</t>
  </si>
  <si>
    <t>土地承租或租树承租</t>
  </si>
  <si>
    <t>序号</t>
  </si>
  <si>
    <t>投保人</t>
  </si>
  <si>
    <t>保单号</t>
  </si>
  <si>
    <t>承保数量</t>
  </si>
  <si>
    <t>总保费（元）</t>
  </si>
  <si>
    <t>农户自缴保费（元）</t>
  </si>
  <si>
    <t>省级财政补贴（元）</t>
  </si>
  <si>
    <t>三亚市级财政补贴（元）</t>
  </si>
  <si>
    <t>总财政补贴</t>
  </si>
  <si>
    <t>起保日期</t>
  </si>
  <si>
    <t>终保日期</t>
  </si>
  <si>
    <t>电话</t>
  </si>
  <si>
    <t>区域</t>
  </si>
  <si>
    <t>地址</t>
  </si>
  <si>
    <t>亩数</t>
  </si>
  <si>
    <t>密度</t>
  </si>
  <si>
    <t>投保单与保单资料是否一致</t>
  </si>
  <si>
    <t>是否有付款凭证</t>
  </si>
  <si>
    <t>勘察照片</t>
  </si>
  <si>
    <t>核保照片</t>
  </si>
  <si>
    <t>土地承租或芒果树承租</t>
  </si>
  <si>
    <t>株数</t>
  </si>
  <si>
    <t>记录表</t>
  </si>
  <si>
    <t>地号图地形图</t>
  </si>
  <si>
    <t>调查问卷</t>
  </si>
  <si>
    <t>现场问题</t>
  </si>
  <si>
    <t>整理资料问题</t>
  </si>
  <si>
    <t>许建锋</t>
  </si>
  <si>
    <t>AHANHNE97622Q050000J</t>
  </si>
  <si>
    <t>崖州区</t>
  </si>
  <si>
    <t>3000株</t>
  </si>
  <si>
    <t>许忠桶</t>
  </si>
  <si>
    <t>AHANHNE97622Q050001Y</t>
  </si>
  <si>
    <t>陈小英</t>
  </si>
  <si>
    <t>AHANHNE97622Q050002Z</t>
  </si>
  <si>
    <t>天涯区</t>
  </si>
  <si>
    <t>是</t>
  </si>
  <si>
    <t>租树</t>
  </si>
  <si>
    <t>无</t>
  </si>
  <si>
    <t>照片与身份证性别不符</t>
  </si>
  <si>
    <t>AHANHNE97622Q050003O</t>
  </si>
  <si>
    <t>陈清</t>
  </si>
  <si>
    <t>AHANHNE97622Q050004Q</t>
  </si>
  <si>
    <t>2800株</t>
  </si>
  <si>
    <t>AHANHNE97622Q050005E</t>
  </si>
  <si>
    <t>肖建</t>
  </si>
  <si>
    <t>AHANHNE97622Q050006G</t>
  </si>
  <si>
    <t>AHANHNE97622Q050007V</t>
  </si>
  <si>
    <t>肖诗求</t>
  </si>
  <si>
    <t>AHANHNE97622Q050008W</t>
  </si>
  <si>
    <t>AHANHNE97622Q050009L</t>
  </si>
  <si>
    <t>吴秋慧</t>
  </si>
  <si>
    <t>AHANHNE97622Q050010O</t>
  </si>
  <si>
    <t>照片与身份证的年龄不一致</t>
  </si>
  <si>
    <t>罗富强</t>
  </si>
  <si>
    <t>AHANHNE97622Q050011E</t>
  </si>
  <si>
    <t>陈魁钰</t>
  </si>
  <si>
    <t>AHANHNE97622Q050012H</t>
  </si>
  <si>
    <t>林莉莉</t>
  </si>
  <si>
    <t>AHANHNE97622Q050013X</t>
  </si>
  <si>
    <t>勘察照片与方丽青是同个人</t>
  </si>
  <si>
    <t>罗玲</t>
  </si>
  <si>
    <t>AHANHNE97622Q050014N</t>
  </si>
  <si>
    <t>陈为晓</t>
  </si>
  <si>
    <t>AHANHNE97622Q050015Q</t>
  </si>
  <si>
    <t>林蒲花</t>
  </si>
  <si>
    <t>AHANHNE97622Q050016G</t>
  </si>
  <si>
    <t>方丽青</t>
  </si>
  <si>
    <t>AHANHNE97622Q050017W</t>
  </si>
  <si>
    <t>颜小平</t>
  </si>
  <si>
    <t>AHANHNE97622Q050018Z</t>
  </si>
  <si>
    <t>黎伟</t>
  </si>
  <si>
    <t>AHANHNE97622Q050019P</t>
  </si>
  <si>
    <t>陈银金</t>
  </si>
  <si>
    <t>AHANHNE97622Q050020I</t>
  </si>
  <si>
    <t>AHANHNE97622Q050021H</t>
  </si>
  <si>
    <t>邹知庆</t>
  </si>
  <si>
    <t>AHANHNE97622Q050022U</t>
  </si>
  <si>
    <t>1600株</t>
  </si>
  <si>
    <t>AHANHNE97622Q050023U</t>
  </si>
  <si>
    <t>1200株</t>
  </si>
  <si>
    <t>AHANHNE97622Q050024T</t>
  </si>
  <si>
    <t>陈魁铨</t>
  </si>
  <si>
    <t>AHANHNE97622Q050025T</t>
  </si>
  <si>
    <t>游昕焱</t>
  </si>
  <si>
    <t>AHANHNE97622Q050026F</t>
  </si>
  <si>
    <t>AHANHNE97622Q050027F</t>
  </si>
  <si>
    <t>AHANHNE97622Q050028F</t>
  </si>
  <si>
    <t>AHANHNE97622Q050029E</t>
  </si>
  <si>
    <t>AHANHNE97622Q050030R</t>
  </si>
  <si>
    <t>租地</t>
  </si>
  <si>
    <t>AHANHNE97622Q050031I</t>
  </si>
  <si>
    <t>陈炳佃</t>
  </si>
  <si>
    <t>AHANSTY97622Q050000T</t>
  </si>
  <si>
    <t>张明秀</t>
  </si>
  <si>
    <t>AHANSTY97622Q050001Y</t>
  </si>
  <si>
    <t>黄细云</t>
  </si>
  <si>
    <t>AHANSTY97622Q050002D</t>
  </si>
  <si>
    <t>AHANSTY97622Q050003V</t>
  </si>
  <si>
    <t>AHANSTY97622Q050010Y</t>
  </si>
  <si>
    <t>邹知营</t>
  </si>
  <si>
    <t>AHANSTY97622Q050011W</t>
  </si>
  <si>
    <t>吴彩琴</t>
  </si>
  <si>
    <t>AHANSTY97622Q050012U</t>
  </si>
  <si>
    <t>陈传德</t>
  </si>
  <si>
    <t>AHANSTY97622Q050013F</t>
  </si>
  <si>
    <t>施天赠</t>
  </si>
  <si>
    <t>AHANSTY97622Q050014D</t>
  </si>
  <si>
    <t>陈发湖</t>
  </si>
  <si>
    <t>AHANSTY97622Q050015B</t>
  </si>
  <si>
    <t>吴若芳</t>
  </si>
  <si>
    <t>AHANSTY97622Q050019G</t>
  </si>
  <si>
    <t>AHANSTY97622Q050020X</t>
  </si>
  <si>
    <t>韦善明</t>
  </si>
  <si>
    <t>AHANSTY97622Q050021K</t>
  </si>
  <si>
    <t>吴我凤</t>
  </si>
  <si>
    <t>AHANSTY97622Q050022X</t>
  </si>
  <si>
    <t>张飞敬</t>
  </si>
  <si>
    <t>AHANSTY97622Q050025K</t>
  </si>
  <si>
    <t>张天津</t>
  </si>
  <si>
    <t>AHANSTY97622Q050026K</t>
  </si>
  <si>
    <t>李伟</t>
  </si>
  <si>
    <t>AHANSTY97622Q050027X</t>
  </si>
  <si>
    <t>肖诗李</t>
  </si>
  <si>
    <t>AHANSTY97622Q050031T</t>
  </si>
  <si>
    <t>张团</t>
  </si>
  <si>
    <t>AHANSTY97622Q050033J</t>
  </si>
  <si>
    <t>林书</t>
  </si>
  <si>
    <t>AHANSTY97622Q050034K</t>
  </si>
  <si>
    <t>谢承快</t>
  </si>
  <si>
    <t>AHANSTY97622Q050035Z</t>
  </si>
  <si>
    <t>林小珍</t>
  </si>
  <si>
    <t>AHANSTY97622Q050036N</t>
  </si>
  <si>
    <t>林枝强</t>
  </si>
  <si>
    <t>AHANSTY97622Q050037O</t>
  </si>
  <si>
    <t>郑岳云</t>
  </si>
  <si>
    <t>AHANSTY97622Q050039E</t>
  </si>
  <si>
    <t>AHANSTY97622Q050040R</t>
  </si>
  <si>
    <t>谢立务</t>
  </si>
  <si>
    <t>AHANSTY97622Q050041E</t>
  </si>
  <si>
    <t>黄玉维</t>
  </si>
  <si>
    <t>AHANSTY97622Q050043E</t>
  </si>
  <si>
    <t>方如月</t>
  </si>
  <si>
    <t>AHANSTY97622Q050044E</t>
  </si>
  <si>
    <t>李秀燕</t>
  </si>
  <si>
    <t>AHANSTY97622Q050045S</t>
  </si>
  <si>
    <t>韦胜菊</t>
  </si>
  <si>
    <t>AHANSTY97622Q050046S</t>
  </si>
  <si>
    <t>陈为富</t>
  </si>
  <si>
    <t>AHANSTY97622Q050047S</t>
  </si>
  <si>
    <t>陈贤霜</t>
  </si>
  <si>
    <t>AHANSTY97622Q050048S</t>
  </si>
  <si>
    <t>姚春娟</t>
  </si>
  <si>
    <t>AHANSTY97622Q050049S</t>
  </si>
  <si>
    <t>AHANSTY97622Q050050Q</t>
  </si>
  <si>
    <t>吴秀球</t>
  </si>
  <si>
    <t>AHANSTY97622Q050052I</t>
  </si>
  <si>
    <t>陈时吹</t>
  </si>
  <si>
    <t>AHANSTY97622Q050053R</t>
  </si>
  <si>
    <t>肖书樟</t>
  </si>
  <si>
    <t>AHANSTY97622Q050054A</t>
  </si>
  <si>
    <t>甘丽珍</t>
  </si>
  <si>
    <t>AHANSTY97622Q050055I</t>
  </si>
  <si>
    <t>AHANSTY97622Q050057A</t>
  </si>
  <si>
    <t>谢桂珠</t>
  </si>
  <si>
    <t>AHANSTY97622Q050059S</t>
  </si>
  <si>
    <t>梁齐文</t>
  </si>
  <si>
    <t>AHANSTY97622Q050060T</t>
  </si>
  <si>
    <t>AHANSTY97622Q050061W</t>
  </si>
  <si>
    <t>余清淼</t>
  </si>
  <si>
    <t>AHANSTY97622Q050062Z</t>
  </si>
  <si>
    <t>李德响</t>
  </si>
  <si>
    <t>AHANSTY97622Q050063P</t>
  </si>
  <si>
    <t>AHANSTY97622Q050064S</t>
  </si>
  <si>
    <t>李秀榕</t>
  </si>
  <si>
    <t>AHANSTY97622Q050066L</t>
  </si>
  <si>
    <t>唐建香</t>
  </si>
  <si>
    <t>AHANSTY97622Q050067O</t>
  </si>
  <si>
    <t>还有1000株</t>
  </si>
  <si>
    <t>罗赛莲</t>
  </si>
  <si>
    <t>AHANSTY97622Q050068E</t>
  </si>
  <si>
    <t>AHANSTY97622Q050069H</t>
  </si>
  <si>
    <t>吴静</t>
  </si>
  <si>
    <t>AHANSTY97622Q050071T</t>
  </si>
  <si>
    <t>朱必端</t>
  </si>
  <si>
    <t>AHANSTY97622Q050073J</t>
  </si>
  <si>
    <t>吴玉香</t>
  </si>
  <si>
    <t>AHANSTY97622Q050074E</t>
  </si>
  <si>
    <t>郭明艳</t>
  </si>
  <si>
    <t>AHANSTY97622Q050076T</t>
  </si>
  <si>
    <t>李国明</t>
  </si>
  <si>
    <t>AHANSTY97622Q050077O</t>
  </si>
  <si>
    <t>林开宝</t>
  </si>
  <si>
    <t>AHANSTY97622Q050079E</t>
  </si>
  <si>
    <t>余新龙</t>
  </si>
  <si>
    <t>AHANSTY97622Q050080L</t>
  </si>
  <si>
    <t>AHANSTY97622Q050081S</t>
  </si>
  <si>
    <t>陈华</t>
  </si>
  <si>
    <t>AHANSTY97622Q050082N</t>
  </si>
  <si>
    <t>AHANSTY97622Q050083H</t>
  </si>
  <si>
    <t>范光文</t>
  </si>
  <si>
    <t>AHANSTY97622Q050084O</t>
  </si>
  <si>
    <t>AHANSTY97622Q050085J</t>
  </si>
  <si>
    <t>AHANSTY97622Q050086D</t>
  </si>
  <si>
    <t>郑义火</t>
  </si>
  <si>
    <t>AHANSTY97622Q050088F</t>
  </si>
  <si>
    <t>2350株</t>
  </si>
  <si>
    <t>马梅青</t>
  </si>
  <si>
    <t>AHANSTY97622Q050089Z</t>
  </si>
  <si>
    <t>AHANSTY97622Q050090F</t>
  </si>
  <si>
    <t>颜学雄</t>
  </si>
  <si>
    <t>AHANSTY97622Q050091E</t>
  </si>
  <si>
    <t>AHANSTY97622Q050092E</t>
  </si>
  <si>
    <t>肖诗浩</t>
  </si>
  <si>
    <t>AHANSTY97622Q050093D</t>
  </si>
  <si>
    <t>肖诗建</t>
  </si>
  <si>
    <t>AHANSTY97622Q050094C</t>
  </si>
  <si>
    <t>AHANSTY97622Q050095C</t>
  </si>
  <si>
    <t>范明英</t>
  </si>
  <si>
    <t>AHANSTY97622Q050096O</t>
  </si>
  <si>
    <t>陈祚晓</t>
  </si>
  <si>
    <t>AHANSTY97622Q050097N</t>
  </si>
  <si>
    <t>张其良</t>
  </si>
  <si>
    <t>AHANSTY97622Q050098N</t>
  </si>
  <si>
    <t>潘碧娇</t>
  </si>
  <si>
    <t>AHANSTY97622Q050099M</t>
  </si>
  <si>
    <t>AHANSTY97622Q050100F</t>
  </si>
  <si>
    <t>余德凎</t>
  </si>
  <si>
    <t>AHANSTY97622Q050101O</t>
  </si>
  <si>
    <t>陈爱明</t>
  </si>
  <si>
    <t>AHANSTY97622Q050102X</t>
  </si>
  <si>
    <t>还有600株</t>
  </si>
  <si>
    <t>唐传婴</t>
  </si>
  <si>
    <t>AHANSTY97622Q050103F</t>
  </si>
  <si>
    <t>AHANSTY97622Q050104O</t>
  </si>
  <si>
    <t>AHANSTY97622Q050105X</t>
  </si>
  <si>
    <t>林弄金</t>
  </si>
  <si>
    <t>AHANSTY97622Q050106G</t>
  </si>
  <si>
    <t>陈春儒</t>
  </si>
  <si>
    <t>AHANSTY97622Q050107O</t>
  </si>
  <si>
    <t>李红玲</t>
  </si>
  <si>
    <t>AHANSTY97622Q050108X</t>
  </si>
  <si>
    <t>邢朝孟</t>
  </si>
  <si>
    <t>AHANSTY97622Q050109G</t>
  </si>
  <si>
    <t>黄龙庆</t>
  </si>
  <si>
    <t>AHANSTY97622Q050110V</t>
  </si>
  <si>
    <t>王学鑫</t>
  </si>
  <si>
    <t>AHANSTY97622Q050111T</t>
  </si>
  <si>
    <t>马钦利</t>
  </si>
  <si>
    <t>AHANSTY97622Q050112R</t>
  </si>
  <si>
    <t>AHANSTY97622Q050113Q</t>
  </si>
  <si>
    <t>姚玉妹</t>
  </si>
  <si>
    <t>AHANSTY97622Q050114O</t>
  </si>
  <si>
    <t>王铿</t>
  </si>
  <si>
    <t>AHANSTY97622Q050115A</t>
  </si>
  <si>
    <t>聂志钤</t>
  </si>
  <si>
    <t>AHANSTY97622Q050116Y</t>
  </si>
  <si>
    <t>AHANSTY97622Q050117X</t>
  </si>
  <si>
    <t>AHANSTY97622Q050118V</t>
  </si>
  <si>
    <t>许梅容</t>
  </si>
  <si>
    <t>AHANSTY97622Q050119T</t>
  </si>
  <si>
    <t>育才生态区</t>
  </si>
  <si>
    <t>王力玄</t>
  </si>
  <si>
    <t>AHANSTY97622Q050120F</t>
  </si>
  <si>
    <t>邹红</t>
  </si>
  <si>
    <t>AHANSTY97622Q050121O</t>
  </si>
  <si>
    <t>郑冬平</t>
  </si>
  <si>
    <t>AHANSTY97622Q050122J</t>
  </si>
  <si>
    <t>聂志齐</t>
  </si>
  <si>
    <t>AHANSTY97622Q050123F</t>
  </si>
  <si>
    <t>AHANSTY97622Q050124O</t>
  </si>
  <si>
    <t>聂宗池</t>
  </si>
  <si>
    <t>AHANSTY97622Q050125J</t>
  </si>
  <si>
    <t>聂若炽</t>
  </si>
  <si>
    <t>AHANSTY97622Q050126S</t>
  </si>
  <si>
    <t>AHANSTY97622Q050127O</t>
  </si>
  <si>
    <t>AHANSTY97622Q050128J</t>
  </si>
  <si>
    <t>欧阳金珠</t>
  </si>
  <si>
    <t>AHANSTY97622Q050129S</t>
  </si>
  <si>
    <t>黄光淼</t>
  </si>
  <si>
    <t>AHANSTY97622Q050130H</t>
  </si>
  <si>
    <t>黄淑红</t>
  </si>
  <si>
    <t>AHANSTY97622Q050131H</t>
  </si>
  <si>
    <t>勘察照片与黄光淼是同个人</t>
  </si>
  <si>
    <t>曾城</t>
  </si>
  <si>
    <t>AHANSTY97622Q050132G</t>
  </si>
  <si>
    <t>陈魁锦</t>
  </si>
  <si>
    <t>AHANSTY97622Q050133G</t>
  </si>
  <si>
    <t>AHANSTY97622Q050134G</t>
  </si>
  <si>
    <t>王秋婷</t>
  </si>
  <si>
    <t>AHANSTY97622Q050135G</t>
  </si>
  <si>
    <t>AHANSTY97622Q050136G</t>
  </si>
  <si>
    <t>周祥富</t>
  </si>
  <si>
    <t>AHANSTY97622Q050137G</t>
  </si>
  <si>
    <t>刘必贵</t>
  </si>
  <si>
    <t>AHANSTY97622Q050138F</t>
  </si>
  <si>
    <t>王丁文</t>
  </si>
  <si>
    <t>AHANSTY97622Q050139F</t>
  </si>
  <si>
    <t>江秀珠</t>
  </si>
  <si>
    <t>AHANSTY97622Q050140S</t>
  </si>
  <si>
    <t>林弄银</t>
  </si>
  <si>
    <t>AHANSTY97622Q050141W</t>
  </si>
  <si>
    <t>AHANSTY97622Q050142A</t>
  </si>
  <si>
    <t>安琴</t>
  </si>
  <si>
    <t>AHANSTY97622Q050143E</t>
  </si>
  <si>
    <t>黄典新</t>
  </si>
  <si>
    <t>AHANSTY97622Q050144V</t>
  </si>
  <si>
    <t>陈国亨</t>
  </si>
  <si>
    <t>AHANSTY97622Q050145Z</t>
  </si>
  <si>
    <t>周香柳</t>
  </si>
  <si>
    <t>AHANSTY97622Q050146D</t>
  </si>
  <si>
    <t>郑瓜妹</t>
  </si>
  <si>
    <t>AHANSTY97622Q050147H</t>
  </si>
  <si>
    <t>AHANSTY97622Q050148L</t>
  </si>
  <si>
    <t>AHANSTY97622Q050149C</t>
  </si>
  <si>
    <t>AHANSTY97622Q050150Y</t>
  </si>
  <si>
    <t>文青凯</t>
  </si>
  <si>
    <t>AHANSTY97622Q050151B</t>
  </si>
  <si>
    <t>AHANSTY97622Q050152Q</t>
  </si>
  <si>
    <t>甘久础</t>
  </si>
  <si>
    <t>AHANSTY97622Q050153T</t>
  </si>
  <si>
    <t>肖家兴</t>
  </si>
  <si>
    <t>AHANSTY97622Q050154J</t>
  </si>
  <si>
    <t>方如铃</t>
  </si>
  <si>
    <t>AHANSTY97622Q050155M</t>
  </si>
  <si>
    <t>AHANSTY97622Q050156C</t>
  </si>
  <si>
    <t>王桂玉</t>
  </si>
  <si>
    <t>AHANSTY97622Q050157S</t>
  </si>
  <si>
    <t>1100株</t>
  </si>
  <si>
    <t>AHANSTY97622Q050158U</t>
  </si>
  <si>
    <t>方坤</t>
  </si>
  <si>
    <t>AHANSTY97622Q050159K</t>
  </si>
  <si>
    <t>AHANSTY97622Q050160Z</t>
  </si>
  <si>
    <t>李光高</t>
  </si>
  <si>
    <t>AHANSTY97622Q050161V</t>
  </si>
  <si>
    <t>AHANSTY97622Q050162E</t>
  </si>
  <si>
    <t>吴平拱</t>
  </si>
  <si>
    <t>AHANSTY97622Q050163A</t>
  </si>
  <si>
    <t>AHANSTY97622Q050164W</t>
  </si>
  <si>
    <t>甘正兴</t>
  </si>
  <si>
    <t>AHANSTY97622Q050165T</t>
  </si>
  <si>
    <t>AHANSTY97622Q050166C</t>
  </si>
  <si>
    <t>蔡道英</t>
  </si>
  <si>
    <t>AHANSTY97622Q050167Y</t>
  </si>
  <si>
    <t>AHANSTY97622Q050168U</t>
  </si>
  <si>
    <t>杨金海</t>
  </si>
  <si>
    <t>AHANSTY97622Q050169Q</t>
  </si>
  <si>
    <t>陈梨俤</t>
  </si>
  <si>
    <t>AHANSTY97622Q050170U</t>
  </si>
  <si>
    <t>AHANSTY97622Q050171R</t>
  </si>
  <si>
    <t>AHANSTY97622Q050172C</t>
  </si>
  <si>
    <t>AHANSTY97622Q050173Z</t>
  </si>
  <si>
    <t>刘玉玲</t>
  </si>
  <si>
    <t>AHANSTY97622Q050174W</t>
  </si>
  <si>
    <t>肖书滔</t>
  </si>
  <si>
    <t>AHANSTY97622Q050175T</t>
  </si>
  <si>
    <t>肖诗昌</t>
  </si>
  <si>
    <t>AHANSTY97622Q050176Q</t>
  </si>
  <si>
    <t>甘代锦</t>
  </si>
  <si>
    <t>AHANSYA97622Q050000R</t>
  </si>
  <si>
    <t>甘代区</t>
  </si>
  <si>
    <t>AHANSYA97622Q050001Y</t>
  </si>
  <si>
    <t>王小梅</t>
  </si>
  <si>
    <t>AHANSYA97622Q050002G</t>
  </si>
  <si>
    <t>杨宗武</t>
  </si>
  <si>
    <t>AHANSYA97622Q050003N</t>
  </si>
  <si>
    <t>张远圪</t>
  </si>
  <si>
    <t>AHANSYA97622Q050004U</t>
  </si>
  <si>
    <t>辜晓军</t>
  </si>
  <si>
    <t>AHANSYA97622Q050005P</t>
  </si>
  <si>
    <t>罗谋峰</t>
  </si>
  <si>
    <t>AHANSYA97622Q050006W</t>
  </si>
  <si>
    <t>罗伶俐</t>
  </si>
  <si>
    <t>AHANSYA97622Q050007D</t>
  </si>
  <si>
    <t>杨庆松</t>
  </si>
  <si>
    <t>AHANSYA97622Q050008L</t>
  </si>
  <si>
    <t>沈明珠</t>
  </si>
  <si>
    <t>AHANSYA97622Q050009S</t>
  </si>
  <si>
    <t>刘大春</t>
  </si>
  <si>
    <t>AHANSYA97622Q050010R</t>
  </si>
  <si>
    <t>陈恰妹</t>
  </si>
  <si>
    <t>AHANSYA97622Q050013C</t>
  </si>
  <si>
    <t>李仕元</t>
  </si>
  <si>
    <t>AHANSYA97622Q050015T</t>
  </si>
  <si>
    <t>林良均</t>
  </si>
  <si>
    <t>AHANSYA97622Q050016B</t>
  </si>
  <si>
    <t>AHANSYA97622Q050017W</t>
  </si>
  <si>
    <t>张铭锦</t>
  </si>
  <si>
    <t>AHANSYA97622Q050019M</t>
  </si>
  <si>
    <t>张铭权</t>
  </si>
  <si>
    <t>AHANSYA97622Q050020Z</t>
  </si>
  <si>
    <t>4000多株</t>
  </si>
  <si>
    <t>张琴</t>
  </si>
  <si>
    <t>AHANSYA97622Q050021R</t>
  </si>
  <si>
    <t>陈丽萍</t>
  </si>
  <si>
    <t>AHANSYA97622Q050022X</t>
  </si>
  <si>
    <t>熊立波</t>
  </si>
  <si>
    <t>AHANSYA97622Q050023P</t>
  </si>
  <si>
    <t>熊立芳</t>
  </si>
  <si>
    <t>AHANSYA97622Q050024H</t>
  </si>
  <si>
    <t>谢小苓</t>
  </si>
  <si>
    <t>AHANSYA97622Q050025A</t>
  </si>
  <si>
    <t>罗秋莲</t>
  </si>
  <si>
    <t>AHANSYA97622Q050026F</t>
  </si>
  <si>
    <t>林晓青</t>
  </si>
  <si>
    <t>AHANSYA97622Q050027X</t>
  </si>
  <si>
    <t>朱能干</t>
  </si>
  <si>
    <t>AHANSYA97622Q050028Q</t>
  </si>
  <si>
    <t>1900株</t>
  </si>
  <si>
    <t>阙香莲</t>
  </si>
  <si>
    <t>AHANSYA97622Q050030E</t>
  </si>
  <si>
    <t>AHANSYA97622Q050031P</t>
  </si>
  <si>
    <t>李萍</t>
  </si>
  <si>
    <t>AHANSYA97622Q050032B</t>
  </si>
  <si>
    <t>李芬</t>
  </si>
  <si>
    <t>AHANSYA97622Q050033N</t>
  </si>
  <si>
    <t xml:space="preserve">是 </t>
  </si>
  <si>
    <t>AHANSYA97622Q050034L</t>
  </si>
  <si>
    <t>黄丽琴</t>
  </si>
  <si>
    <t>AHANSYA97622Q050035X</t>
  </si>
  <si>
    <t>王亚婷</t>
  </si>
  <si>
    <t>AHANSYA97622Q050036I</t>
  </si>
  <si>
    <t>章有霞</t>
  </si>
  <si>
    <t>AHANSYA97622Q050037U</t>
  </si>
  <si>
    <t>李珊珊</t>
  </si>
  <si>
    <t>AHANSYA97622Q050038G</t>
  </si>
  <si>
    <t>施华南</t>
  </si>
  <si>
    <t>AHANSYA97622Q050039R</t>
  </si>
  <si>
    <t>AHANSYA97622Q050040R</t>
  </si>
  <si>
    <t>陈彩琴</t>
  </si>
  <si>
    <t>AHANSYA97622Q050041F</t>
  </si>
  <si>
    <t>黄维辉</t>
  </si>
  <si>
    <t>AHANSYA97622Q050042U</t>
  </si>
  <si>
    <t>孙耀润</t>
  </si>
  <si>
    <t>AHANSYA97622Q050043V</t>
  </si>
  <si>
    <t>邹知成</t>
  </si>
  <si>
    <t>AHANSYA97622Q050044J</t>
  </si>
  <si>
    <t>周养墙</t>
  </si>
  <si>
    <t>AHANSYA97622Q050045X</t>
  </si>
  <si>
    <t>丁晓芳</t>
  </si>
  <si>
    <t>AHANSYA97622Q050046Y</t>
  </si>
  <si>
    <t>AHANSYA97622Q050047M</t>
  </si>
  <si>
    <t>郑安福</t>
  </si>
  <si>
    <t>AHANSYA97622Q050049C</t>
  </si>
  <si>
    <t>李德宜</t>
  </si>
  <si>
    <t>AHANSYA97622Q050050G</t>
  </si>
  <si>
    <t>AHANSYA97622Q050052Y</t>
  </si>
  <si>
    <t>陈芳</t>
  </si>
  <si>
    <t>AHANSYA97622Q050053U</t>
  </si>
  <si>
    <t>AHANSYA97622Q050054Q</t>
  </si>
  <si>
    <t>苏兴崇</t>
  </si>
  <si>
    <t>AHANSYA97622Q050055L</t>
  </si>
  <si>
    <t>照片与陈芳同一人</t>
  </si>
  <si>
    <t>AHANSYA97622Q050056H</t>
  </si>
  <si>
    <t>赵钰桂</t>
  </si>
  <si>
    <t>AHANSYA97622Q050057D</t>
  </si>
  <si>
    <t>身份证是女性，勘察照片是男性
勘察照片与李铭辉一致</t>
  </si>
  <si>
    <t>叶衍蕊</t>
  </si>
  <si>
    <t>AHANSYA97622Q050058M</t>
  </si>
  <si>
    <t>2200株</t>
  </si>
  <si>
    <t>何宴丽</t>
  </si>
  <si>
    <t>AHANSYA97622Q050059I</t>
  </si>
  <si>
    <t>林枝如</t>
  </si>
  <si>
    <t>AHANSYA97622Q050060X</t>
  </si>
  <si>
    <t>林龄</t>
  </si>
  <si>
    <t>AHANSYA97622Q050061T</t>
  </si>
  <si>
    <t>林枝斌</t>
  </si>
  <si>
    <t>AHANSYA97622Q050062B</t>
  </si>
  <si>
    <t>李铭辉</t>
  </si>
  <si>
    <t>AHANSYA97622Q050063X</t>
  </si>
  <si>
    <t>兰建芳</t>
  </si>
  <si>
    <t>AHANSYA97622Q050064F</t>
  </si>
  <si>
    <t>李兰英</t>
  </si>
  <si>
    <t>AHANSYA97622Q050065O</t>
  </si>
  <si>
    <t>AHANSYA97622Q050066J</t>
  </si>
  <si>
    <t>杨贞财</t>
  </si>
  <si>
    <t>AHANSYA97622Q050067S</t>
  </si>
  <si>
    <t>曾祖淼</t>
  </si>
  <si>
    <t>AHANSYA97622Q050068N</t>
  </si>
  <si>
    <t>钱峰</t>
  </si>
  <si>
    <t>AHANSYA97622Q050069W</t>
  </si>
  <si>
    <t>刘用满</t>
  </si>
  <si>
    <t>AHANSYA97622Q050070K</t>
  </si>
  <si>
    <t>勘察照片与钱峰是同个人</t>
  </si>
  <si>
    <t>AHANSYA97622Q050071O</t>
  </si>
  <si>
    <t>游火俤</t>
  </si>
  <si>
    <t>AHANSYA97622Q050072T</t>
  </si>
  <si>
    <t>刘爱美</t>
  </si>
  <si>
    <t>AHANSYA97622Q050073X</t>
  </si>
  <si>
    <t>身份证与照片性别不符</t>
  </si>
  <si>
    <t>林振华</t>
  </si>
  <si>
    <t>AHANSYA97622Q050074C</t>
  </si>
  <si>
    <t>杨丽春</t>
  </si>
  <si>
    <t>AHANSYA97622Q050075G</t>
  </si>
  <si>
    <t>刘飞凤</t>
  </si>
  <si>
    <t>AHANSYA97622Q050076L</t>
  </si>
  <si>
    <t>江佳林</t>
  </si>
  <si>
    <t>AHANSYA97622Q050077C</t>
  </si>
  <si>
    <t>曾燕清</t>
  </si>
  <si>
    <t>AHANSYA97622Q050078H</t>
  </si>
  <si>
    <t>AHANSYA97622Q050079L</t>
  </si>
  <si>
    <t>AHANSYA97622Q050080G</t>
  </si>
  <si>
    <t>杨贞树</t>
  </si>
  <si>
    <t>AHANSYA97622Q050081P</t>
  </si>
  <si>
    <t>2400株</t>
  </si>
  <si>
    <t>AHANSYA97622Q050083J</t>
  </si>
  <si>
    <t>AHANSYA97622Q050084S</t>
  </si>
  <si>
    <t>姚倩倩</t>
  </si>
  <si>
    <t>AHANSYA97622Q050085P</t>
  </si>
  <si>
    <t>AHANSYA97622Q050086Y</t>
  </si>
  <si>
    <t>AHANSYA97622Q050087V</t>
  </si>
  <si>
    <t>AHANSYA97622Q050088F</t>
  </si>
  <si>
    <t>AHANSYA97622Q050089B</t>
  </si>
  <si>
    <t>杨夏媚</t>
  </si>
  <si>
    <t>AHANSYA97622Q050090Y</t>
  </si>
  <si>
    <t>AHANSYA97622Q050091W</t>
  </si>
  <si>
    <t>姚浙江</t>
  </si>
  <si>
    <t>AHANSYA97622Q050092U</t>
  </si>
  <si>
    <t>丁有华</t>
  </si>
  <si>
    <t>AHANSYA97622Q050093S</t>
  </si>
  <si>
    <t>洪权势</t>
  </si>
  <si>
    <t>AHANSYA97622Q050094Q</t>
  </si>
  <si>
    <t>AHANSYA97622Q050095O</t>
  </si>
  <si>
    <t>陈炜斌</t>
  </si>
  <si>
    <t>AHANSYA97622Q050096M</t>
  </si>
  <si>
    <t>台农1800株，黄金龙450株</t>
  </si>
  <si>
    <t>AHANSYA97622Q050097K</t>
  </si>
  <si>
    <t>饶世水</t>
  </si>
  <si>
    <t>AHANSYA97622Q050098I</t>
  </si>
  <si>
    <t>勘察照片与饶庆贵是同个人</t>
  </si>
  <si>
    <t>姚明灿</t>
  </si>
  <si>
    <t>AHANSYA97622Q050099G</t>
  </si>
  <si>
    <t xml:space="preserve"> </t>
  </si>
  <si>
    <t>阿肥爹岭1480株，三公里1520株</t>
  </si>
  <si>
    <t>饶庆贵</t>
  </si>
  <si>
    <t>AHANSYA97622Q050100Y</t>
  </si>
  <si>
    <t>郑龙生</t>
  </si>
  <si>
    <t>AHANSYA97622Q050101O</t>
  </si>
  <si>
    <t>AHANSYA97622Q050102R</t>
  </si>
  <si>
    <t>韦忠印</t>
  </si>
  <si>
    <t>AHANSYA97622Q050103U</t>
  </si>
  <si>
    <t>杨春顺</t>
  </si>
  <si>
    <t>AHANSYA97622Q050105O</t>
  </si>
  <si>
    <t>马明东</t>
  </si>
  <si>
    <t>AHANSYA97622Q050107H</t>
  </si>
  <si>
    <t>胡达清</t>
  </si>
  <si>
    <t>AHANSYA97622Q050109A</t>
  </si>
  <si>
    <t>黄清忠</t>
  </si>
  <si>
    <t>AHANSYA97622Q050110V</t>
  </si>
  <si>
    <t>勘察照片与陈大富人物一致</t>
  </si>
  <si>
    <t>林碧清</t>
  </si>
  <si>
    <t>AHANSYA97622Q050112M</t>
  </si>
  <si>
    <t>董泽邦</t>
  </si>
  <si>
    <t>AHANSYA97622Q050113H</t>
  </si>
  <si>
    <t>黄安硕</t>
  </si>
  <si>
    <t>AHANSYA97622Q050114P</t>
  </si>
  <si>
    <t>土地</t>
  </si>
  <si>
    <t>郑文字</t>
  </si>
  <si>
    <t>AHANSYA97622Q050115K</t>
  </si>
  <si>
    <t>500株</t>
  </si>
  <si>
    <t>陈大富</t>
  </si>
  <si>
    <t>AHANSYA97622Q050116F</t>
  </si>
  <si>
    <t>勘察照片与黄清忠人物一致</t>
  </si>
  <si>
    <t>石典</t>
  </si>
  <si>
    <t>AHANSYA97622Q050117A</t>
  </si>
  <si>
    <t>AHANSYA97622Q050119E</t>
  </si>
  <si>
    <t>周道雄</t>
  </si>
  <si>
    <t>AHANSYA97622Q050120X</t>
  </si>
  <si>
    <t>勘察照片与韦忠印是同个人</t>
  </si>
  <si>
    <t>林世俭</t>
  </si>
  <si>
    <t>AHANSYA97622Q050121X</t>
  </si>
  <si>
    <t>三亚市育才生态区龙密村民委员会</t>
  </si>
  <si>
    <t>AHANSYA97622Q050118W</t>
  </si>
  <si>
    <t>三亚市育才生态区那受村民委员会</t>
  </si>
  <si>
    <t>AHANSYA97622Q050106E</t>
  </si>
  <si>
    <t>三亚市育才生态区马亮村民委员会</t>
  </si>
  <si>
    <t>AHANSYA97622Q050108K</t>
  </si>
  <si>
    <t>三亚市育才生态区马脚村民委员会</t>
  </si>
  <si>
    <t>AHANSYA97622Q050111Q</t>
  </si>
  <si>
    <t>总计</t>
  </si>
  <si>
    <t>附件2</t>
  </si>
  <si>
    <t>2022年1-3月政策性海南省地方财政芒果重大灾害保险保费明细表</t>
  </si>
  <si>
    <t>承保单位：中国太平洋财产保险公司海南分公司</t>
  </si>
  <si>
    <t>人民币单位：元</t>
  </si>
  <si>
    <t>承保数量（株）</t>
  </si>
  <si>
    <t>总保额</t>
  </si>
  <si>
    <t>签单保费</t>
  </si>
  <si>
    <t>保费分配</t>
  </si>
  <si>
    <t>重大灾害险（10%）</t>
  </si>
  <si>
    <t>阴雨天气附加险（3%）</t>
  </si>
  <si>
    <t>合计</t>
  </si>
  <si>
    <t>农户自缴保费（30%）</t>
  </si>
  <si>
    <t>财政补贴</t>
  </si>
  <si>
    <t>省级财政补贴（30%）</t>
  </si>
  <si>
    <t>三亚市级财政补贴（40%）</t>
  </si>
  <si>
    <t>小计</t>
  </si>
  <si>
    <t>AHAN************000J</t>
  </si>
  <si>
    <t>梅西村委会阿肥爹岭</t>
  </si>
  <si>
    <t>AHAN************001Y</t>
  </si>
  <si>
    <t>AHAN************002Z</t>
  </si>
  <si>
    <t>塔岭村委会加丁村</t>
  </si>
  <si>
    <t>AHAN************003O</t>
  </si>
  <si>
    <t>AHAN************004Q</t>
  </si>
  <si>
    <t>塔岭村委会大村</t>
  </si>
  <si>
    <t>AHAN************005E</t>
  </si>
  <si>
    <t>AHAN************006G</t>
  </si>
  <si>
    <t>AHAN************007V</t>
  </si>
  <si>
    <t>AHAN************008W</t>
  </si>
  <si>
    <t>AHAN************009L</t>
  </si>
  <si>
    <t>AHAN************010O</t>
  </si>
  <si>
    <t>AHAN************011E</t>
  </si>
  <si>
    <t>三公里村</t>
  </si>
  <si>
    <t>AHAN************012H</t>
  </si>
  <si>
    <t>AHAN************013X</t>
  </si>
  <si>
    <t>南滨农场</t>
  </si>
  <si>
    <t>AHAN************014N</t>
  </si>
  <si>
    <t>AHAN************015Q</t>
  </si>
  <si>
    <t>AHAN************016G</t>
  </si>
  <si>
    <t>AHAN************017W</t>
  </si>
  <si>
    <t>AHAN************018Z</t>
  </si>
  <si>
    <t>梅东村委会大落岭</t>
  </si>
  <si>
    <t>AHAN************019P</t>
  </si>
  <si>
    <t>AHAN************020I</t>
  </si>
  <si>
    <t>梅东村委会梅东村</t>
  </si>
  <si>
    <t>AHAN************021H</t>
  </si>
  <si>
    <t>AHAN************022U</t>
  </si>
  <si>
    <t>南滨农场二连</t>
  </si>
  <si>
    <t>AHAN************023U</t>
  </si>
  <si>
    <t>南滨农场三连</t>
  </si>
  <si>
    <t>AHAN************024T</t>
  </si>
  <si>
    <t>AHAN************025T</t>
  </si>
  <si>
    <t>海棠村坝头组</t>
  </si>
  <si>
    <t>AHAN************026F</t>
  </si>
  <si>
    <t>AHAN************027F</t>
  </si>
  <si>
    <t>AHAN************028F</t>
  </si>
  <si>
    <t>AHAN************029E</t>
  </si>
  <si>
    <t>AHAN************030R</t>
  </si>
  <si>
    <t>AHAN************031I</t>
  </si>
  <si>
    <t>南滨七连</t>
  </si>
  <si>
    <t>AHAN************000T</t>
  </si>
  <si>
    <t>乾隆村委会乾隆村</t>
  </si>
  <si>
    <t>梅村</t>
  </si>
  <si>
    <t>AHAN************002D</t>
  </si>
  <si>
    <t>凤岭村</t>
  </si>
  <si>
    <t>AHAN************003V</t>
  </si>
  <si>
    <t>AHAN************010Y</t>
  </si>
  <si>
    <t>AHAN************011W</t>
  </si>
  <si>
    <t>梅山阿肥爹岭</t>
  </si>
  <si>
    <t>AHAN************012U</t>
  </si>
  <si>
    <t>梅东村委会大陆岭</t>
  </si>
  <si>
    <t>AHAN************013F</t>
  </si>
  <si>
    <t>AHAN************014D</t>
  </si>
  <si>
    <t>梅西村阿肥爹岭</t>
  </si>
  <si>
    <t>AHAN************015B</t>
  </si>
  <si>
    <t>AHAN************019G</t>
  </si>
  <si>
    <t>梅山镇梅西村</t>
  </si>
  <si>
    <t>AHAN************020X</t>
  </si>
  <si>
    <t>AHAN************021K</t>
  </si>
  <si>
    <t>长山村</t>
  </si>
  <si>
    <t>AHAN************022X</t>
  </si>
  <si>
    <t>AHAN************025K</t>
  </si>
  <si>
    <t>AHAN************026K</t>
  </si>
  <si>
    <t>梅山镇梅西村阿肥爹岭</t>
  </si>
  <si>
    <t>AHAN************027X</t>
  </si>
  <si>
    <t>南雅四队</t>
  </si>
  <si>
    <t>AHAN************031T</t>
  </si>
  <si>
    <t>芒三水库长岭队</t>
  </si>
  <si>
    <t>AHAN************033J</t>
  </si>
  <si>
    <t>AHAN************034K</t>
  </si>
  <si>
    <t>AHAN************035Z</t>
  </si>
  <si>
    <t>梅山镇茅彭水库</t>
  </si>
  <si>
    <t>AHAN************036N</t>
  </si>
  <si>
    <t>AHAN************037O</t>
  </si>
  <si>
    <t>AHAN************039E</t>
  </si>
  <si>
    <t>AHAN************040R</t>
  </si>
  <si>
    <t>AHAN************041E</t>
  </si>
  <si>
    <t>AHAN************043E</t>
  </si>
  <si>
    <t>南滨农场十三连</t>
  </si>
  <si>
    <t>AHAN************044E</t>
  </si>
  <si>
    <t>AHAN************045S</t>
  </si>
  <si>
    <t>AHAN************046S</t>
  </si>
  <si>
    <t>AHAN************047S</t>
  </si>
  <si>
    <t>抱古村立番组</t>
  </si>
  <si>
    <t>AHAN************048S</t>
  </si>
  <si>
    <t>梅东村委会荒山岭</t>
  </si>
  <si>
    <t>AHAN************049S</t>
  </si>
  <si>
    <t>乾隆村委会光明农场</t>
  </si>
  <si>
    <t>AHAN************050Q</t>
  </si>
  <si>
    <t>AHAN************052I</t>
  </si>
  <si>
    <t>AHAN************053R</t>
  </si>
  <si>
    <t>梅东村委会黑石岭</t>
  </si>
  <si>
    <t>AHAN************054A</t>
  </si>
  <si>
    <t>AHAN************055I</t>
  </si>
  <si>
    <t>AHAN************057A</t>
  </si>
  <si>
    <t>AHAN************059S</t>
  </si>
  <si>
    <t>北岭村委会北岭村</t>
  </si>
  <si>
    <t>AHAN************060T</t>
  </si>
  <si>
    <t>AHAN************061W</t>
  </si>
  <si>
    <t>闽新农场上水库</t>
  </si>
  <si>
    <t>AHAN************062Z</t>
  </si>
  <si>
    <t>梅东村委会尖岭脚</t>
  </si>
  <si>
    <t>AHAN************063P</t>
  </si>
  <si>
    <t>赤草村委会赤草村</t>
  </si>
  <si>
    <t>AHAN************064S</t>
  </si>
  <si>
    <t>梅西村</t>
  </si>
  <si>
    <t>AHAN************066L</t>
  </si>
  <si>
    <t>AHAN************067O</t>
  </si>
  <si>
    <t>AHAN************068E</t>
  </si>
  <si>
    <t>AHAN************069H</t>
  </si>
  <si>
    <t>AHAN************071T</t>
  </si>
  <si>
    <t>AHAN************073J</t>
  </si>
  <si>
    <t>AHAN************074E</t>
  </si>
  <si>
    <t>AHAN************076T</t>
  </si>
  <si>
    <t>南滨南风队</t>
  </si>
  <si>
    <t>AHAN************077O</t>
  </si>
  <si>
    <t>AHAN************079E</t>
  </si>
  <si>
    <t>AHAN************080L</t>
  </si>
  <si>
    <t>AHAN************081S</t>
  </si>
  <si>
    <t>AHAN************082N</t>
  </si>
  <si>
    <t>AHAN************083H</t>
  </si>
  <si>
    <t>抱古村二连</t>
  </si>
  <si>
    <t>AHAN************084O</t>
  </si>
  <si>
    <t>AHAN************085J</t>
  </si>
  <si>
    <t>抱古村二十一连</t>
  </si>
  <si>
    <t>AHAN************086D</t>
  </si>
  <si>
    <t>AHAN************088F</t>
  </si>
  <si>
    <t>南滨农场金鸡队</t>
  </si>
  <si>
    <t>AHAN************089Z</t>
  </si>
  <si>
    <t>东溪村</t>
  </si>
  <si>
    <t>AHAN************090F</t>
  </si>
  <si>
    <t>AHAN************091E</t>
  </si>
  <si>
    <t>AHAN************092E</t>
  </si>
  <si>
    <t>AHAN************093D</t>
  </si>
  <si>
    <t>AHAN************094C</t>
  </si>
  <si>
    <t>南田农场长田队</t>
  </si>
  <si>
    <t>AHAN************095C</t>
  </si>
  <si>
    <t>南滨农场十七连</t>
  </si>
  <si>
    <t>AHAN************096O</t>
  </si>
  <si>
    <t>AHAN************097N</t>
  </si>
  <si>
    <t>港门村沙埋组</t>
  </si>
  <si>
    <t>AHAN************098N</t>
  </si>
  <si>
    <t>海棠村沙埋组</t>
  </si>
  <si>
    <t>AHAN************099M</t>
  </si>
  <si>
    <t>AHAN************100F</t>
  </si>
  <si>
    <t>AHAN************101O</t>
  </si>
  <si>
    <t>AHAN************102X</t>
  </si>
  <si>
    <t>AHAN************103F</t>
  </si>
  <si>
    <t>四川农场</t>
  </si>
  <si>
    <t>AHAN************104O</t>
  </si>
  <si>
    <t>AHAN************105X</t>
  </si>
  <si>
    <t>闽新农场</t>
  </si>
  <si>
    <t>AHAN************106G</t>
  </si>
  <si>
    <t>AHAN************107O</t>
  </si>
  <si>
    <t>AHAN************108X</t>
  </si>
  <si>
    <t>AHAN************109G</t>
  </si>
  <si>
    <t>AHAN************110V</t>
  </si>
  <si>
    <t>AHAN************111T</t>
  </si>
  <si>
    <t>水蛟村</t>
  </si>
  <si>
    <t>AHAN************112R</t>
  </si>
  <si>
    <t>AHAN************113Q</t>
  </si>
  <si>
    <t>AHAN************114O</t>
  </si>
  <si>
    <t>AHAN************115A</t>
  </si>
  <si>
    <t>AHAN************116Y</t>
  </si>
  <si>
    <t>南滨农场四连</t>
  </si>
  <si>
    <t>AHAN************117X</t>
  </si>
  <si>
    <t>AHAN************118V</t>
  </si>
  <si>
    <t>AHAN************120F</t>
  </si>
  <si>
    <t>AHAN************122J</t>
  </si>
  <si>
    <t>三公里村委会</t>
  </si>
  <si>
    <t>AHAN************123F</t>
  </si>
  <si>
    <t>南滨农场20连</t>
  </si>
  <si>
    <t>AHAN************124O</t>
  </si>
  <si>
    <t>南滨农场4连</t>
  </si>
  <si>
    <t>AHAN************125J</t>
  </si>
  <si>
    <t>AHAN************126S</t>
  </si>
  <si>
    <t>赤草村委会黄京坡</t>
  </si>
  <si>
    <t>AHAN************127O</t>
  </si>
  <si>
    <t>南滨农场七连</t>
  </si>
  <si>
    <t>AHAN************128J</t>
  </si>
  <si>
    <t>AHAN************129S</t>
  </si>
  <si>
    <t>AHAN************130H</t>
  </si>
  <si>
    <t>北岭村落基组</t>
  </si>
  <si>
    <t>AHAN************131H</t>
  </si>
  <si>
    <t>AHAN************132G</t>
  </si>
  <si>
    <t>AHAN************133G</t>
  </si>
  <si>
    <t>南滨居委会</t>
  </si>
  <si>
    <t>AHAN************134G</t>
  </si>
  <si>
    <t>AHAN************135G</t>
  </si>
  <si>
    <t>AHAN************136G</t>
  </si>
  <si>
    <t>AHAN************137G</t>
  </si>
  <si>
    <t>AHAN************138F</t>
  </si>
  <si>
    <t>南滨居委会七连</t>
  </si>
  <si>
    <t>AHAN************139F</t>
  </si>
  <si>
    <t>AHAN************140S</t>
  </si>
  <si>
    <t>AHAN************141W</t>
  </si>
  <si>
    <t>崖城镇南滨七连</t>
  </si>
  <si>
    <t>AHAN************142A</t>
  </si>
  <si>
    <t>北岭村南雅五队</t>
  </si>
  <si>
    <t>AHAN************143E</t>
  </si>
  <si>
    <t>AHAN************144V</t>
  </si>
  <si>
    <t>AHAN************145Z</t>
  </si>
  <si>
    <t>港门村沙埋</t>
  </si>
  <si>
    <t>AHAN************146D</t>
  </si>
  <si>
    <t>AHAN************147H</t>
  </si>
  <si>
    <t>AHAN************148L</t>
  </si>
  <si>
    <t>AHAN************149C</t>
  </si>
  <si>
    <t>AHAN************150Y</t>
  </si>
  <si>
    <t>抱古村大隆水库</t>
  </si>
  <si>
    <t>AHAN************151B</t>
  </si>
  <si>
    <t>AHAN************152Q</t>
  </si>
  <si>
    <t>AHAN************153T</t>
  </si>
  <si>
    <t>AHAN************154J</t>
  </si>
  <si>
    <t>AHAN************155M</t>
  </si>
  <si>
    <t>AHAN************156C</t>
  </si>
  <si>
    <t>AHAN************157S</t>
  </si>
  <si>
    <t>AHAN************158U</t>
  </si>
  <si>
    <t>AHAN************159K</t>
  </si>
  <si>
    <t>南滨农场南风队</t>
  </si>
  <si>
    <t>AHAN************160Z</t>
  </si>
  <si>
    <t>AHAN************161V</t>
  </si>
  <si>
    <t>AHAN************162E</t>
  </si>
  <si>
    <t>赤草村黄金坡</t>
  </si>
  <si>
    <t>AHAN************163A</t>
  </si>
  <si>
    <t>AHAN************164W</t>
  </si>
  <si>
    <t>AHAN************165T</t>
  </si>
  <si>
    <t>三公里村委会三公里村</t>
  </si>
  <si>
    <t>AHAN************166C</t>
  </si>
  <si>
    <t>AHAN************167Y</t>
  </si>
  <si>
    <t>AHAN************168U</t>
  </si>
  <si>
    <t>AHAN************169Q</t>
  </si>
  <si>
    <t>AHAN************170U</t>
  </si>
  <si>
    <t>AHAN************171R</t>
  </si>
  <si>
    <t>AHAN************172C</t>
  </si>
  <si>
    <t>AHAN************173Z</t>
  </si>
  <si>
    <t>AHAN************174W</t>
  </si>
  <si>
    <t>AHAN************175T</t>
  </si>
  <si>
    <t>AHAN************176Q</t>
  </si>
  <si>
    <t>AHAN************000R</t>
  </si>
  <si>
    <t>阿肥爹岭</t>
  </si>
  <si>
    <t>AHAN************002G</t>
  </si>
  <si>
    <t>AHAN************003N</t>
  </si>
  <si>
    <t>AHAN************004U</t>
  </si>
  <si>
    <t>坡加村</t>
  </si>
  <si>
    <t>AHAN************005P</t>
  </si>
  <si>
    <t>AHAN************006W</t>
  </si>
  <si>
    <t>AHAN************007D</t>
  </si>
  <si>
    <t>AHAN************008L</t>
  </si>
  <si>
    <t>AHAN************009S</t>
  </si>
  <si>
    <t>AHAN************010R</t>
  </si>
  <si>
    <t>AHAN************013C</t>
  </si>
  <si>
    <t>AHAN************015T</t>
  </si>
  <si>
    <t>黄猄坡</t>
  </si>
  <si>
    <t>AHAN************016B</t>
  </si>
  <si>
    <t>南滨居委会红明组</t>
  </si>
  <si>
    <t>AHAN************019M</t>
  </si>
  <si>
    <t>AHAN************020Z</t>
  </si>
  <si>
    <t>AHAN************021R</t>
  </si>
  <si>
    <t>赤草村中坡</t>
  </si>
  <si>
    <t>AHAN************023P</t>
  </si>
  <si>
    <t>AHAN************024H</t>
  </si>
  <si>
    <t>AHAN************025A</t>
  </si>
  <si>
    <t>AHAN************028Q</t>
  </si>
  <si>
    <t>AHAN************030E</t>
  </si>
  <si>
    <t>AHAN************031P</t>
  </si>
  <si>
    <t>AHAN************032B</t>
  </si>
  <si>
    <t>AHAN************033N</t>
  </si>
  <si>
    <t>AHAN************034L</t>
  </si>
  <si>
    <t>AHAN************035X</t>
  </si>
  <si>
    <t>AHAN************036I</t>
  </si>
  <si>
    <t>AHAN************037U</t>
  </si>
  <si>
    <t>AHAN************038G</t>
  </si>
  <si>
    <t>AHAN************039R</t>
  </si>
  <si>
    <t>AHAN************041F</t>
  </si>
  <si>
    <t>AHAN************042U</t>
  </si>
  <si>
    <t>AHAN************043V</t>
  </si>
  <si>
    <t>AHAN************044J</t>
  </si>
  <si>
    <t>AHAN************045X</t>
  </si>
  <si>
    <t>AHAN************046Y</t>
  </si>
  <si>
    <t>AHAN************047M</t>
  </si>
  <si>
    <t>AHAN************049C</t>
  </si>
  <si>
    <t>AHAN************050G</t>
  </si>
  <si>
    <t>AHAN************052Y</t>
  </si>
  <si>
    <t>AHAN************053U</t>
  </si>
  <si>
    <t>AHAN************054Q</t>
  </si>
  <si>
    <t>AHAN************055L</t>
  </si>
  <si>
    <t>AHAN************056H</t>
  </si>
  <si>
    <t>AHAN************057D</t>
  </si>
  <si>
    <t>AHAN************058M</t>
  </si>
  <si>
    <t>AHAN************059I</t>
  </si>
  <si>
    <t>AHAN************060X</t>
  </si>
  <si>
    <t>AHAN************061T</t>
  </si>
  <si>
    <t>AHAN************062B</t>
  </si>
  <si>
    <t>AHAN************063X</t>
  </si>
  <si>
    <t>AHAN************064F</t>
  </si>
  <si>
    <t>AHAN************065O</t>
  </si>
  <si>
    <t>南新十三队</t>
  </si>
  <si>
    <t>AHAN************066J</t>
  </si>
  <si>
    <t>AHAN************067S</t>
  </si>
  <si>
    <t>AHAN************068N</t>
  </si>
  <si>
    <t>赤草村</t>
  </si>
  <si>
    <t>AHAN************069W</t>
  </si>
  <si>
    <t>AHAN************070K</t>
  </si>
  <si>
    <t>AHAN************071O</t>
  </si>
  <si>
    <t>AHAN************072T</t>
  </si>
  <si>
    <t>AHAN************073X</t>
  </si>
  <si>
    <t>AHAN************074C</t>
  </si>
  <si>
    <t>AHAN************075G</t>
  </si>
  <si>
    <t>AHAN************076L</t>
  </si>
  <si>
    <t>AHAN************077C</t>
  </si>
  <si>
    <t>AHAN************078H</t>
  </si>
  <si>
    <t>AHAN************079L</t>
  </si>
  <si>
    <t>双联农场</t>
  </si>
  <si>
    <t>AHAN************080G</t>
  </si>
  <si>
    <t>AHAN************081P</t>
  </si>
  <si>
    <t>AHAN************083J</t>
  </si>
  <si>
    <t>AHAN************084S</t>
  </si>
  <si>
    <t>AHAN************085P</t>
  </si>
  <si>
    <t>AHAN************086Y</t>
  </si>
  <si>
    <t>AHAN************087V</t>
  </si>
  <si>
    <t>AHAN************089B</t>
  </si>
  <si>
    <t>AHAN************090Y</t>
  </si>
  <si>
    <t>AHAN************091W</t>
  </si>
  <si>
    <t>AHAN************092U</t>
  </si>
  <si>
    <t>AHAN************093S</t>
  </si>
  <si>
    <t>AHAN************094Q</t>
  </si>
  <si>
    <t>AHAN************095O</t>
  </si>
  <si>
    <t>AHAN************096M</t>
  </si>
  <si>
    <t>AHAN************097K</t>
  </si>
  <si>
    <t>AHAN************098I</t>
  </si>
  <si>
    <t>海棠村</t>
  </si>
  <si>
    <t>AHAN************099G</t>
  </si>
  <si>
    <t>AHAN************100Y</t>
  </si>
  <si>
    <t>AHAN************102R</t>
  </si>
  <si>
    <t>AHAN************103U</t>
  </si>
  <si>
    <t>AHAN************105O</t>
  </si>
  <si>
    <t>AHAN************107H</t>
  </si>
  <si>
    <t>AHAN************109A</t>
  </si>
  <si>
    <t>红岭队</t>
  </si>
  <si>
    <t>AHAN************112M</t>
  </si>
  <si>
    <t>AHAN************113H</t>
  </si>
  <si>
    <t>AHAN************114P</t>
  </si>
  <si>
    <t>羊岭队</t>
  </si>
  <si>
    <t>AHAN************115K</t>
  </si>
  <si>
    <t>AHAN************116F</t>
  </si>
  <si>
    <t>AHAN************117A</t>
  </si>
  <si>
    <t>南滨居红岭队</t>
  </si>
  <si>
    <t>AHAN************119E</t>
  </si>
  <si>
    <t>AHAN************120X</t>
  </si>
  <si>
    <t>AHAN************121X</t>
  </si>
  <si>
    <t>三更村</t>
  </si>
  <si>
    <t>AHAN************119T</t>
  </si>
  <si>
    <t>育才生态区龙密村</t>
  </si>
  <si>
    <t>AHAN************121O</t>
  </si>
  <si>
    <t>立才农场2队</t>
  </si>
  <si>
    <t>2022年1-3月份三亚市育才生态区贫困户政策性海南省地方财政芒果重大灾害保险投保明细（相对稳定贫困户）</t>
  </si>
  <si>
    <t>被保险人
姓名</t>
  </si>
  <si>
    <t>保险数量（株）</t>
  </si>
  <si>
    <t>总保险费（元）</t>
  </si>
  <si>
    <t>贫困状况</t>
  </si>
  <si>
    <t>备注</t>
  </si>
  <si>
    <t>农户自缴保费（0%）</t>
  </si>
  <si>
    <t>三亚市级财政补贴（70%）</t>
  </si>
  <si>
    <t>AHAN************106E</t>
  </si>
  <si>
    <t>苏学良</t>
  </si>
  <si>
    <t>2022.3.31</t>
  </si>
  <si>
    <t>2022.3.30</t>
  </si>
  <si>
    <t>相对稳定脱贫户</t>
  </si>
  <si>
    <t>那受村</t>
  </si>
  <si>
    <t>苏江龙</t>
  </si>
  <si>
    <t>苏荣强</t>
  </si>
  <si>
    <t>苏江锋</t>
  </si>
  <si>
    <t>苏加荣</t>
  </si>
  <si>
    <t>苏德海</t>
  </si>
  <si>
    <t>AHAN************108K</t>
  </si>
  <si>
    <t>董光明</t>
  </si>
  <si>
    <t>马亮村</t>
  </si>
  <si>
    <t>董明程</t>
  </si>
  <si>
    <t>董明杰</t>
  </si>
  <si>
    <t>董云华</t>
  </si>
  <si>
    <t>董良忠</t>
  </si>
  <si>
    <t>董明强</t>
  </si>
  <si>
    <t>董刘平</t>
  </si>
  <si>
    <t>董林忠</t>
  </si>
  <si>
    <t>董辉明</t>
  </si>
  <si>
    <t>董新光</t>
  </si>
  <si>
    <t>董明海</t>
  </si>
  <si>
    <t>董静强</t>
  </si>
  <si>
    <t>苏良花</t>
  </si>
  <si>
    <t>董慧强</t>
  </si>
  <si>
    <t>董亚弟</t>
  </si>
  <si>
    <t>董云明</t>
  </si>
  <si>
    <t>AHAN************111Q</t>
  </si>
  <si>
    <t>洪华明</t>
  </si>
  <si>
    <t>马脚村</t>
  </si>
  <si>
    <t>高进明</t>
  </si>
  <si>
    <t>高海林</t>
  </si>
  <si>
    <t>高清辉</t>
  </si>
  <si>
    <t>高道民</t>
  </si>
  <si>
    <t>洪育平</t>
  </si>
  <si>
    <t>高雄明</t>
  </si>
  <si>
    <t>高道强</t>
  </si>
  <si>
    <t>董永强</t>
  </si>
  <si>
    <t>董亚法</t>
  </si>
  <si>
    <t>董强辉</t>
  </si>
  <si>
    <t>董永良</t>
  </si>
  <si>
    <t>董洁清</t>
  </si>
  <si>
    <t>杨海贵</t>
  </si>
  <si>
    <t>苏秋花</t>
  </si>
  <si>
    <t>董德珍</t>
  </si>
  <si>
    <t>董良花</t>
  </si>
  <si>
    <t>董春祥</t>
  </si>
  <si>
    <t>洪坚军</t>
  </si>
  <si>
    <t>吉志军</t>
  </si>
  <si>
    <t>吉小路</t>
  </si>
  <si>
    <t>吉海关</t>
  </si>
  <si>
    <t>洪卫强</t>
  </si>
  <si>
    <t>高海诚</t>
  </si>
  <si>
    <t>吉永兴</t>
  </si>
  <si>
    <t>洪玉梅</t>
  </si>
  <si>
    <t>董俊强</t>
  </si>
  <si>
    <t>董金平</t>
  </si>
  <si>
    <t>董小龙</t>
  </si>
  <si>
    <t>董永贵</t>
  </si>
  <si>
    <t>董文闯</t>
  </si>
  <si>
    <t>董俊龙</t>
  </si>
  <si>
    <t>董文光</t>
  </si>
  <si>
    <t>董成伟</t>
  </si>
  <si>
    <t>董小青</t>
  </si>
  <si>
    <t>董小明</t>
  </si>
  <si>
    <t>洪爱花</t>
  </si>
  <si>
    <t>高福韦</t>
  </si>
  <si>
    <t>洪召良</t>
  </si>
  <si>
    <t>高玉良</t>
  </si>
  <si>
    <t>黄英辉</t>
  </si>
  <si>
    <t>董江明</t>
  </si>
  <si>
    <t>洪召弟</t>
  </si>
  <si>
    <t>AHAN************118W</t>
  </si>
  <si>
    <t>周建良</t>
  </si>
  <si>
    <t>龙密村</t>
  </si>
  <si>
    <t>周永强</t>
  </si>
  <si>
    <t>周文海</t>
  </si>
  <si>
    <t>周文伟</t>
  </si>
  <si>
    <t>周文亮</t>
  </si>
  <si>
    <t>周全</t>
  </si>
  <si>
    <t>蓝启忠</t>
  </si>
  <si>
    <t>黎德文</t>
  </si>
  <si>
    <t>蓝明新</t>
  </si>
  <si>
    <t>蓝海生</t>
  </si>
  <si>
    <t>洪海龙</t>
  </si>
  <si>
    <t>黄龙有</t>
  </si>
  <si>
    <t>董国辉</t>
  </si>
  <si>
    <t>蓝志平</t>
  </si>
  <si>
    <t>董成昌</t>
  </si>
  <si>
    <t>蓝新明</t>
  </si>
  <si>
    <t>董鑫森</t>
  </si>
  <si>
    <t>兰文清</t>
  </si>
  <si>
    <t>董志明</t>
  </si>
  <si>
    <t>高永钦</t>
  </si>
  <si>
    <t>高永微</t>
  </si>
  <si>
    <t>董亚邦</t>
  </si>
  <si>
    <t>兰填祥</t>
  </si>
  <si>
    <t>兰小芳</t>
  </si>
  <si>
    <t>兰家忠</t>
  </si>
  <si>
    <t>董亚伴</t>
  </si>
  <si>
    <t>黎志青</t>
  </si>
  <si>
    <t>黄小弟</t>
  </si>
  <si>
    <t>黄志荣</t>
  </si>
  <si>
    <t>蓝诚江</t>
  </si>
  <si>
    <t>苏桂连</t>
  </si>
  <si>
    <t>蓝永兴</t>
  </si>
  <si>
    <t>周重花</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</si>
</sst>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0_ "/>
  </numFmts>
  <fonts count="37">
    <font>
      <sz val="11"/>
      <color theme="1"/>
      <name val="宋体"/>
      <charset val="134"/>
      <scheme val="minor"/>
    </font>
    <font>
      <sz val="12"/>
      <name val="楷体_GB2312"/>
      <charset val="134"/>
    </font>
    <font>
      <sz val="10"/>
      <name val="楷体_GB2312"/>
      <charset val="134"/>
    </font>
    <font>
      <sz val="10"/>
      <color rgb="FFFF0000"/>
      <name val="楷体_GB2312"/>
      <charset val="134"/>
    </font>
    <font>
      <sz val="14"/>
      <name val="楷体_GB2312"/>
      <charset val="134"/>
    </font>
    <font>
      <sz val="10"/>
      <color rgb="FF000000"/>
      <name val="楷体_GB2312"/>
      <charset val="134"/>
    </font>
    <font>
      <sz val="11"/>
      <name val="宋体"/>
      <charset val="134"/>
      <scheme val="minor"/>
    </font>
    <font>
      <sz val="10"/>
      <name val="宋体"/>
      <charset val="134"/>
      <scheme val="minor"/>
    </font>
    <font>
      <sz val="11"/>
      <name val="楷体_GB2312"/>
      <charset val="134"/>
    </font>
    <font>
      <sz val="18"/>
      <name val="楷体_GB2312"/>
      <charset val="134"/>
    </font>
    <font>
      <sz val="10"/>
      <color rgb="FF052540"/>
      <name val="楷体_GB2312"/>
      <charset val="134"/>
    </font>
    <font>
      <sz val="10"/>
      <color theme="1"/>
      <name val="楷体_GB2312"/>
      <charset val="134"/>
    </font>
    <font>
      <b/>
      <sz val="12"/>
      <name val="宋体"/>
      <charset val="134"/>
      <scheme val="minor"/>
    </font>
    <font>
      <b/>
      <sz val="11"/>
      <name val="宋体"/>
      <charset val="134"/>
      <scheme val="minor"/>
    </font>
    <font>
      <sz val="11"/>
      <color rgb="FF000000"/>
      <name val="宋体"/>
      <charset val="134"/>
      <scheme val="minor"/>
    </font>
    <font>
      <sz val="11"/>
      <color rgb="FF052540"/>
      <name val="宋体"/>
      <charset val="134"/>
      <scheme val="minor"/>
    </font>
    <font>
      <sz val="11"/>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32"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33" fillId="0" borderId="0">
      <alignment vertical="center"/>
    </xf>
    <xf numFmtId="0" fontId="0" fillId="10" borderId="10" applyNumberFormat="0" applyFont="0" applyAlignment="0" applyProtection="0">
      <alignment vertical="center"/>
    </xf>
    <xf numFmtId="0" fontId="25" fillId="2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33" fillId="0" borderId="0">
      <alignment vertical="center"/>
    </xf>
    <xf numFmtId="0" fontId="27" fillId="0" borderId="8" applyNumberFormat="0" applyFill="0" applyAlignment="0" applyProtection="0">
      <alignment vertical="center"/>
    </xf>
    <xf numFmtId="0" fontId="19" fillId="0" borderId="8" applyNumberFormat="0" applyFill="0" applyAlignment="0" applyProtection="0">
      <alignment vertical="center"/>
    </xf>
    <xf numFmtId="0" fontId="25" fillId="18" borderId="0" applyNumberFormat="0" applyBorder="0" applyAlignment="0" applyProtection="0">
      <alignment vertical="center"/>
    </xf>
    <xf numFmtId="0" fontId="22" fillId="0" borderId="12" applyNumberFormat="0" applyFill="0" applyAlignment="0" applyProtection="0">
      <alignment vertical="center"/>
    </xf>
    <xf numFmtId="0" fontId="25" fillId="4" borderId="0" applyNumberFormat="0" applyBorder="0" applyAlignment="0" applyProtection="0">
      <alignment vertical="center"/>
    </xf>
    <xf numFmtId="0" fontId="26" fillId="9" borderId="9" applyNumberFormat="0" applyAlignment="0" applyProtection="0">
      <alignment vertical="center"/>
    </xf>
    <xf numFmtId="0" fontId="34" fillId="9" borderId="13" applyNumberFormat="0" applyAlignment="0" applyProtection="0">
      <alignment vertical="center"/>
    </xf>
    <xf numFmtId="0" fontId="18" fillId="6" borderId="7" applyNumberFormat="0" applyAlignment="0" applyProtection="0">
      <alignment vertical="center"/>
    </xf>
    <xf numFmtId="0" fontId="17" fillId="15" borderId="0" applyNumberFormat="0" applyBorder="0" applyAlignment="0" applyProtection="0">
      <alignment vertical="center"/>
    </xf>
    <xf numFmtId="0" fontId="25" fillId="22" borderId="0" applyNumberFormat="0" applyBorder="0" applyAlignment="0" applyProtection="0">
      <alignment vertical="center"/>
    </xf>
    <xf numFmtId="0" fontId="35" fillId="0" borderId="14" applyNumberFormat="0" applyFill="0" applyAlignment="0" applyProtection="0">
      <alignment vertical="center"/>
    </xf>
    <xf numFmtId="0" fontId="28" fillId="0" borderId="11" applyNumberFormat="0" applyFill="0" applyAlignment="0" applyProtection="0">
      <alignment vertical="center"/>
    </xf>
    <xf numFmtId="0" fontId="36" fillId="32" borderId="0" applyNumberFormat="0" applyBorder="0" applyAlignment="0" applyProtection="0">
      <alignment vertical="center"/>
    </xf>
    <xf numFmtId="0" fontId="31" fillId="11" borderId="0" applyNumberFormat="0" applyBorder="0" applyAlignment="0" applyProtection="0">
      <alignment vertical="center"/>
    </xf>
    <xf numFmtId="0" fontId="17" fillId="27" borderId="0" applyNumberFormat="0" applyBorder="0" applyAlignment="0" applyProtection="0">
      <alignment vertical="center"/>
    </xf>
    <xf numFmtId="0" fontId="25" fillId="8"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25" fillId="34" borderId="0" applyNumberFormat="0" applyBorder="0" applyAlignment="0" applyProtection="0">
      <alignment vertical="center"/>
    </xf>
    <xf numFmtId="0" fontId="25"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5" fillId="20" borderId="0" applyNumberFormat="0" applyBorder="0" applyAlignment="0" applyProtection="0">
      <alignment vertical="center"/>
    </xf>
    <xf numFmtId="0" fontId="17" fillId="28" borderId="0" applyNumberFormat="0" applyBorder="0" applyAlignment="0" applyProtection="0">
      <alignment vertical="center"/>
    </xf>
    <xf numFmtId="0" fontId="25" fillId="23"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25" fillId="17"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cellStyleXfs>
  <cellXfs count="18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2" borderId="0" xfId="0" applyFont="1" applyFill="1" applyAlignment="1">
      <alignment vertical="center"/>
    </xf>
    <xf numFmtId="177" fontId="1" fillId="0" borderId="0" xfId="0" applyNumberFormat="1"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13"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2" fillId="2" borderId="1" xfId="0" applyNumberFormat="1" applyFont="1" applyFill="1" applyBorder="1" applyAlignment="1">
      <alignment vertical="center" wrapText="1"/>
    </xf>
    <xf numFmtId="0" fontId="2" fillId="0" borderId="1" xfId="54" applyNumberFormat="1" applyFont="1" applyFill="1" applyBorder="1" applyAlignment="1">
      <alignment horizontal="center" vertical="center" wrapText="1"/>
    </xf>
    <xf numFmtId="177" fontId="2" fillId="0" borderId="1" xfId="54" applyNumberFormat="1" applyFont="1" applyFill="1" applyBorder="1" applyAlignment="1">
      <alignment horizontal="center" vertical="center" wrapText="1"/>
    </xf>
    <xf numFmtId="0" fontId="2" fillId="0" borderId="1" xfId="0" applyFont="1" applyFill="1" applyBorder="1" applyAlignment="1">
      <alignment vertical="center" wrapText="1"/>
    </xf>
    <xf numFmtId="177" fontId="2" fillId="0" borderId="1" xfId="54" applyNumberFormat="1" applyFont="1" applyFill="1" applyBorder="1" applyAlignment="1">
      <alignment vertical="center" wrapText="1"/>
    </xf>
    <xf numFmtId="177" fontId="2" fillId="0" borderId="1" xfId="0" applyNumberFormat="1"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177" fontId="3" fillId="0" borderId="1" xfId="54" applyNumberFormat="1" applyFont="1" applyFill="1" applyBorder="1" applyAlignment="1">
      <alignment vertical="center" wrapText="1"/>
    </xf>
    <xf numFmtId="177" fontId="3" fillId="0" borderId="1" xfId="0" applyNumberFormat="1" applyFont="1" applyFill="1" applyBorder="1" applyAlignment="1">
      <alignment vertical="center"/>
    </xf>
    <xf numFmtId="0" fontId="2" fillId="2" borderId="1" xfId="0" applyFont="1" applyFill="1" applyBorder="1" applyAlignment="1">
      <alignment vertical="center"/>
    </xf>
    <xf numFmtId="177" fontId="2" fillId="2" borderId="1" xfId="54" applyNumberFormat="1" applyFont="1" applyFill="1" applyBorder="1" applyAlignment="1">
      <alignment vertical="center" wrapText="1"/>
    </xf>
    <xf numFmtId="177" fontId="2" fillId="2" borderId="1" xfId="0" applyNumberFormat="1" applyFont="1" applyFill="1" applyBorder="1" applyAlignment="1">
      <alignment vertical="center"/>
    </xf>
    <xf numFmtId="0" fontId="1" fillId="0" borderId="4"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3" borderId="1" xfId="0" applyFont="1" applyFill="1" applyBorder="1" applyAlignment="1">
      <alignment horizontal="center" vertical="center"/>
    </xf>
    <xf numFmtId="177" fontId="2" fillId="3" borderId="1" xfId="0" applyNumberFormat="1" applyFont="1" applyFill="1" applyBorder="1" applyAlignment="1">
      <alignment horizontal="center" vertical="center"/>
    </xf>
    <xf numFmtId="177" fontId="2" fillId="3" borderId="1" xfId="0" applyNumberFormat="1" applyFont="1" applyFill="1" applyBorder="1" applyAlignment="1">
      <alignment vertical="center" wrapText="1"/>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3" fillId="2" borderId="1" xfId="0" applyNumberFormat="1" applyFont="1" applyFill="1" applyBorder="1" applyAlignment="1">
      <alignment vertical="center" wrapText="1"/>
    </xf>
    <xf numFmtId="0" fontId="2" fillId="3" borderId="1" xfId="0" applyFont="1" applyFill="1" applyBorder="1" applyAlignment="1">
      <alignment vertical="center"/>
    </xf>
    <xf numFmtId="177" fontId="2" fillId="3" borderId="1" xfId="54" applyNumberFormat="1" applyFont="1" applyFill="1" applyBorder="1" applyAlignment="1">
      <alignment vertical="center" wrapText="1"/>
    </xf>
    <xf numFmtId="177" fontId="2" fillId="3" borderId="1" xfId="0" applyNumberFormat="1" applyFont="1" applyFill="1" applyBorder="1" applyAlignment="1">
      <alignment vertical="center"/>
    </xf>
    <xf numFmtId="0" fontId="3" fillId="2" borderId="1" xfId="0" applyFont="1" applyFill="1" applyBorder="1" applyAlignment="1">
      <alignment vertical="center"/>
    </xf>
    <xf numFmtId="177" fontId="3" fillId="2" borderId="1" xfId="54" applyNumberFormat="1" applyFont="1" applyFill="1" applyBorder="1" applyAlignment="1">
      <alignment vertical="center" wrapText="1"/>
    </xf>
    <xf numFmtId="177" fontId="3" fillId="2"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vertical="center" wrapText="1"/>
    </xf>
    <xf numFmtId="0" fontId="6" fillId="0" borderId="0"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49" fontId="0" fillId="0" borderId="0" xfId="0" applyNumberFormat="1">
      <alignment vertical="center"/>
    </xf>
    <xf numFmtId="0" fontId="8" fillId="0" borderId="0" xfId="0" applyFont="1" applyFill="1" applyBorder="1" applyAlignment="1">
      <alignment horizontal="left" vertical="center" wrapText="1"/>
    </xf>
    <xf numFmtId="0" fontId="9" fillId="0" borderId="0" xfId="0" applyFont="1" applyAlignment="1">
      <alignment horizontal="center" vertical="center"/>
    </xf>
    <xf numFmtId="49" fontId="9" fillId="0" borderId="0" xfId="0" applyNumberFormat="1" applyFont="1" applyAlignment="1">
      <alignment horizontal="center" vertical="center"/>
    </xf>
    <xf numFmtId="0" fontId="8" fillId="0" borderId="0" xfId="0" applyFont="1" applyAlignment="1">
      <alignment horizontal="left" vertical="center"/>
    </xf>
    <xf numFmtId="49" fontId="8" fillId="0" borderId="0" xfId="0" applyNumberFormat="1" applyFont="1" applyAlignment="1">
      <alignment horizontal="left" vertical="center"/>
    </xf>
    <xf numFmtId="177" fontId="8" fillId="0" borderId="0" xfId="0" applyNumberFormat="1" applyFont="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3" fontId="2" fillId="0" borderId="1" xfId="8" applyFont="1" applyFill="1" applyBorder="1" applyAlignment="1">
      <alignment horizontal="center" vertical="center" wrapText="1"/>
    </xf>
    <xf numFmtId="177" fontId="2" fillId="0" borderId="1" xfId="0" applyNumberFormat="1" applyFont="1" applyBorder="1" applyAlignment="1">
      <alignment horizontal="center" vertical="center"/>
    </xf>
    <xf numFmtId="49" fontId="5" fillId="0" borderId="1" xfId="13"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43" fontId="2" fillId="0" borderId="1" xfId="8" applyFont="1" applyFill="1" applyBorder="1" applyAlignment="1">
      <alignment horizontal="right" vertical="center" wrapText="1"/>
    </xf>
    <xf numFmtId="0" fontId="10" fillId="0" borderId="1" xfId="13" applyFont="1" applyFill="1" applyBorder="1" applyAlignment="1">
      <alignment horizontal="center" vertical="center" wrapText="1"/>
    </xf>
    <xf numFmtId="0" fontId="2"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2" fillId="0" borderId="1" xfId="13" applyFont="1" applyFill="1" applyBorder="1" applyAlignment="1">
      <alignment horizontal="center" vertical="center" wrapText="1"/>
    </xf>
    <xf numFmtId="0" fontId="11" fillId="0" borderId="1" xfId="13" applyFont="1" applyFill="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0" fontId="2" fillId="0" borderId="2" xfId="54" applyNumberFormat="1" applyFont="1" applyFill="1" applyBorder="1" applyAlignment="1">
      <alignment horizontal="center" vertical="center" wrapText="1"/>
    </xf>
    <xf numFmtId="0" fontId="2" fillId="0" borderId="3" xfId="54" applyNumberFormat="1" applyFont="1" applyFill="1" applyBorder="1" applyAlignment="1">
      <alignment horizontal="center" vertical="center" wrapText="1"/>
    </xf>
    <xf numFmtId="0" fontId="2" fillId="0" borderId="4" xfId="54" applyNumberFormat="1" applyFont="1" applyFill="1" applyBorder="1" applyAlignment="1">
      <alignment horizontal="center" vertical="center" wrapText="1"/>
    </xf>
    <xf numFmtId="177" fontId="5" fillId="0" borderId="1" xfId="55"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14" fontId="5" fillId="0" borderId="1" xfId="21" applyNumberFormat="1" applyFont="1" applyFill="1" applyBorder="1" applyAlignment="1">
      <alignment horizontal="center" vertical="center" wrapText="1"/>
    </xf>
    <xf numFmtId="177" fontId="10" fillId="0" borderId="1" xfId="55" applyNumberFormat="1" applyFont="1" applyFill="1" applyBorder="1" applyAlignment="1">
      <alignment horizontal="right" vertical="center" wrapText="1"/>
    </xf>
    <xf numFmtId="177" fontId="10" fillId="0" borderId="1" xfId="50" applyNumberFormat="1" applyFont="1" applyFill="1" applyBorder="1" applyAlignment="1">
      <alignment horizontal="right" vertical="center" wrapText="1"/>
    </xf>
    <xf numFmtId="14" fontId="5" fillId="0" borderId="1" xfId="50" applyNumberFormat="1" applyFont="1" applyFill="1" applyBorder="1" applyAlignment="1">
      <alignment horizontal="center" vertical="center" wrapText="1"/>
    </xf>
    <xf numFmtId="0" fontId="4" fillId="0" borderId="0" xfId="0" applyFont="1" applyAlignment="1">
      <alignment horizontal="left" vertical="center"/>
    </xf>
    <xf numFmtId="0" fontId="5" fillId="0" borderId="1" xfId="53"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3" borderId="1" xfId="13" applyFont="1" applyFill="1" applyBorder="1" applyAlignment="1">
      <alignment horizontal="center" vertical="center" wrapText="1"/>
    </xf>
    <xf numFmtId="0" fontId="5" fillId="3" borderId="1" xfId="55" applyFont="1" applyFill="1" applyBorder="1" applyAlignment="1">
      <alignment horizontal="center" vertical="center" wrapText="1"/>
    </xf>
    <xf numFmtId="43" fontId="2" fillId="3" borderId="1" xfId="8" applyFont="1" applyFill="1" applyBorder="1" applyAlignment="1">
      <alignment horizontal="center" vertical="center" wrapText="1"/>
    </xf>
    <xf numFmtId="43" fontId="2" fillId="3" borderId="1" xfId="8" applyFont="1" applyFill="1" applyBorder="1" applyAlignment="1">
      <alignment horizontal="right" vertical="center" wrapText="1"/>
    </xf>
    <xf numFmtId="177" fontId="5" fillId="3" borderId="1" xfId="55" applyNumberFormat="1" applyFont="1" applyFill="1" applyBorder="1" applyAlignment="1">
      <alignment horizontal="right" vertical="center" wrapText="1"/>
    </xf>
    <xf numFmtId="177" fontId="2" fillId="3" borderId="1" xfId="0" applyNumberFormat="1" applyFont="1" applyFill="1" applyBorder="1" applyAlignment="1">
      <alignment horizontal="right" vertical="center" wrapText="1"/>
    </xf>
    <xf numFmtId="14" fontId="5" fillId="3" borderId="1" xfId="21" applyNumberFormat="1" applyFont="1" applyFill="1" applyBorder="1" applyAlignment="1">
      <alignment horizontal="center" vertical="center" wrapText="1"/>
    </xf>
    <xf numFmtId="0" fontId="5" fillId="3" borderId="1" xfId="53" applyFont="1" applyFill="1" applyBorder="1" applyAlignment="1">
      <alignment horizontal="center" vertical="center" wrapText="1"/>
    </xf>
    <xf numFmtId="0" fontId="2" fillId="3"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right" vertical="center" wrapText="1"/>
    </xf>
    <xf numFmtId="14" fontId="6"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13" applyFont="1" applyFill="1" applyBorder="1" applyAlignment="1">
      <alignment horizontal="center" vertical="center" wrapText="1"/>
    </xf>
    <xf numFmtId="0" fontId="14" fillId="0" borderId="1" xfId="55" applyFont="1" applyFill="1" applyBorder="1" applyAlignment="1">
      <alignment horizontal="center" vertical="center" wrapText="1"/>
    </xf>
    <xf numFmtId="0" fontId="14" fillId="0" borderId="1" xfId="55"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4" borderId="1" xfId="13" applyFont="1" applyFill="1" applyBorder="1" applyAlignment="1">
      <alignment horizontal="center" vertical="center" wrapText="1"/>
    </xf>
    <xf numFmtId="0" fontId="14" fillId="4" borderId="1" xfId="55" applyFont="1" applyFill="1" applyBorder="1" applyAlignment="1">
      <alignment horizontal="center" vertical="center" wrapText="1"/>
    </xf>
    <xf numFmtId="0" fontId="14" fillId="4" borderId="1" xfId="55"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13" applyFont="1" applyFill="1" applyBorder="1" applyAlignment="1">
      <alignment horizontal="center" vertical="center" wrapText="1"/>
    </xf>
    <xf numFmtId="0" fontId="14" fillId="2" borderId="1" xfId="55" applyFont="1" applyFill="1" applyBorder="1" applyAlignment="1">
      <alignment horizontal="center" vertical="center" wrapText="1"/>
    </xf>
    <xf numFmtId="0" fontId="14" fillId="2" borderId="1" xfId="55"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5" fillId="2" borderId="1" xfId="13" applyFont="1" applyFill="1" applyBorder="1" applyAlignment="1">
      <alignment horizontal="center" vertical="center" wrapText="1"/>
    </xf>
    <xf numFmtId="0" fontId="15" fillId="2" borderId="1" xfId="55" applyNumberFormat="1" applyFont="1" applyFill="1" applyBorder="1" applyAlignment="1">
      <alignment horizontal="center" vertical="center" wrapText="1"/>
    </xf>
    <xf numFmtId="0" fontId="14" fillId="0" borderId="1" xfId="13" applyFont="1" applyBorder="1" applyAlignment="1">
      <alignment horizontal="center" vertical="center" wrapText="1"/>
    </xf>
    <xf numFmtId="0" fontId="14" fillId="0" borderId="1" xfId="55" applyFont="1" applyBorder="1" applyAlignment="1">
      <alignment horizontal="center" vertical="center" wrapText="1"/>
    </xf>
    <xf numFmtId="0" fontId="14" fillId="0" borderId="1" xfId="55" applyNumberFormat="1" applyFont="1" applyBorder="1" applyAlignment="1">
      <alignment horizontal="center" vertical="center" wrapText="1"/>
    </xf>
    <xf numFmtId="0" fontId="6" fillId="2" borderId="1" xfId="50" applyFont="1" applyFill="1" applyBorder="1" applyAlignment="1">
      <alignment horizontal="center" vertical="center" wrapText="1"/>
    </xf>
    <xf numFmtId="0" fontId="14" fillId="2" borderId="1" xfId="50" applyFont="1" applyFill="1" applyBorder="1" applyAlignment="1">
      <alignment horizontal="center" vertical="center" wrapText="1"/>
    </xf>
    <xf numFmtId="0" fontId="15" fillId="2" borderId="1" xfId="50"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15" fillId="0" borderId="1" xfId="55" applyNumberFormat="1" applyFont="1" applyFill="1" applyBorder="1" applyAlignment="1">
      <alignment horizontal="center" vertical="center" wrapText="1"/>
    </xf>
    <xf numFmtId="0" fontId="6" fillId="2" borderId="1" xfId="13" applyFont="1" applyFill="1" applyBorder="1" applyAlignment="1">
      <alignment horizontal="center" vertical="center" wrapText="1"/>
    </xf>
    <xf numFmtId="0" fontId="0" fillId="2" borderId="1" xfId="13" applyFont="1" applyFill="1" applyBorder="1" applyAlignment="1">
      <alignment horizontal="center" vertical="center" wrapText="1"/>
    </xf>
    <xf numFmtId="0" fontId="0" fillId="4" borderId="1" xfId="13" applyFont="1" applyFill="1" applyBorder="1" applyAlignment="1">
      <alignment horizontal="center" vertical="center" wrapText="1"/>
    </xf>
    <xf numFmtId="0" fontId="15" fillId="4" borderId="1" xfId="55" applyNumberFormat="1" applyFont="1" applyFill="1" applyBorder="1" applyAlignment="1">
      <alignment horizontal="center" vertical="center" wrapText="1"/>
    </xf>
    <xf numFmtId="0" fontId="0" fillId="0" borderId="1" xfId="13" applyFont="1" applyFill="1" applyBorder="1" applyAlignment="1">
      <alignment horizontal="center" vertical="center" wrapText="1"/>
    </xf>
    <xf numFmtId="0" fontId="15" fillId="4" borderId="1" xfId="13" applyFont="1" applyFill="1" applyBorder="1" applyAlignment="1">
      <alignment horizontal="center" vertical="center" wrapText="1"/>
    </xf>
    <xf numFmtId="178" fontId="6" fillId="0" borderId="0" xfId="0" applyNumberFormat="1" applyFont="1" applyFill="1" applyBorder="1" applyAlignment="1">
      <alignment horizontal="center" wrapText="1"/>
    </xf>
    <xf numFmtId="178" fontId="6" fillId="0" borderId="1" xfId="0" applyNumberFormat="1" applyFont="1" applyFill="1" applyBorder="1" applyAlignment="1">
      <alignment horizontal="center" vertical="center" wrapText="1"/>
    </xf>
    <xf numFmtId="14" fontId="14" fillId="0" borderId="1" xfId="21" applyNumberFormat="1" applyFont="1" applyFill="1" applyBorder="1" applyAlignment="1">
      <alignment horizontal="center" vertical="center" wrapText="1"/>
    </xf>
    <xf numFmtId="0" fontId="14" fillId="0" borderId="1" xfId="53" applyFont="1" applyFill="1" applyBorder="1" applyAlignment="1">
      <alignment horizontal="center" vertical="center" wrapText="1"/>
    </xf>
    <xf numFmtId="14" fontId="14" fillId="4" borderId="1" xfId="21" applyNumberFormat="1" applyFont="1" applyFill="1" applyBorder="1" applyAlignment="1">
      <alignment horizontal="center" vertical="center" wrapText="1"/>
    </xf>
    <xf numFmtId="0" fontId="14" fillId="4" borderId="1" xfId="53" applyFont="1" applyFill="1" applyBorder="1" applyAlignment="1">
      <alignment horizontal="center" vertical="center" wrapText="1"/>
    </xf>
    <xf numFmtId="14" fontId="14" fillId="2" borderId="1" xfId="21" applyNumberFormat="1" applyFont="1" applyFill="1" applyBorder="1" applyAlignment="1">
      <alignment horizontal="center" vertical="center" wrapText="1"/>
    </xf>
    <xf numFmtId="0" fontId="14" fillId="2" borderId="1" xfId="53" applyFont="1" applyFill="1" applyBorder="1" applyAlignment="1">
      <alignment horizontal="center" vertical="center" wrapText="1"/>
    </xf>
    <xf numFmtId="14" fontId="14" fillId="0" borderId="1" xfId="21" applyNumberFormat="1" applyFont="1" applyBorder="1" applyAlignment="1">
      <alignment horizontal="center" vertical="center" wrapText="1"/>
    </xf>
    <xf numFmtId="0" fontId="14" fillId="0" borderId="1" xfId="53" applyFont="1" applyBorder="1" applyAlignment="1">
      <alignment horizontal="center" vertical="center" wrapText="1"/>
    </xf>
    <xf numFmtId="14" fontId="14" fillId="2" borderId="1" xfId="50" applyNumberFormat="1" applyFont="1" applyFill="1" applyBorder="1" applyAlignment="1">
      <alignment horizontal="center" vertical="center" wrapText="1"/>
    </xf>
    <xf numFmtId="0" fontId="14" fillId="2" borderId="1" xfId="19" applyFont="1" applyFill="1" applyBorder="1" applyAlignment="1">
      <alignment horizontal="center" vertical="center" wrapText="1"/>
    </xf>
    <xf numFmtId="0" fontId="6" fillId="0"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5" fillId="0" borderId="1" xfId="13" applyFont="1" applyFill="1" applyBorder="1" applyAlignment="1">
      <alignment horizontal="center" vertical="center" wrapText="1"/>
    </xf>
    <xf numFmtId="0" fontId="15" fillId="0" borderId="1" xfId="55" applyNumberFormat="1" applyFont="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Border="1" applyAlignment="1">
      <alignment vertical="center" wrapText="1"/>
    </xf>
    <xf numFmtId="177" fontId="0" fillId="0" borderId="1" xfId="0" applyNumberFormat="1" applyBorder="1">
      <alignment vertical="center"/>
    </xf>
    <xf numFmtId="0" fontId="0" fillId="0" borderId="1" xfId="0" applyBorder="1">
      <alignment vertical="center"/>
    </xf>
    <xf numFmtId="177" fontId="6" fillId="0" borderId="1" xfId="0" applyNumberFormat="1" applyFont="1" applyFill="1" applyBorder="1" applyAlignment="1">
      <alignment horizontal="center" vertical="center" wrapText="1"/>
    </xf>
    <xf numFmtId="14" fontId="0" fillId="0" borderId="1" xfId="0" applyNumberFormat="1"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2" xfId="54"/>
    <cellStyle name="常规 7" xfId="55"/>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C\Documents\WeChat%20Files\wxid_wn32swzf3qg922\FileStorage\File\2022-05\&#26032;&#24314;%20XLSX%20&#24037;&#2031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PIC\Desktop\&#40644;&#23567;&#26149;\&#40644;&#23567;&#26149;\2021&#24180;&#23830;&#24030;&#33829;&#38144;&#26381;&#21153;&#37096;&#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A2" t="str">
            <v>AHANSTY97622Q050001Y</v>
          </cell>
          <cell r="B2">
            <v>11.56</v>
          </cell>
          <cell r="C2" t="str">
            <v>三亚市</v>
          </cell>
          <cell r="D2" t="str">
            <v>天涯区</v>
          </cell>
          <cell r="E2" t="str">
            <v>梅村</v>
          </cell>
        </row>
        <row r="3">
          <cell r="A3" t="str">
            <v>AHANSTY97622Q050002D</v>
          </cell>
          <cell r="B3">
            <v>12.42</v>
          </cell>
          <cell r="C3" t="str">
            <v>三亚市</v>
          </cell>
          <cell r="D3" t="str">
            <v>崖州区</v>
          </cell>
          <cell r="E3" t="str">
            <v>凤岭村</v>
          </cell>
        </row>
        <row r="4">
          <cell r="A4" t="str">
            <v>AHANSTY97622Q050010Y</v>
          </cell>
          <cell r="B4">
            <v>17.69</v>
          </cell>
          <cell r="C4" t="str">
            <v>三亚市</v>
          </cell>
          <cell r="D4" t="str">
            <v>崖州区</v>
          </cell>
          <cell r="E4" t="str">
            <v>凤岭村</v>
          </cell>
        </row>
        <row r="5">
          <cell r="A5" t="str">
            <v>AHANSTY97622Q050003V</v>
          </cell>
          <cell r="B5">
            <v>51.58</v>
          </cell>
          <cell r="C5" t="str">
            <v>三亚市</v>
          </cell>
          <cell r="D5" t="str">
            <v>天涯区</v>
          </cell>
          <cell r="E5" t="str">
            <v>梅村</v>
          </cell>
        </row>
        <row r="6">
          <cell r="A6" t="str">
            <v>AHANSTY97622Q050012U</v>
          </cell>
          <cell r="B6">
            <v>27.59</v>
          </cell>
          <cell r="C6" t="str">
            <v>三亚市</v>
          </cell>
          <cell r="D6" t="str">
            <v>崖州区</v>
          </cell>
          <cell r="E6" t="str">
            <v>梅东村委会大陆岭</v>
          </cell>
        </row>
        <row r="7">
          <cell r="A7" t="str">
            <v>AHANSTY97622Q050013F</v>
          </cell>
          <cell r="B7">
            <v>20.33</v>
          </cell>
          <cell r="C7" t="str">
            <v>三亚市</v>
          </cell>
          <cell r="D7" t="str">
            <v>崖州区</v>
          </cell>
          <cell r="E7" t="str">
            <v>梅东村委会大陆岭</v>
          </cell>
        </row>
        <row r="8">
          <cell r="A8" t="str">
            <v>AHANSTY97622Q050014D</v>
          </cell>
          <cell r="B8">
            <v>23.37</v>
          </cell>
          <cell r="C8" t="str">
            <v>三亚市</v>
          </cell>
          <cell r="D8" t="str">
            <v>崖州区</v>
          </cell>
          <cell r="E8" t="str">
            <v>梅西村阿肥爹岭</v>
          </cell>
        </row>
        <row r="9">
          <cell r="A9" t="str">
            <v>AHANSTY97622Q050011W</v>
          </cell>
          <cell r="B9">
            <v>38.64</v>
          </cell>
          <cell r="C9" t="str">
            <v>三亚市</v>
          </cell>
          <cell r="D9" t="str">
            <v>崖州区</v>
          </cell>
          <cell r="E9" t="str">
            <v>梅山阿肥爹岭</v>
          </cell>
        </row>
        <row r="10">
          <cell r="A10" t="str">
            <v>AHANSTY97622Q050020X</v>
          </cell>
          <cell r="B10">
            <v>46.99</v>
          </cell>
          <cell r="C10" t="str">
            <v>三亚市</v>
          </cell>
          <cell r="D10" t="str">
            <v>崖州区</v>
          </cell>
          <cell r="E10" t="str">
            <v>梅西村阿肥爹岭</v>
          </cell>
        </row>
        <row r="11">
          <cell r="A11" t="str">
            <v>AHANSTY97622Q050015B</v>
          </cell>
          <cell r="B11">
            <v>25.85</v>
          </cell>
          <cell r="C11" t="str">
            <v>三亚市</v>
          </cell>
          <cell r="D11" t="str">
            <v>崖州区</v>
          </cell>
          <cell r="E11" t="str">
            <v>梅西村委会阿肥爹岭</v>
          </cell>
        </row>
        <row r="12">
          <cell r="A12" t="str">
            <v>AHANSTY97622Q050025K</v>
          </cell>
          <cell r="B12">
            <v>36.5</v>
          </cell>
          <cell r="C12" t="str">
            <v>三亚市</v>
          </cell>
          <cell r="D12" t="str">
            <v>崖州区</v>
          </cell>
          <cell r="E12" t="str">
            <v>长山村</v>
          </cell>
        </row>
        <row r="13">
          <cell r="A13" t="str">
            <v>AHANSTY97622Q050021K</v>
          </cell>
          <cell r="B13">
            <v>29.34</v>
          </cell>
          <cell r="C13" t="str">
            <v>三亚市</v>
          </cell>
          <cell r="D13" t="str">
            <v>崖州区</v>
          </cell>
          <cell r="E13" t="str">
            <v>长山村</v>
          </cell>
        </row>
        <row r="14">
          <cell r="A14" t="str">
            <v>AHANSTY97622Q050019G</v>
          </cell>
          <cell r="B14">
            <v>51.63</v>
          </cell>
          <cell r="C14" t="str">
            <v>三亚市</v>
          </cell>
          <cell r="D14" t="str">
            <v>崖州区</v>
          </cell>
          <cell r="E14" t="str">
            <v>梅山镇梅西村</v>
          </cell>
        </row>
        <row r="15">
          <cell r="A15" t="str">
            <v>AHANSTY97622Q050022X</v>
          </cell>
          <cell r="B15">
            <v>27.69</v>
          </cell>
          <cell r="C15" t="str">
            <v>三亚市</v>
          </cell>
          <cell r="D15" t="str">
            <v>崖州区</v>
          </cell>
          <cell r="E15" t="str">
            <v>梅西村委会阿肥爹岭</v>
          </cell>
        </row>
        <row r="16">
          <cell r="A16" t="str">
            <v>AHANSTY97622Q050077O</v>
          </cell>
          <cell r="B16">
            <v>31.72</v>
          </cell>
          <cell r="C16" t="str">
            <v>三亚市</v>
          </cell>
          <cell r="D16" t="str">
            <v>崖州区</v>
          </cell>
          <cell r="E16" t="str">
            <v>南雅四队</v>
          </cell>
        </row>
        <row r="17">
          <cell r="A17" t="str">
            <v>AHANSTY97622Q050027X</v>
          </cell>
          <cell r="B17">
            <v>40.89</v>
          </cell>
          <cell r="C17" t="str">
            <v>三亚市</v>
          </cell>
          <cell r="D17" t="str">
            <v>崖州区</v>
          </cell>
          <cell r="E17" t="str">
            <v>南雅四队</v>
          </cell>
        </row>
        <row r="18">
          <cell r="A18" t="str">
            <v>AHANSTY97622Q050040R</v>
          </cell>
          <cell r="B18">
            <v>27.08</v>
          </cell>
          <cell r="C18" t="str">
            <v>三亚市</v>
          </cell>
          <cell r="D18" t="str">
            <v>崖州区</v>
          </cell>
          <cell r="E18" t="str">
            <v>南雅四队</v>
          </cell>
        </row>
        <row r="19">
          <cell r="A19" t="str">
            <v>AHANSTY97622Q050037O</v>
          </cell>
          <cell r="B19">
            <v>55.14</v>
          </cell>
          <cell r="C19" t="str">
            <v>三亚市</v>
          </cell>
          <cell r="D19" t="str">
            <v>崖州区</v>
          </cell>
          <cell r="E19" t="str">
            <v>梅西村阿肥爹岭</v>
          </cell>
        </row>
        <row r="20">
          <cell r="A20" t="str">
            <v>AHANSTY97622Q050035Z</v>
          </cell>
          <cell r="B20">
            <v>57.55</v>
          </cell>
          <cell r="C20" t="str">
            <v>三亚市</v>
          </cell>
          <cell r="D20" t="str">
            <v>崖州区</v>
          </cell>
          <cell r="E20" t="str">
            <v>梅山镇茅彭水库</v>
          </cell>
        </row>
        <row r="21">
          <cell r="A21" t="str">
            <v>AHANSTY97622Q050074E</v>
          </cell>
          <cell r="B21">
            <v>63.35</v>
          </cell>
          <cell r="C21" t="str">
            <v>三亚市</v>
          </cell>
          <cell r="D21" t="str">
            <v>崖州区</v>
          </cell>
          <cell r="E21" t="str">
            <v>梅西村</v>
          </cell>
        </row>
        <row r="22">
          <cell r="A22" t="str">
            <v>AHANSTY97622Q050064S</v>
          </cell>
          <cell r="B22">
            <v>28.13</v>
          </cell>
          <cell r="C22" t="str">
            <v>三亚市</v>
          </cell>
          <cell r="D22" t="str">
            <v>崖州区</v>
          </cell>
          <cell r="E22" t="str">
            <v>梅西村</v>
          </cell>
        </row>
        <row r="23">
          <cell r="A23" t="str">
            <v>AHANSTY97622Q050039E</v>
          </cell>
          <cell r="B23">
            <v>34.13</v>
          </cell>
          <cell r="C23" t="str">
            <v>三亚市</v>
          </cell>
          <cell r="D23" t="str">
            <v>崖州区</v>
          </cell>
          <cell r="E23" t="str">
            <v>梅西村阿肥爹岭</v>
          </cell>
        </row>
        <row r="24">
          <cell r="A24" t="str">
            <v>AHANSTY97622Q050045S</v>
          </cell>
          <cell r="B24">
            <v>37.1</v>
          </cell>
          <cell r="C24" t="str">
            <v>三亚市</v>
          </cell>
          <cell r="D24" t="str">
            <v>崖州区</v>
          </cell>
          <cell r="E24" t="str">
            <v>梅山镇梅西村</v>
          </cell>
        </row>
        <row r="25">
          <cell r="A25" t="str">
            <v>AHANSTY97622Q050026K</v>
          </cell>
          <cell r="B25">
            <v>38.15</v>
          </cell>
          <cell r="C25" t="str">
            <v>三亚市</v>
          </cell>
          <cell r="D25" t="str">
            <v>崖州区</v>
          </cell>
          <cell r="E25" t="str">
            <v>梅山镇梅西村阿肥爹岭</v>
          </cell>
        </row>
        <row r="26">
          <cell r="A26" t="str">
            <v>AHANSTY97622Q050159K</v>
          </cell>
          <cell r="B26">
            <v>22.72</v>
          </cell>
          <cell r="C26" t="str">
            <v>三亚市</v>
          </cell>
          <cell r="D26" t="str">
            <v>崖州区</v>
          </cell>
          <cell r="E26" t="str">
            <v>南滨农场南风队</v>
          </cell>
        </row>
        <row r="27">
          <cell r="A27" t="str">
            <v>AHANSTY97622Q050160Z</v>
          </cell>
          <cell r="B27">
            <v>17.23</v>
          </cell>
          <cell r="C27" t="str">
            <v>三亚市</v>
          </cell>
          <cell r="D27" t="str">
            <v>崖州区</v>
          </cell>
          <cell r="E27" t="str">
            <v>南滨农场南风队</v>
          </cell>
        </row>
        <row r="28">
          <cell r="A28" t="str">
            <v>AHANHNE97622Q050023U</v>
          </cell>
          <cell r="B28">
            <v>30.02</v>
          </cell>
          <cell r="C28" t="str">
            <v>三亚市</v>
          </cell>
          <cell r="D28" t="str">
            <v>崖州区</v>
          </cell>
          <cell r="E28" t="str">
            <v>南滨农场三连</v>
          </cell>
        </row>
        <row r="29">
          <cell r="A29" t="str">
            <v>AHANSTY97622Q050115A</v>
          </cell>
          <cell r="B29">
            <v>40</v>
          </cell>
          <cell r="C29" t="str">
            <v>三亚市</v>
          </cell>
          <cell r="D29" t="str">
            <v>天涯区</v>
          </cell>
          <cell r="E29" t="str">
            <v>水蛟村</v>
          </cell>
        </row>
        <row r="30">
          <cell r="A30" t="str">
            <v>AHANSTY97622Q050149C</v>
          </cell>
          <cell r="B30">
            <v>10.59</v>
          </cell>
          <cell r="C30" t="str">
            <v>三亚市</v>
          </cell>
          <cell r="D30" t="str">
            <v>崖州区</v>
          </cell>
          <cell r="E30" t="str">
            <v>三公里村</v>
          </cell>
        </row>
        <row r="31">
          <cell r="A31" t="str">
            <v>AHANSTY97622Q050067O</v>
          </cell>
          <cell r="B31">
            <v>50.07</v>
          </cell>
          <cell r="C31" t="str">
            <v>三亚市</v>
          </cell>
          <cell r="D31" t="str">
            <v>崖州区</v>
          </cell>
          <cell r="E31" t="str">
            <v>三公里村</v>
          </cell>
        </row>
        <row r="32">
          <cell r="A32" t="str">
            <v>AHANSTY97622Q050073J</v>
          </cell>
          <cell r="B32">
            <v>28.45</v>
          </cell>
          <cell r="C32" t="str">
            <v>三亚市</v>
          </cell>
          <cell r="D32" t="str">
            <v>崖州区</v>
          </cell>
          <cell r="E32" t="str">
            <v>三公里村</v>
          </cell>
        </row>
        <row r="33">
          <cell r="A33" t="str">
            <v>AHANSTY97622Q050081S</v>
          </cell>
          <cell r="B33">
            <v>14.07</v>
          </cell>
          <cell r="C33" t="str">
            <v>三亚市</v>
          </cell>
          <cell r="D33" t="str">
            <v>崖州区</v>
          </cell>
          <cell r="E33" t="str">
            <v>三公里村</v>
          </cell>
        </row>
        <row r="34">
          <cell r="A34" t="str">
            <v>AHANSTY97622Q050060T</v>
          </cell>
          <cell r="B34">
            <v>60.54</v>
          </cell>
          <cell r="C34" t="str">
            <v>三亚市</v>
          </cell>
          <cell r="D34" t="str">
            <v>崖州区</v>
          </cell>
          <cell r="E34" t="str">
            <v>三公里村</v>
          </cell>
        </row>
        <row r="35">
          <cell r="A35" t="str">
            <v>AHANSTY97622Q050107O</v>
          </cell>
          <cell r="B35">
            <v>36.09</v>
          </cell>
          <cell r="C35" t="str">
            <v>三亚市</v>
          </cell>
          <cell r="D35" t="str">
            <v>崖州区</v>
          </cell>
          <cell r="E35" t="str">
            <v>三公里村</v>
          </cell>
        </row>
        <row r="36">
          <cell r="A36" t="str">
            <v>AHANSTY97622Q050095C</v>
          </cell>
          <cell r="B36">
            <v>25.23</v>
          </cell>
          <cell r="C36" t="str">
            <v>三亚市</v>
          </cell>
          <cell r="D36" t="str">
            <v>崖州区</v>
          </cell>
          <cell r="E36" t="str">
            <v>南滨农场十七连</v>
          </cell>
        </row>
        <row r="37">
          <cell r="A37" t="str">
            <v>AHANSTY97622Q050080L</v>
          </cell>
          <cell r="B37">
            <v>39.63</v>
          </cell>
          <cell r="C37" t="str">
            <v>三亚市</v>
          </cell>
          <cell r="D37" t="str">
            <v>崖州区</v>
          </cell>
          <cell r="E37" t="str">
            <v>三公里村</v>
          </cell>
        </row>
        <row r="38">
          <cell r="A38" t="str">
            <v>AHANHNE97622Q050022U</v>
          </cell>
          <cell r="B38">
            <v>36.72</v>
          </cell>
          <cell r="C38" t="str">
            <v>三亚市</v>
          </cell>
          <cell r="D38" t="str">
            <v>崖州区</v>
          </cell>
          <cell r="E38" t="str">
            <v>南滨农场二连</v>
          </cell>
        </row>
        <row r="39">
          <cell r="A39" t="str">
            <v>AHANSTY97622Q050153T</v>
          </cell>
          <cell r="B39">
            <v>32.19</v>
          </cell>
          <cell r="C39" t="str">
            <v>三亚市</v>
          </cell>
          <cell r="D39" t="str">
            <v>崖州区</v>
          </cell>
          <cell r="E39" t="str">
            <v>三公里村</v>
          </cell>
        </row>
        <row r="40">
          <cell r="A40" t="str">
            <v>AHANSTY97622Q050134G</v>
          </cell>
          <cell r="B40">
            <v>32.68</v>
          </cell>
          <cell r="C40" t="str">
            <v>三亚市</v>
          </cell>
          <cell r="D40" t="str">
            <v>天涯区</v>
          </cell>
          <cell r="E40" t="str">
            <v>水蛟村</v>
          </cell>
        </row>
        <row r="41">
          <cell r="A41" t="str">
            <v>AHANSTY97622Q050105X</v>
          </cell>
          <cell r="B41">
            <v>14.35</v>
          </cell>
          <cell r="C41" t="str">
            <v>三亚市</v>
          </cell>
          <cell r="D41" t="str">
            <v>崖州区</v>
          </cell>
          <cell r="E41" t="str">
            <v>闽新农场</v>
          </cell>
        </row>
        <row r="42">
          <cell r="A42" t="str">
            <v>AHANSTY97622Q050059S</v>
          </cell>
          <cell r="B42">
            <v>37.06</v>
          </cell>
          <cell r="C42" t="str">
            <v>三亚市</v>
          </cell>
          <cell r="D42" t="str">
            <v>崖州区</v>
          </cell>
          <cell r="E42" t="str">
            <v>北岭村委会北岭村</v>
          </cell>
        </row>
        <row r="43">
          <cell r="A43" t="str">
            <v>AHANSTY97622Q050063P</v>
          </cell>
          <cell r="B43">
            <v>39.49</v>
          </cell>
          <cell r="C43" t="str">
            <v>三亚市</v>
          </cell>
          <cell r="D43" t="str">
            <v>崖州区</v>
          </cell>
          <cell r="E43" t="str">
            <v>赤草村委会赤草村</v>
          </cell>
        </row>
        <row r="44">
          <cell r="A44" t="str">
            <v>AHANSTY97622Q050152Q</v>
          </cell>
          <cell r="B44">
            <v>32.72</v>
          </cell>
          <cell r="C44" t="str">
            <v>三亚市</v>
          </cell>
          <cell r="D44" t="str">
            <v>崖州区</v>
          </cell>
          <cell r="E44" t="str">
            <v>三公里村</v>
          </cell>
        </row>
        <row r="45">
          <cell r="A45" t="str">
            <v>AHANSTY97622Q050148L</v>
          </cell>
          <cell r="B45">
            <v>27.57</v>
          </cell>
          <cell r="C45" t="str">
            <v>三亚市</v>
          </cell>
          <cell r="D45" t="str">
            <v>崖州区</v>
          </cell>
          <cell r="E45" t="str">
            <v>三公里村</v>
          </cell>
        </row>
        <row r="46">
          <cell r="A46" t="str">
            <v>AHANSTY97622Q050166C</v>
          </cell>
          <cell r="B46">
            <v>29.77</v>
          </cell>
          <cell r="C46" t="str">
            <v>三亚市</v>
          </cell>
          <cell r="D46" t="str">
            <v>崖州区</v>
          </cell>
          <cell r="E46" t="str">
            <v>三公里村</v>
          </cell>
        </row>
        <row r="47">
          <cell r="A47" t="str">
            <v>AHANSTY97622Q050104O</v>
          </cell>
          <cell r="B47">
            <v>23.97</v>
          </cell>
          <cell r="C47" t="str">
            <v>三亚市</v>
          </cell>
          <cell r="D47" t="str">
            <v>崖州区</v>
          </cell>
          <cell r="E47" t="str">
            <v>四川农场</v>
          </cell>
        </row>
        <row r="48">
          <cell r="A48" t="str">
            <v>AHANSTY97622Q050136G</v>
          </cell>
          <cell r="B48">
            <v>28.61</v>
          </cell>
          <cell r="C48" t="str">
            <v>三亚市</v>
          </cell>
          <cell r="D48" t="str">
            <v>崖州区</v>
          </cell>
          <cell r="E48" t="str">
            <v>梅东村委会梅东村</v>
          </cell>
        </row>
        <row r="49">
          <cell r="A49" t="str">
            <v>AHANHNE97622Q050019P</v>
          </cell>
          <cell r="B49">
            <v>37.27</v>
          </cell>
          <cell r="C49" t="str">
            <v>三亚市</v>
          </cell>
          <cell r="D49" t="str">
            <v>崖州区</v>
          </cell>
          <cell r="E49" t="str">
            <v>南滨农场</v>
          </cell>
        </row>
        <row r="50">
          <cell r="A50" t="str">
            <v>AHANSTY97622Q050048S</v>
          </cell>
          <cell r="B50">
            <v>50.56</v>
          </cell>
          <cell r="C50" t="str">
            <v>三亚市</v>
          </cell>
          <cell r="D50" t="str">
            <v>崖州区</v>
          </cell>
          <cell r="E50" t="str">
            <v>梅东村委会荒山岭</v>
          </cell>
        </row>
        <row r="51">
          <cell r="A51" t="str">
            <v>AHANSTY97622Q050069H</v>
          </cell>
          <cell r="B51">
            <v>25.12</v>
          </cell>
          <cell r="C51" t="str">
            <v>三亚市</v>
          </cell>
          <cell r="D51" t="str">
            <v>崖州区</v>
          </cell>
          <cell r="E51" t="str">
            <v>梅东村委会黑石岭</v>
          </cell>
        </row>
        <row r="52">
          <cell r="A52" t="str">
            <v>AHANSTY97622Q050168U</v>
          </cell>
          <cell r="B52">
            <v>14.41</v>
          </cell>
          <cell r="C52" t="str">
            <v>三亚市</v>
          </cell>
          <cell r="D52" t="str">
            <v>崖州区</v>
          </cell>
          <cell r="E52" t="str">
            <v>南滨农场金鸡队</v>
          </cell>
        </row>
        <row r="53">
          <cell r="A53" t="str">
            <v>AHANSTY97622Q050173Z</v>
          </cell>
          <cell r="B53">
            <v>15.42</v>
          </cell>
          <cell r="C53" t="str">
            <v>三亚市</v>
          </cell>
          <cell r="D53" t="str">
            <v>崖州区</v>
          </cell>
          <cell r="E53" t="str">
            <v>梅东村委会黑石岭</v>
          </cell>
        </row>
        <row r="54">
          <cell r="A54" t="str">
            <v>AHANSTY97622Q050157S</v>
          </cell>
          <cell r="B54">
            <v>11.99</v>
          </cell>
          <cell r="C54" t="str">
            <v>三亚市</v>
          </cell>
          <cell r="D54" t="str">
            <v>崖州区</v>
          </cell>
          <cell r="E54" t="str">
            <v>南滨农场金鸡队</v>
          </cell>
        </row>
        <row r="55">
          <cell r="A55" t="str">
            <v>AHANSTY97622Q050128J</v>
          </cell>
          <cell r="B55">
            <v>21.9</v>
          </cell>
          <cell r="C55" t="str">
            <v>三亚市</v>
          </cell>
          <cell r="D55" t="str">
            <v>崖州区</v>
          </cell>
          <cell r="E55" t="str">
            <v>梅东村委会梅东村</v>
          </cell>
        </row>
        <row r="56">
          <cell r="A56" t="str">
            <v>AHANSTY97622Q050163A</v>
          </cell>
          <cell r="B56">
            <v>19</v>
          </cell>
          <cell r="C56" t="str">
            <v>三亚市</v>
          </cell>
          <cell r="D56" t="str">
            <v>崖州区</v>
          </cell>
          <cell r="E56" t="str">
            <v>三公里村</v>
          </cell>
        </row>
        <row r="57">
          <cell r="A57" t="str">
            <v>AHANSTY97622Q050114O</v>
          </cell>
          <cell r="B57">
            <v>42.78</v>
          </cell>
          <cell r="C57" t="str">
            <v>三亚市</v>
          </cell>
          <cell r="D57" t="str">
            <v>天涯区</v>
          </cell>
          <cell r="E57" t="str">
            <v>水蛟村</v>
          </cell>
        </row>
        <row r="58">
          <cell r="A58" t="str">
            <v>AHANSTY97622Q050132G</v>
          </cell>
          <cell r="B58">
            <v>32</v>
          </cell>
          <cell r="C58" t="str">
            <v>三亚市</v>
          </cell>
          <cell r="D58" t="str">
            <v>天涯区</v>
          </cell>
          <cell r="E58" t="str">
            <v>水蛟村</v>
          </cell>
        </row>
        <row r="59">
          <cell r="A59" t="str">
            <v>AHANSTY97622Q050110V</v>
          </cell>
          <cell r="B59">
            <v>27.7</v>
          </cell>
          <cell r="C59" t="str">
            <v>三亚市</v>
          </cell>
          <cell r="D59" t="str">
            <v>崖州区</v>
          </cell>
          <cell r="E59" t="str">
            <v>梅东村委会梅东村</v>
          </cell>
        </row>
        <row r="60">
          <cell r="A60" t="str">
            <v>AHANSTY97622Q050118V</v>
          </cell>
          <cell r="B60">
            <v>26.71</v>
          </cell>
          <cell r="C60" t="str">
            <v>三亚市</v>
          </cell>
          <cell r="D60" t="str">
            <v>崖州区</v>
          </cell>
          <cell r="E60" t="str">
            <v>梅东村委会梅东村</v>
          </cell>
        </row>
        <row r="61">
          <cell r="A61" t="str">
            <v>AHANSTY97622Q050117X</v>
          </cell>
          <cell r="B61">
            <v>25.31</v>
          </cell>
          <cell r="C61" t="str">
            <v>三亚市</v>
          </cell>
          <cell r="D61" t="str">
            <v>崖州区</v>
          </cell>
          <cell r="E61" t="str">
            <v>赤草村委会赤草村</v>
          </cell>
        </row>
        <row r="62">
          <cell r="A62" t="str">
            <v>AHANSTY97622Q050054A</v>
          </cell>
          <cell r="B62">
            <v>29.84</v>
          </cell>
          <cell r="C62" t="str">
            <v>三亚市</v>
          </cell>
          <cell r="D62" t="str">
            <v>崖州区</v>
          </cell>
          <cell r="E62" t="str">
            <v>梅东村委会黑石岭</v>
          </cell>
        </row>
        <row r="63">
          <cell r="A63" t="str">
            <v>AHANSTY97622Q050068E</v>
          </cell>
          <cell r="B63">
            <v>37.75</v>
          </cell>
          <cell r="C63" t="str">
            <v>三亚市</v>
          </cell>
          <cell r="D63" t="str">
            <v>崖州区</v>
          </cell>
          <cell r="E63" t="str">
            <v>梅东村委会黑石岭</v>
          </cell>
        </row>
        <row r="64">
          <cell r="A64" t="str">
            <v>AHANHNE97622Q050020I</v>
          </cell>
          <cell r="B64">
            <v>34.18</v>
          </cell>
          <cell r="C64" t="str">
            <v>三亚市</v>
          </cell>
          <cell r="D64" t="str">
            <v>崖州区</v>
          </cell>
          <cell r="E64" t="str">
            <v>梅东村委会梅东村</v>
          </cell>
        </row>
        <row r="65">
          <cell r="A65" t="str">
            <v>AHANSTY97622Q050053R</v>
          </cell>
          <cell r="B65">
            <v>41.63</v>
          </cell>
          <cell r="C65" t="str">
            <v>三亚市</v>
          </cell>
          <cell r="D65" t="str">
            <v>崖州区</v>
          </cell>
          <cell r="E65" t="str">
            <v>梅东村委会黑石岭</v>
          </cell>
        </row>
        <row r="66">
          <cell r="A66" t="str">
            <v>AHANSTY97622Q050061W</v>
          </cell>
          <cell r="B66">
            <v>35.22</v>
          </cell>
          <cell r="C66" t="str">
            <v>三亚市</v>
          </cell>
          <cell r="D66" t="str">
            <v>崖州区</v>
          </cell>
          <cell r="E66" t="str">
            <v>闽新农场上水库</v>
          </cell>
        </row>
        <row r="67">
          <cell r="A67" t="str">
            <v>AHANSTY97622Q050109G</v>
          </cell>
          <cell r="B67">
            <v>46.12</v>
          </cell>
          <cell r="C67" t="str">
            <v>三亚市</v>
          </cell>
          <cell r="D67" t="str">
            <v>崖州区</v>
          </cell>
          <cell r="E67" t="str">
            <v>三公里村</v>
          </cell>
        </row>
        <row r="68">
          <cell r="A68" t="str">
            <v>AHANSTY97622Q050088F</v>
          </cell>
          <cell r="B68">
            <v>10.64</v>
          </cell>
          <cell r="C68" t="str">
            <v>三亚市</v>
          </cell>
          <cell r="D68" t="str">
            <v>崖州区</v>
          </cell>
          <cell r="E68" t="str">
            <v>南滨农场金鸡队</v>
          </cell>
        </row>
        <row r="69">
          <cell r="A69" t="str">
            <v>AHANSTY97622Q050079E</v>
          </cell>
          <cell r="B69">
            <v>34.44</v>
          </cell>
          <cell r="C69" t="str">
            <v>三亚市</v>
          </cell>
          <cell r="D69" t="str">
            <v>崖州区</v>
          </cell>
          <cell r="E69" t="str">
            <v>三公里村</v>
          </cell>
        </row>
        <row r="70">
          <cell r="A70" t="str">
            <v>AHANHNE97622Q050021H</v>
          </cell>
          <cell r="B70">
            <v>33.17</v>
          </cell>
          <cell r="C70" t="str">
            <v>三亚市</v>
          </cell>
          <cell r="D70" t="str">
            <v>崖州区</v>
          </cell>
          <cell r="E70" t="str">
            <v>梅东村委会梅东村</v>
          </cell>
        </row>
        <row r="71">
          <cell r="A71" t="str">
            <v>AHANSTY97622Q050158U</v>
          </cell>
          <cell r="B71">
            <v>18.93</v>
          </cell>
          <cell r="C71" t="str">
            <v>三亚市</v>
          </cell>
          <cell r="D71" t="str">
            <v>崖州区</v>
          </cell>
          <cell r="E71" t="str">
            <v>南滨农场金鸡队</v>
          </cell>
        </row>
        <row r="72">
          <cell r="A72" t="str">
            <v>AHANSTY97622Q050102X</v>
          </cell>
          <cell r="B72">
            <v>29.92</v>
          </cell>
          <cell r="C72" t="str">
            <v>三亚市</v>
          </cell>
          <cell r="D72" t="str">
            <v>崖州区</v>
          </cell>
          <cell r="E72" t="str">
            <v>赤草村委会赤草村</v>
          </cell>
        </row>
        <row r="73">
          <cell r="A73" t="str">
            <v>AHANSTY97622Q050135G</v>
          </cell>
          <cell r="B73">
            <v>41.5</v>
          </cell>
          <cell r="C73" t="str">
            <v>三亚市</v>
          </cell>
          <cell r="D73" t="str">
            <v>天涯区</v>
          </cell>
          <cell r="E73" t="str">
            <v>水蛟村</v>
          </cell>
        </row>
        <row r="74">
          <cell r="A74" t="str">
            <v>AHANSTY97622Q050111T</v>
          </cell>
          <cell r="B74">
            <v>82.84</v>
          </cell>
          <cell r="C74" t="str">
            <v>三亚市</v>
          </cell>
          <cell r="D74" t="str">
            <v>天涯区</v>
          </cell>
          <cell r="E74" t="str">
            <v>水蛟村</v>
          </cell>
        </row>
        <row r="75">
          <cell r="A75" t="str">
            <v>AHANSTY97622Q050103F</v>
          </cell>
          <cell r="B75">
            <v>31.14</v>
          </cell>
          <cell r="C75" t="str">
            <v>三亚市</v>
          </cell>
          <cell r="D75" t="str">
            <v>崖州区</v>
          </cell>
          <cell r="E75" t="str">
            <v>四川农场</v>
          </cell>
        </row>
        <row r="76">
          <cell r="A76" t="str">
            <v>AHANSTY97622Q050092E</v>
          </cell>
          <cell r="B76">
            <v>10.05</v>
          </cell>
          <cell r="C76" t="str">
            <v>三亚市</v>
          </cell>
          <cell r="D76" t="str">
            <v>崖州区</v>
          </cell>
          <cell r="E76" t="str">
            <v>南滨农场金鸡队</v>
          </cell>
        </row>
        <row r="77">
          <cell r="A77" t="str">
            <v>AHANSTY97622Q050066L</v>
          </cell>
          <cell r="B77">
            <v>48.88</v>
          </cell>
          <cell r="C77" t="str">
            <v>三亚市</v>
          </cell>
          <cell r="D77" t="str">
            <v>崖州区</v>
          </cell>
          <cell r="E77" t="str">
            <v>三公里村</v>
          </cell>
        </row>
        <row r="78">
          <cell r="A78" t="str">
            <v>AHANSTY97622Q050155M</v>
          </cell>
          <cell r="B78">
            <v>17.51</v>
          </cell>
          <cell r="C78" t="str">
            <v>三亚市</v>
          </cell>
          <cell r="D78" t="str">
            <v>崖州区</v>
          </cell>
          <cell r="E78" t="str">
            <v>南滨农场金鸡队</v>
          </cell>
        </row>
        <row r="79">
          <cell r="A79" t="str">
            <v>AHANSTY97622Q050124O</v>
          </cell>
          <cell r="B79">
            <v>41.26</v>
          </cell>
          <cell r="C79" t="str">
            <v>三亚市</v>
          </cell>
          <cell r="D79" t="str">
            <v>崖州区</v>
          </cell>
          <cell r="E79" t="str">
            <v>南滨农场4连</v>
          </cell>
        </row>
        <row r="80">
          <cell r="A80" t="str">
            <v>AHANSTY97622Q050033J</v>
          </cell>
          <cell r="B80">
            <v>45.81</v>
          </cell>
          <cell r="C80" t="str">
            <v>三亚市</v>
          </cell>
          <cell r="D80" t="str">
            <v>崖州区</v>
          </cell>
          <cell r="E80" t="str">
            <v>梅西村委会阿肥爹岭</v>
          </cell>
        </row>
        <row r="81">
          <cell r="A81" t="str">
            <v>AHANSTY97622Q050133G</v>
          </cell>
          <cell r="B81">
            <v>41.7</v>
          </cell>
          <cell r="C81" t="str">
            <v>三亚市</v>
          </cell>
          <cell r="D81" t="str">
            <v>崖州区</v>
          </cell>
          <cell r="E81" t="str">
            <v>南滨居委会</v>
          </cell>
        </row>
        <row r="82">
          <cell r="A82" t="str">
            <v>AHANSTY97622Q050170U</v>
          </cell>
          <cell r="B82">
            <v>8.41</v>
          </cell>
          <cell r="C82" t="str">
            <v>三亚市</v>
          </cell>
          <cell r="D82" t="str">
            <v>崖州区</v>
          </cell>
          <cell r="E82" t="str">
            <v>三公里村</v>
          </cell>
        </row>
        <row r="83">
          <cell r="A83" t="str">
            <v>AHANSTY97622Q050049S</v>
          </cell>
          <cell r="B83">
            <v>50.58</v>
          </cell>
          <cell r="C83" t="str">
            <v>三亚市</v>
          </cell>
          <cell r="D83" t="str">
            <v>崖州区</v>
          </cell>
          <cell r="E83" t="str">
            <v>乾隆村委会光明农场</v>
          </cell>
        </row>
        <row r="84">
          <cell r="A84" t="str">
            <v>AHANHNE97622Q050025T</v>
          </cell>
          <cell r="B84">
            <v>41.04</v>
          </cell>
          <cell r="C84" t="str">
            <v>三亚市</v>
          </cell>
          <cell r="D84" t="str">
            <v>崖州区</v>
          </cell>
          <cell r="E84" t="str">
            <v>海棠村坝头组</v>
          </cell>
        </row>
        <row r="85">
          <cell r="A85" t="str">
            <v>AHANSTY97622Q050130H</v>
          </cell>
          <cell r="B85">
            <v>36.8</v>
          </cell>
          <cell r="C85" t="str">
            <v>三亚市</v>
          </cell>
          <cell r="D85" t="str">
            <v>崖州区</v>
          </cell>
          <cell r="E85" t="str">
            <v>北岭村落基组</v>
          </cell>
        </row>
        <row r="86">
          <cell r="A86" t="str">
            <v>AHANSTY97622Q050156C</v>
          </cell>
          <cell r="B86">
            <v>37.67</v>
          </cell>
          <cell r="C86" t="str">
            <v>三亚市</v>
          </cell>
          <cell r="D86" t="str">
            <v>崖州区</v>
          </cell>
          <cell r="E86" t="str">
            <v>港门村沙埋</v>
          </cell>
        </row>
        <row r="87">
          <cell r="A87" t="str">
            <v>AHANSTY97622Q050144V</v>
          </cell>
          <cell r="B87">
            <v>22.23</v>
          </cell>
          <cell r="C87" t="str">
            <v>三亚市</v>
          </cell>
          <cell r="D87" t="str">
            <v>崖州区</v>
          </cell>
          <cell r="E87" t="str">
            <v>南滨七连</v>
          </cell>
        </row>
        <row r="88">
          <cell r="A88" t="str">
            <v>AHANSTY97622Q050112R</v>
          </cell>
          <cell r="B88">
            <v>31.6</v>
          </cell>
          <cell r="C88" t="str">
            <v>三亚市</v>
          </cell>
          <cell r="D88" t="str">
            <v>海棠区</v>
          </cell>
          <cell r="E88" t="str">
            <v>东溪村</v>
          </cell>
        </row>
        <row r="89">
          <cell r="A89" t="str">
            <v>AHANSTY97622Q050036N</v>
          </cell>
          <cell r="B89">
            <v>35.61</v>
          </cell>
          <cell r="C89" t="str">
            <v>三亚市</v>
          </cell>
          <cell r="D89" t="str">
            <v>崖州区</v>
          </cell>
          <cell r="E89" t="str">
            <v>梅西村委会阿肥爹岭</v>
          </cell>
        </row>
        <row r="90">
          <cell r="A90" t="str">
            <v>AHANSTY97622Q050143E</v>
          </cell>
          <cell r="B90">
            <v>10.33</v>
          </cell>
          <cell r="C90" t="str">
            <v>三亚市</v>
          </cell>
          <cell r="D90" t="str">
            <v>崖州区</v>
          </cell>
          <cell r="E90" t="str">
            <v>三公里村委会</v>
          </cell>
        </row>
        <row r="91">
          <cell r="A91" t="str">
            <v>AHANSTY97622Q050120F</v>
          </cell>
          <cell r="B91">
            <v>31.67</v>
          </cell>
          <cell r="C91" t="str">
            <v>三亚市</v>
          </cell>
          <cell r="D91" t="str">
            <v>崖州区</v>
          </cell>
          <cell r="E91" t="str">
            <v>乾隆村委会乾隆村</v>
          </cell>
        </row>
        <row r="92">
          <cell r="A92" t="str">
            <v>AHANHNE97622Q050017W</v>
          </cell>
          <cell r="B92">
            <v>38.72</v>
          </cell>
          <cell r="C92" t="str">
            <v>三亚市</v>
          </cell>
          <cell r="D92" t="str">
            <v>崖州区</v>
          </cell>
          <cell r="E92" t="str">
            <v>南滨农场</v>
          </cell>
        </row>
        <row r="93">
          <cell r="A93" t="str">
            <v>AHANHNE97622Q050013X</v>
          </cell>
          <cell r="B93">
            <v>27.94</v>
          </cell>
          <cell r="C93" t="str">
            <v>三亚市</v>
          </cell>
          <cell r="D93" t="str">
            <v>崖州区</v>
          </cell>
          <cell r="E93" t="str">
            <v>南滨农场</v>
          </cell>
        </row>
        <row r="94">
          <cell r="A94" t="str">
            <v>AHANSTY97622Q050089Z</v>
          </cell>
          <cell r="B94">
            <v>53.58</v>
          </cell>
          <cell r="C94" t="str">
            <v>三亚市</v>
          </cell>
          <cell r="D94" t="str">
            <v>海棠区</v>
          </cell>
          <cell r="E94" t="str">
            <v>东溪村</v>
          </cell>
        </row>
        <row r="95">
          <cell r="A95" t="str">
            <v>AHANSTY97622Q050145Z</v>
          </cell>
          <cell r="B95">
            <v>30.96</v>
          </cell>
          <cell r="C95" t="str">
            <v>三亚市</v>
          </cell>
          <cell r="D95" t="str">
            <v>崖州区</v>
          </cell>
          <cell r="E95" t="str">
            <v>港门村沙埋</v>
          </cell>
        </row>
        <row r="96">
          <cell r="A96" t="str">
            <v>AHANSTY97622Q050119T</v>
          </cell>
          <cell r="B96">
            <v>13.02</v>
          </cell>
          <cell r="C96" t="str">
            <v>三亚市</v>
          </cell>
          <cell r="D96" t="str">
            <v>天涯区</v>
          </cell>
          <cell r="E96" t="str">
            <v>育才生态区龙密村</v>
          </cell>
        </row>
        <row r="97">
          <cell r="A97" t="str">
            <v>AHANSTY97622Q050123F</v>
          </cell>
          <cell r="B97">
            <v>27.52</v>
          </cell>
          <cell r="C97" t="str">
            <v>三亚市</v>
          </cell>
          <cell r="D97" t="str">
            <v>崖州区</v>
          </cell>
          <cell r="E97" t="str">
            <v>南滨农场20连</v>
          </cell>
        </row>
        <row r="98">
          <cell r="A98" t="str">
            <v>AHANSTY97622Q050176Q</v>
          </cell>
          <cell r="B98">
            <v>19.26</v>
          </cell>
          <cell r="C98" t="str">
            <v>三亚市</v>
          </cell>
          <cell r="D98" t="str">
            <v>崖州区</v>
          </cell>
          <cell r="E98" t="str">
            <v>三公里村委会三公里村</v>
          </cell>
        </row>
        <row r="99">
          <cell r="A99" t="str">
            <v>AHANHNE97622Q050001Y</v>
          </cell>
          <cell r="B99">
            <v>39.62</v>
          </cell>
          <cell r="C99" t="str">
            <v>三亚市</v>
          </cell>
          <cell r="D99" t="str">
            <v>崖州区</v>
          </cell>
          <cell r="E99" t="str">
            <v>梅西村委会阿肥爹岭</v>
          </cell>
        </row>
        <row r="100">
          <cell r="A100" t="str">
            <v>AHANSTY97622Q050147H</v>
          </cell>
          <cell r="B100">
            <v>19.52</v>
          </cell>
          <cell r="C100" t="str">
            <v>三亚市</v>
          </cell>
          <cell r="D100" t="str">
            <v>崖州区</v>
          </cell>
          <cell r="E100" t="str">
            <v>三公里村</v>
          </cell>
        </row>
        <row r="101">
          <cell r="A101" t="str">
            <v>AHANSTY97622Q050101O</v>
          </cell>
          <cell r="B101">
            <v>33.43</v>
          </cell>
          <cell r="C101" t="str">
            <v>三亚市</v>
          </cell>
          <cell r="D101" t="str">
            <v>崖州区</v>
          </cell>
          <cell r="E101" t="str">
            <v>海棠村沙埋组</v>
          </cell>
        </row>
        <row r="102">
          <cell r="A102" t="str">
            <v>AHANSTY97622Q050121O</v>
          </cell>
          <cell r="B102">
            <v>39.6</v>
          </cell>
          <cell r="C102" t="str">
            <v>三亚市</v>
          </cell>
          <cell r="D102" t="str">
            <v>天涯区</v>
          </cell>
          <cell r="E102" t="str">
            <v>立才农场2队</v>
          </cell>
        </row>
        <row r="103">
          <cell r="A103" t="str">
            <v>AHANHNE97622Q050026F</v>
          </cell>
          <cell r="B103">
            <v>25.29</v>
          </cell>
          <cell r="C103" t="str">
            <v>三亚市</v>
          </cell>
          <cell r="D103" t="str">
            <v>天涯区</v>
          </cell>
          <cell r="E103" t="str">
            <v>塔岭村委会加丁村</v>
          </cell>
        </row>
        <row r="104">
          <cell r="A104" t="str">
            <v>AHANHNE97622Q050007V</v>
          </cell>
          <cell r="B104">
            <v>34.67</v>
          </cell>
          <cell r="C104" t="str">
            <v>三亚市</v>
          </cell>
          <cell r="D104" t="str">
            <v>天涯区</v>
          </cell>
          <cell r="E104" t="str">
            <v>塔岭村委会加丁村</v>
          </cell>
        </row>
        <row r="105">
          <cell r="A105" t="str">
            <v>AHANHNE97622Q050003O</v>
          </cell>
          <cell r="B105">
            <v>26.65</v>
          </cell>
          <cell r="C105" t="str">
            <v>三亚市</v>
          </cell>
          <cell r="D105" t="str">
            <v>天涯区</v>
          </cell>
          <cell r="E105" t="str">
            <v>塔岭村委会加丁村</v>
          </cell>
        </row>
        <row r="106">
          <cell r="A106" t="str">
            <v>AHANSTY97622Q050096O</v>
          </cell>
          <cell r="B106">
            <v>32.24</v>
          </cell>
          <cell r="C106" t="str">
            <v>三亚市</v>
          </cell>
          <cell r="D106" t="str">
            <v>崖州区</v>
          </cell>
          <cell r="E106" t="str">
            <v>抱古村立番组</v>
          </cell>
        </row>
        <row r="107">
          <cell r="A107" t="str">
            <v>AHANSTY97622Q050047S</v>
          </cell>
          <cell r="B107">
            <v>45.19</v>
          </cell>
          <cell r="C107" t="str">
            <v>三亚市</v>
          </cell>
          <cell r="D107" t="str">
            <v>崖州区</v>
          </cell>
          <cell r="E107" t="str">
            <v>抱古村立番组</v>
          </cell>
        </row>
        <row r="108">
          <cell r="A108" t="str">
            <v>AHANSTY97622Q050150Y</v>
          </cell>
          <cell r="B108">
            <v>14.37</v>
          </cell>
          <cell r="C108" t="str">
            <v>三亚市</v>
          </cell>
          <cell r="D108" t="str">
            <v>崖州区</v>
          </cell>
          <cell r="E108" t="str">
            <v>抱古村大隆水库</v>
          </cell>
        </row>
        <row r="109">
          <cell r="A109" t="str">
            <v>AHANSTY97622Q050137G</v>
          </cell>
          <cell r="B109">
            <v>33.97</v>
          </cell>
          <cell r="C109" t="str">
            <v>三亚市</v>
          </cell>
          <cell r="D109" t="str">
            <v>崖州区</v>
          </cell>
          <cell r="E109" t="str">
            <v>三公里村</v>
          </cell>
        </row>
        <row r="110">
          <cell r="A110" t="str">
            <v>AHANSTY97622Q050062Z</v>
          </cell>
          <cell r="B110">
            <v>44.48</v>
          </cell>
          <cell r="C110" t="str">
            <v>三亚市</v>
          </cell>
          <cell r="D110" t="str">
            <v>崖州区</v>
          </cell>
          <cell r="E110" t="str">
            <v>梅东村委会尖岭脚</v>
          </cell>
        </row>
        <row r="111">
          <cell r="A111" t="str">
            <v>AHANSTY97622Q050093D</v>
          </cell>
          <cell r="B111">
            <v>23.15</v>
          </cell>
          <cell r="C111" t="str">
            <v>三亚市</v>
          </cell>
          <cell r="D111" t="str">
            <v>海棠区</v>
          </cell>
          <cell r="E111" t="str">
            <v>芒三水库长岭队</v>
          </cell>
        </row>
        <row r="112">
          <cell r="A112" t="str">
            <v>AHANSTY97622Q050125J</v>
          </cell>
          <cell r="B112">
            <v>31.49</v>
          </cell>
          <cell r="C112" t="str">
            <v>三亚市</v>
          </cell>
          <cell r="D112" t="str">
            <v>崖州区</v>
          </cell>
          <cell r="E112" t="str">
            <v>赤草村委会赤草村</v>
          </cell>
        </row>
        <row r="113">
          <cell r="A113" t="str">
            <v>AHANHNE97622Q050028F</v>
          </cell>
          <cell r="B113">
            <v>22.24</v>
          </cell>
          <cell r="C113" t="str">
            <v>三亚市</v>
          </cell>
          <cell r="D113" t="str">
            <v>天涯区</v>
          </cell>
          <cell r="E113" t="str">
            <v>塔岭村委会加丁村</v>
          </cell>
        </row>
        <row r="114">
          <cell r="A114" t="str">
            <v>AHANHNE97622Q050009L</v>
          </cell>
          <cell r="B114">
            <v>28.65</v>
          </cell>
          <cell r="C114" t="str">
            <v>三亚市</v>
          </cell>
          <cell r="D114" t="str">
            <v>天涯区</v>
          </cell>
          <cell r="E114" t="str">
            <v>塔岭村委会加丁村</v>
          </cell>
        </row>
        <row r="115">
          <cell r="A115" t="str">
            <v>AHANHNE97622Q050002Z</v>
          </cell>
          <cell r="B115">
            <v>24.69</v>
          </cell>
          <cell r="C115" t="str">
            <v>三亚市</v>
          </cell>
          <cell r="D115" t="str">
            <v>天涯区</v>
          </cell>
          <cell r="E115" t="str">
            <v>塔岭村委会加丁村</v>
          </cell>
        </row>
        <row r="116">
          <cell r="A116" t="str">
            <v>AHANSTY97622Q050138F</v>
          </cell>
          <cell r="B116">
            <v>76.95</v>
          </cell>
          <cell r="C116" t="str">
            <v>三亚市</v>
          </cell>
          <cell r="D116" t="str">
            <v>崖州区</v>
          </cell>
          <cell r="E116" t="str">
            <v>南滨居委会七连</v>
          </cell>
        </row>
        <row r="117">
          <cell r="A117" t="str">
            <v>AHANSTY97622Q050076T</v>
          </cell>
          <cell r="B117">
            <v>38.1</v>
          </cell>
          <cell r="C117" t="str">
            <v>三亚市</v>
          </cell>
          <cell r="D117" t="str">
            <v>崖州区</v>
          </cell>
          <cell r="E117" t="str">
            <v>南滨南风队</v>
          </cell>
        </row>
        <row r="118">
          <cell r="A118" t="str">
            <v>AHANSTY97622Q050154J</v>
          </cell>
          <cell r="B118">
            <v>20.16</v>
          </cell>
          <cell r="C118" t="str">
            <v>三亚市</v>
          </cell>
          <cell r="D118" t="str">
            <v>崖州区</v>
          </cell>
          <cell r="E118" t="str">
            <v>三公里村</v>
          </cell>
        </row>
        <row r="119">
          <cell r="A119" t="str">
            <v>AHANSTY97622Q050164W</v>
          </cell>
          <cell r="B119">
            <v>43.6</v>
          </cell>
          <cell r="C119" t="str">
            <v>三亚市</v>
          </cell>
          <cell r="D119" t="str">
            <v>崖州区</v>
          </cell>
          <cell r="E119" t="str">
            <v>三公里村</v>
          </cell>
        </row>
        <row r="120">
          <cell r="A120" t="str">
            <v>AHANSTY97622Q050034K</v>
          </cell>
          <cell r="B120">
            <v>34.79</v>
          </cell>
          <cell r="C120" t="str">
            <v>三亚市</v>
          </cell>
          <cell r="D120" t="str">
            <v>崖州区</v>
          </cell>
          <cell r="E120" t="str">
            <v>梅西村委会阿肥爹岭</v>
          </cell>
        </row>
        <row r="121">
          <cell r="A121" t="str">
            <v>AHANHNE97622Q050005E</v>
          </cell>
          <cell r="B121">
            <v>32.73</v>
          </cell>
          <cell r="C121" t="str">
            <v>三亚市</v>
          </cell>
          <cell r="D121" t="str">
            <v>天涯区</v>
          </cell>
          <cell r="E121" t="str">
            <v>塔岭村委会大村</v>
          </cell>
        </row>
        <row r="122">
          <cell r="A122" t="str">
            <v>AHANHNE97622Q050004Q</v>
          </cell>
          <cell r="B122">
            <v>32.69</v>
          </cell>
          <cell r="C122" t="str">
            <v>三亚市</v>
          </cell>
          <cell r="D122" t="str">
            <v>天涯区</v>
          </cell>
          <cell r="E122" t="str">
            <v>塔岭村委会大村</v>
          </cell>
        </row>
        <row r="123">
          <cell r="A123" t="str">
            <v>AHANHNE97622Q050015Q</v>
          </cell>
          <cell r="B123">
            <v>28.75</v>
          </cell>
          <cell r="C123" t="str">
            <v>三亚市</v>
          </cell>
          <cell r="D123" t="str">
            <v>崖州区</v>
          </cell>
          <cell r="E123" t="str">
            <v>三公里村</v>
          </cell>
        </row>
        <row r="124">
          <cell r="A124" t="str">
            <v>AHANHNE97622Q050027F</v>
          </cell>
          <cell r="B124">
            <v>21.11</v>
          </cell>
          <cell r="C124" t="str">
            <v>三亚市</v>
          </cell>
          <cell r="D124" t="str">
            <v>天涯区</v>
          </cell>
          <cell r="E124" t="str">
            <v>塔岭村委会加丁村</v>
          </cell>
        </row>
        <row r="125">
          <cell r="A125" t="str">
            <v>AHANHNE97622Q050000J</v>
          </cell>
          <cell r="B125">
            <v>35.66</v>
          </cell>
          <cell r="C125" t="str">
            <v>三亚市</v>
          </cell>
          <cell r="D125" t="str">
            <v>崖州区</v>
          </cell>
          <cell r="E125" t="str">
            <v>梅西村委会阿肥爹岭</v>
          </cell>
        </row>
        <row r="126">
          <cell r="A126" t="str">
            <v>AHANHNE97622Q050031I</v>
          </cell>
          <cell r="B126">
            <v>21.38</v>
          </cell>
          <cell r="C126" t="str">
            <v>三亚市</v>
          </cell>
          <cell r="D126" t="str">
            <v>崖州区</v>
          </cell>
          <cell r="E126" t="str">
            <v>南滨七连</v>
          </cell>
        </row>
        <row r="127">
          <cell r="A127" t="str">
            <v>AHANSTY97622Q050161V</v>
          </cell>
          <cell r="B127">
            <v>17.93</v>
          </cell>
          <cell r="C127" t="str">
            <v>三亚市</v>
          </cell>
          <cell r="D127" t="str">
            <v>崖州区</v>
          </cell>
          <cell r="E127" t="str">
            <v>梅东村委会大落岭</v>
          </cell>
        </row>
        <row r="128">
          <cell r="A128" t="str">
            <v>AHANHNE97622Q050010O</v>
          </cell>
          <cell r="B128">
            <v>31.62</v>
          </cell>
          <cell r="C128" t="str">
            <v>三亚市</v>
          </cell>
          <cell r="D128" t="str">
            <v>天涯区</v>
          </cell>
          <cell r="E128" t="str">
            <v>塔岭村委会大村</v>
          </cell>
        </row>
        <row r="129">
          <cell r="A129" t="str">
            <v>AHANSTY97622Q050091E</v>
          </cell>
          <cell r="B129">
            <v>13.07</v>
          </cell>
          <cell r="C129" t="str">
            <v>三亚市</v>
          </cell>
          <cell r="D129" t="str">
            <v>崖州区</v>
          </cell>
          <cell r="E129" t="str">
            <v>梅东村委会大落岭</v>
          </cell>
        </row>
        <row r="130">
          <cell r="A130" t="str">
            <v>AHANSTY97622Q050172C</v>
          </cell>
          <cell r="B130">
            <v>10.13</v>
          </cell>
          <cell r="C130" t="str">
            <v>三亚市</v>
          </cell>
          <cell r="D130" t="str">
            <v>崖州区</v>
          </cell>
          <cell r="E130" t="str">
            <v>三公里村委会三公里村</v>
          </cell>
        </row>
        <row r="131">
          <cell r="A131" t="str">
            <v>AHANSTY97622Q050113Q</v>
          </cell>
          <cell r="B131">
            <v>37.44</v>
          </cell>
          <cell r="C131" t="str">
            <v>三亚市</v>
          </cell>
          <cell r="D131" t="str">
            <v>海棠区</v>
          </cell>
          <cell r="E131" t="str">
            <v>东溪村</v>
          </cell>
        </row>
        <row r="132">
          <cell r="A132" t="str">
            <v>AHANSTY97622Q050031T</v>
          </cell>
          <cell r="B132">
            <v>60.35</v>
          </cell>
          <cell r="C132" t="str">
            <v>三亚市</v>
          </cell>
          <cell r="D132" t="str">
            <v>海棠区</v>
          </cell>
          <cell r="E132" t="str">
            <v>芒三水库长岭队</v>
          </cell>
        </row>
        <row r="133">
          <cell r="A133" t="str">
            <v>AHANHNE97622Q050008W</v>
          </cell>
          <cell r="B133">
            <v>29.83</v>
          </cell>
          <cell r="C133" t="str">
            <v>三亚市</v>
          </cell>
          <cell r="D133" t="str">
            <v>天涯区</v>
          </cell>
          <cell r="E133" t="str">
            <v>塔岭村委会加丁村</v>
          </cell>
        </row>
        <row r="134">
          <cell r="A134" t="str">
            <v>AHANHNE97622Q050029E</v>
          </cell>
          <cell r="B134">
            <v>10.66</v>
          </cell>
          <cell r="C134" t="str">
            <v>三亚市</v>
          </cell>
          <cell r="D134" t="str">
            <v>天涯区</v>
          </cell>
          <cell r="E134" t="str">
            <v>塔岭村委会加丁村</v>
          </cell>
        </row>
        <row r="135">
          <cell r="A135" t="str">
            <v>AHANHNE97622Q050006G</v>
          </cell>
          <cell r="B135">
            <v>31.97</v>
          </cell>
          <cell r="C135" t="str">
            <v>三亚市</v>
          </cell>
          <cell r="D135" t="str">
            <v>天涯区</v>
          </cell>
          <cell r="E135" t="str">
            <v>塔岭村委会加丁村</v>
          </cell>
        </row>
        <row r="136">
          <cell r="A136" t="str">
            <v>AHANSTY97622Q050129S</v>
          </cell>
          <cell r="B136">
            <v>28.32</v>
          </cell>
          <cell r="C136" t="str">
            <v>三亚市</v>
          </cell>
          <cell r="D136" t="str">
            <v>崖州区</v>
          </cell>
          <cell r="E136" t="str">
            <v>三公里村</v>
          </cell>
        </row>
        <row r="137">
          <cell r="A137" t="str">
            <v>AHANSTY97622Q050127O</v>
          </cell>
          <cell r="B137">
            <v>55.7</v>
          </cell>
          <cell r="C137" t="str">
            <v>三亚市</v>
          </cell>
          <cell r="D137" t="str">
            <v>崖州区</v>
          </cell>
          <cell r="E137" t="str">
            <v>南滨农场七连</v>
          </cell>
        </row>
        <row r="138">
          <cell r="A138" t="str">
            <v>AHANSTY97622Q050165T</v>
          </cell>
          <cell r="B138">
            <v>23.08</v>
          </cell>
          <cell r="C138" t="str">
            <v>三亚市</v>
          </cell>
          <cell r="D138" t="str">
            <v>崖州区</v>
          </cell>
          <cell r="E138" t="str">
            <v>三公里村委会三公里村</v>
          </cell>
        </row>
        <row r="139">
          <cell r="A139" t="str">
            <v>AHANSTY97622Q050090F</v>
          </cell>
          <cell r="B139">
            <v>26.83</v>
          </cell>
          <cell r="C139" t="str">
            <v>三亚市</v>
          </cell>
          <cell r="D139" t="str">
            <v>海棠区</v>
          </cell>
          <cell r="E139" t="str">
            <v>东溪村</v>
          </cell>
        </row>
        <row r="140">
          <cell r="A140" t="str">
            <v>AHANHNE97622Q050030R</v>
          </cell>
          <cell r="B140">
            <v>16.14</v>
          </cell>
          <cell r="C140" t="str">
            <v>三亚市</v>
          </cell>
          <cell r="D140" t="str">
            <v>天涯区</v>
          </cell>
          <cell r="E140" t="str">
            <v>塔岭村委会大村</v>
          </cell>
        </row>
        <row r="141">
          <cell r="A141" t="str">
            <v>AHANSTY97622Q050100F</v>
          </cell>
          <cell r="B141">
            <v>20.37</v>
          </cell>
          <cell r="C141" t="str">
            <v>三亚市</v>
          </cell>
          <cell r="D141" t="str">
            <v>崖州区</v>
          </cell>
          <cell r="E141" t="str">
            <v>海棠村沙埋组</v>
          </cell>
        </row>
        <row r="142">
          <cell r="A142" t="str">
            <v>AHANSTY97622Q050126S</v>
          </cell>
          <cell r="B142">
            <v>56.38</v>
          </cell>
          <cell r="C142" t="str">
            <v>三亚市</v>
          </cell>
          <cell r="D142" t="str">
            <v>崖州区</v>
          </cell>
          <cell r="E142" t="str">
            <v>赤草村委会黄京坡</v>
          </cell>
        </row>
        <row r="143">
          <cell r="A143" t="str">
            <v>AHANHNE97622Q050011E</v>
          </cell>
          <cell r="B143">
            <v>34.94</v>
          </cell>
          <cell r="C143" t="str">
            <v>三亚市</v>
          </cell>
          <cell r="D143" t="str">
            <v>崖州区</v>
          </cell>
          <cell r="E143" t="str">
            <v>三公里村</v>
          </cell>
        </row>
        <row r="144">
          <cell r="A144" t="str">
            <v>AHANSTY97622Q050094C</v>
          </cell>
          <cell r="B144">
            <v>23.6</v>
          </cell>
          <cell r="C144" t="str">
            <v>三亚市</v>
          </cell>
          <cell r="D144" t="str">
            <v>海棠区</v>
          </cell>
          <cell r="E144" t="str">
            <v>南田农场长田队</v>
          </cell>
        </row>
        <row r="145">
          <cell r="A145" t="str">
            <v>AHANSTY97622Q050175T</v>
          </cell>
          <cell r="B145">
            <v>16.64</v>
          </cell>
          <cell r="C145" t="str">
            <v>三亚市</v>
          </cell>
          <cell r="D145" t="str">
            <v>崖州区</v>
          </cell>
          <cell r="E145" t="str">
            <v>三公里村委会三公里村</v>
          </cell>
        </row>
        <row r="146">
          <cell r="A146" t="str">
            <v>AHANSTY97622Q050116Y</v>
          </cell>
          <cell r="B146">
            <v>34.91</v>
          </cell>
          <cell r="C146" t="str">
            <v>三亚市</v>
          </cell>
          <cell r="D146" t="str">
            <v>崖州区</v>
          </cell>
          <cell r="E146" t="str">
            <v>南滨农场四连</v>
          </cell>
        </row>
        <row r="147">
          <cell r="A147" t="str">
            <v>AHANHNE97622Q050016G</v>
          </cell>
          <cell r="B147">
            <v>30.06</v>
          </cell>
          <cell r="C147" t="str">
            <v>三亚市</v>
          </cell>
          <cell r="D147" t="str">
            <v>崖州区</v>
          </cell>
          <cell r="E147" t="str">
            <v>三公里村</v>
          </cell>
        </row>
        <row r="148">
          <cell r="A148" t="str">
            <v>AHANSTY97622Q050174W</v>
          </cell>
          <cell r="B148">
            <v>21.68</v>
          </cell>
          <cell r="C148" t="str">
            <v>三亚市</v>
          </cell>
          <cell r="D148" t="str">
            <v>崖州区</v>
          </cell>
          <cell r="E148" t="str">
            <v>乾隆村委会光明农场</v>
          </cell>
        </row>
        <row r="149">
          <cell r="A149" t="str">
            <v>AHANSTY97622Q050142A</v>
          </cell>
          <cell r="B149">
            <v>34.8</v>
          </cell>
          <cell r="C149" t="str">
            <v>三亚市</v>
          </cell>
          <cell r="D149" t="str">
            <v>崖州区</v>
          </cell>
          <cell r="E149" t="str">
            <v>北岭村南雅五队</v>
          </cell>
        </row>
        <row r="150">
          <cell r="A150" t="str">
            <v>AHANSTY97622Q050085J</v>
          </cell>
          <cell r="B150">
            <v>32.85</v>
          </cell>
          <cell r="C150" t="str">
            <v>三亚市</v>
          </cell>
          <cell r="D150" t="str">
            <v>崖州区</v>
          </cell>
          <cell r="E150" t="str">
            <v>抱古村二十一连</v>
          </cell>
        </row>
        <row r="151">
          <cell r="A151" t="str">
            <v>AHANSTY97622Q050151B</v>
          </cell>
          <cell r="B151">
            <v>30.83</v>
          </cell>
          <cell r="C151" t="str">
            <v>三亚市</v>
          </cell>
          <cell r="D151" t="str">
            <v>崖州区</v>
          </cell>
          <cell r="E151" t="str">
            <v>三公里村</v>
          </cell>
        </row>
        <row r="152">
          <cell r="A152" t="str">
            <v>AHANSTY97622Q050097N</v>
          </cell>
          <cell r="B152">
            <v>47.16</v>
          </cell>
          <cell r="C152" t="str">
            <v>三亚市</v>
          </cell>
          <cell r="D152" t="str">
            <v>崖州区</v>
          </cell>
          <cell r="E152" t="str">
            <v>港门村沙埋组</v>
          </cell>
        </row>
        <row r="153">
          <cell r="A153" t="str">
            <v>AHANSTY97622Q050131H</v>
          </cell>
          <cell r="B153">
            <v>34.18</v>
          </cell>
          <cell r="C153" t="str">
            <v>三亚市</v>
          </cell>
          <cell r="D153" t="str">
            <v>崖州区</v>
          </cell>
          <cell r="E153" t="str">
            <v>北岭村落基组</v>
          </cell>
        </row>
        <row r="154">
          <cell r="A154" t="str">
            <v>AHANSTY97622Q050082N</v>
          </cell>
          <cell r="B154">
            <v>26.62</v>
          </cell>
          <cell r="C154" t="str">
            <v>三亚市</v>
          </cell>
          <cell r="D154" t="str">
            <v>崖州区</v>
          </cell>
          <cell r="E154" t="str">
            <v>抱古村立番组</v>
          </cell>
        </row>
        <row r="155">
          <cell r="A155" t="str">
            <v>AHANSTY97622Q050162E</v>
          </cell>
          <cell r="B155">
            <v>36.68</v>
          </cell>
          <cell r="C155" t="str">
            <v>三亚市</v>
          </cell>
          <cell r="D155" t="str">
            <v>崖州区</v>
          </cell>
          <cell r="E155" t="str">
            <v>赤草村黄金坡</v>
          </cell>
        </row>
        <row r="156">
          <cell r="A156" t="str">
            <v>AHANSTY97622Q050098N</v>
          </cell>
          <cell r="B156">
            <v>35.81</v>
          </cell>
          <cell r="C156" t="str">
            <v>三亚市</v>
          </cell>
          <cell r="D156" t="str">
            <v>崖州区</v>
          </cell>
          <cell r="E156" t="str">
            <v>海棠村沙埋组</v>
          </cell>
        </row>
        <row r="157">
          <cell r="A157" t="str">
            <v>AHANHNE97622Q050014N</v>
          </cell>
          <cell r="B157">
            <v>36.86</v>
          </cell>
          <cell r="C157" t="str">
            <v>三亚市</v>
          </cell>
          <cell r="D157" t="str">
            <v>崖州区</v>
          </cell>
          <cell r="E157" t="str">
            <v>三公里村</v>
          </cell>
        </row>
        <row r="158">
          <cell r="A158" t="str">
            <v>AHANSTY97622Q050084O</v>
          </cell>
          <cell r="B158">
            <v>22.89</v>
          </cell>
          <cell r="C158" t="str">
            <v>三亚市</v>
          </cell>
          <cell r="D158" t="str">
            <v>崖州区</v>
          </cell>
          <cell r="E158" t="str">
            <v>抱古村二连</v>
          </cell>
        </row>
        <row r="159">
          <cell r="A159" t="str">
            <v>AHANSTY97622Q050086D</v>
          </cell>
          <cell r="B159">
            <v>15.36</v>
          </cell>
          <cell r="C159" t="str">
            <v>三亚市</v>
          </cell>
          <cell r="D159" t="str">
            <v>崖州区</v>
          </cell>
          <cell r="E159" t="str">
            <v>抱古村二连</v>
          </cell>
        </row>
        <row r="160">
          <cell r="A160" t="str">
            <v>AHANSTY97622Q050052I</v>
          </cell>
          <cell r="B160">
            <v>68.36</v>
          </cell>
          <cell r="C160" t="str">
            <v>三亚市</v>
          </cell>
          <cell r="D160" t="str">
            <v>崖州区</v>
          </cell>
          <cell r="E160" t="str">
            <v>梅西村委会阿肥爹岭</v>
          </cell>
        </row>
        <row r="161">
          <cell r="A161" t="str">
            <v>AHANSTY97622Q050083H</v>
          </cell>
          <cell r="B161">
            <v>11.49</v>
          </cell>
          <cell r="C161" t="str">
            <v>三亚市</v>
          </cell>
          <cell r="D161" t="str">
            <v>崖州区</v>
          </cell>
          <cell r="E161" t="str">
            <v>抱古村二连</v>
          </cell>
        </row>
        <row r="162">
          <cell r="A162" t="str">
            <v>AHANSTY97622Q050169Q</v>
          </cell>
          <cell r="B162">
            <v>34.32</v>
          </cell>
          <cell r="C162" t="str">
            <v>三亚市</v>
          </cell>
          <cell r="D162" t="str">
            <v>崖州区</v>
          </cell>
          <cell r="E162" t="str">
            <v>三公里村委会三公里村</v>
          </cell>
        </row>
        <row r="163">
          <cell r="A163" t="str">
            <v>AHANSTY97622Q050171R</v>
          </cell>
          <cell r="B163">
            <v>29.78</v>
          </cell>
          <cell r="C163" t="str">
            <v>三亚市</v>
          </cell>
          <cell r="D163" t="str">
            <v>崖州区</v>
          </cell>
          <cell r="E163" t="str">
            <v>三公里村委会三公里村</v>
          </cell>
        </row>
        <row r="164">
          <cell r="A164" t="str">
            <v>AHANSTY97622Q050108X</v>
          </cell>
          <cell r="B164">
            <v>30.95</v>
          </cell>
          <cell r="C164" t="str">
            <v>三亚市</v>
          </cell>
          <cell r="D164" t="str">
            <v>崖州区</v>
          </cell>
          <cell r="E164" t="str">
            <v>抱古村立番组</v>
          </cell>
        </row>
        <row r="165">
          <cell r="A165" t="str">
            <v>AHANHNE97622Q050018Z</v>
          </cell>
          <cell r="B165">
            <v>37.42</v>
          </cell>
          <cell r="C165" t="str">
            <v>三亚市</v>
          </cell>
          <cell r="D165" t="str">
            <v>崖州区</v>
          </cell>
          <cell r="E165" t="str">
            <v>梅东村委会大落岭</v>
          </cell>
        </row>
        <row r="166">
          <cell r="A166" t="str">
            <v>AHANHNE97622Q050012H</v>
          </cell>
          <cell r="B166">
            <v>36.93</v>
          </cell>
          <cell r="C166" t="str">
            <v>三亚市</v>
          </cell>
          <cell r="D166" t="str">
            <v>崖州区</v>
          </cell>
          <cell r="E166" t="str">
            <v>三公里村</v>
          </cell>
        </row>
        <row r="167">
          <cell r="A167" t="str">
            <v>AHANSTY97622Q050106G</v>
          </cell>
          <cell r="B167">
            <v>23.85</v>
          </cell>
          <cell r="C167" t="str">
            <v>三亚市</v>
          </cell>
          <cell r="D167" t="str">
            <v>崖州区</v>
          </cell>
          <cell r="E167" t="str">
            <v>南滨七连</v>
          </cell>
        </row>
        <row r="168">
          <cell r="A168" t="str">
            <v>AHANHNE97622Q050024T</v>
          </cell>
          <cell r="B168">
            <v>12.53</v>
          </cell>
          <cell r="C168" t="str">
            <v>三亚市</v>
          </cell>
          <cell r="D168" t="str">
            <v>崖州区</v>
          </cell>
          <cell r="E168" t="str">
            <v>三公里村</v>
          </cell>
        </row>
        <row r="169">
          <cell r="A169" t="str">
            <v>AHANSTY97622Q050141W</v>
          </cell>
          <cell r="B169">
            <v>69.67</v>
          </cell>
          <cell r="C169" t="str">
            <v>三亚市</v>
          </cell>
          <cell r="D169" t="str">
            <v>崖州区</v>
          </cell>
          <cell r="E169" t="str">
            <v>崖城镇南滨七连</v>
          </cell>
        </row>
        <row r="170">
          <cell r="A170" t="str">
            <v>AHANSTY97622Q050122J</v>
          </cell>
          <cell r="B170">
            <v>55.71</v>
          </cell>
          <cell r="C170" t="str">
            <v>三亚市</v>
          </cell>
          <cell r="D170" t="str">
            <v>崖州区</v>
          </cell>
          <cell r="E170" t="str">
            <v>三公里村委会</v>
          </cell>
        </row>
        <row r="171">
          <cell r="A171" t="str">
            <v>AHANSTY97622Q050046S</v>
          </cell>
          <cell r="B171">
            <v>29.49</v>
          </cell>
          <cell r="C171" t="str">
            <v>三亚市</v>
          </cell>
          <cell r="D171" t="str">
            <v>崖州区</v>
          </cell>
          <cell r="E171" t="str">
            <v>梅山镇梅西村</v>
          </cell>
        </row>
        <row r="172">
          <cell r="A172" t="str">
            <v>AHANSTY97622Q050139F</v>
          </cell>
          <cell r="B172">
            <v>22.47</v>
          </cell>
          <cell r="C172" t="str">
            <v>三亚市</v>
          </cell>
          <cell r="D172" t="str">
            <v>崖州区</v>
          </cell>
          <cell r="E172" t="str">
            <v>梅东村委会梅东村</v>
          </cell>
        </row>
        <row r="173">
          <cell r="A173" t="str">
            <v>AHANSTY97622Q050071T</v>
          </cell>
          <cell r="B173">
            <v>35.34</v>
          </cell>
          <cell r="C173" t="str">
            <v>三亚市</v>
          </cell>
          <cell r="D173" t="str">
            <v>崖州区</v>
          </cell>
          <cell r="E173" t="str">
            <v>长山村</v>
          </cell>
        </row>
        <row r="174">
          <cell r="A174" t="str">
            <v>AHANSTY97622Q050099M</v>
          </cell>
          <cell r="B174">
            <v>26.8</v>
          </cell>
          <cell r="C174" t="str">
            <v>三亚市</v>
          </cell>
          <cell r="D174" t="str">
            <v>崖州区</v>
          </cell>
          <cell r="E174" t="str">
            <v>长山村</v>
          </cell>
        </row>
        <row r="175">
          <cell r="A175" t="str">
            <v>AHANSTY97622Q050140S</v>
          </cell>
          <cell r="B175">
            <v>23.58</v>
          </cell>
          <cell r="C175" t="str">
            <v>三亚市</v>
          </cell>
          <cell r="D175" t="str">
            <v>崖州区</v>
          </cell>
          <cell r="E175" t="str">
            <v>梅东村委会梅东村</v>
          </cell>
        </row>
        <row r="176">
          <cell r="A176" t="str">
            <v>AHANSTY97622Q050050Q</v>
          </cell>
          <cell r="B176">
            <v>37.53</v>
          </cell>
          <cell r="C176" t="str">
            <v>三亚市</v>
          </cell>
          <cell r="D176" t="str">
            <v>崖州区</v>
          </cell>
          <cell r="E176" t="str">
            <v>南滨农场十三连</v>
          </cell>
        </row>
        <row r="177">
          <cell r="A177" t="str">
            <v>AHANSTY97622Q050043E</v>
          </cell>
          <cell r="B177">
            <v>35.12</v>
          </cell>
          <cell r="C177" t="str">
            <v>三亚市</v>
          </cell>
          <cell r="D177" t="str">
            <v>崖州区</v>
          </cell>
          <cell r="E177" t="str">
            <v>南滨农场十三连</v>
          </cell>
        </row>
        <row r="178">
          <cell r="A178" t="str">
            <v>AHANSTY97622Q050146D</v>
          </cell>
          <cell r="B178">
            <v>28.33</v>
          </cell>
          <cell r="C178" t="str">
            <v>三亚市</v>
          </cell>
          <cell r="D178" t="str">
            <v>崖州区</v>
          </cell>
          <cell r="E178" t="str">
            <v>梅东村委会梅东村</v>
          </cell>
        </row>
        <row r="179">
          <cell r="A179" t="str">
            <v>AHANSTY97622Q050057A</v>
          </cell>
          <cell r="B179">
            <v>30</v>
          </cell>
          <cell r="C179" t="str">
            <v>三亚市</v>
          </cell>
          <cell r="D179" t="str">
            <v>崖州区</v>
          </cell>
          <cell r="E179" t="str">
            <v>梅山镇梅西村</v>
          </cell>
        </row>
        <row r="180">
          <cell r="A180" t="str">
            <v>AHANSTY97622Q050044E</v>
          </cell>
          <cell r="B180">
            <v>23.05</v>
          </cell>
          <cell r="C180" t="str">
            <v>三亚市</v>
          </cell>
          <cell r="D180" t="str">
            <v>崖州区</v>
          </cell>
          <cell r="E180" t="str">
            <v>南滨农场十三连</v>
          </cell>
        </row>
        <row r="181">
          <cell r="A181" t="str">
            <v>AHANSTY97622Q050055I</v>
          </cell>
          <cell r="B181">
            <v>44.31</v>
          </cell>
          <cell r="C181" t="str">
            <v>三亚市</v>
          </cell>
          <cell r="D181" t="str">
            <v>崖州区</v>
          </cell>
          <cell r="E181" t="str">
            <v>梅东村委会梅东村</v>
          </cell>
        </row>
        <row r="182">
          <cell r="A182" t="str">
            <v>AHANSTY97622Q050041E</v>
          </cell>
          <cell r="B182">
            <v>60</v>
          </cell>
          <cell r="C182" t="str">
            <v>三亚市</v>
          </cell>
          <cell r="D182" t="str">
            <v>崖州区</v>
          </cell>
          <cell r="E182" t="str">
            <v>梅山镇梅西村</v>
          </cell>
        </row>
        <row r="183">
          <cell r="A183" t="str">
            <v>AHANSTY97622Q050167Y</v>
          </cell>
          <cell r="B183">
            <v>22.88</v>
          </cell>
          <cell r="C183" t="str">
            <v>三亚市</v>
          </cell>
          <cell r="D183" t="str">
            <v>崖州区</v>
          </cell>
          <cell r="E183" t="str">
            <v>梅东村委会梅东村</v>
          </cell>
        </row>
        <row r="184">
          <cell r="A184" t="str">
            <v>AHANSTY97622Q050000T</v>
          </cell>
          <cell r="B184">
            <v>54.18</v>
          </cell>
          <cell r="C184" t="str">
            <v>三亚市</v>
          </cell>
          <cell r="D184" t="str">
            <v>崖州区</v>
          </cell>
          <cell r="E184" t="str">
            <v>乾隆村委会乾隆村</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9"/>
      <sheetName val="2020"/>
      <sheetName val="2021"/>
      <sheetName val="2022"/>
    </sheetNames>
    <sheetDataSet>
      <sheetData sheetId="0" refreshError="1"/>
      <sheetData sheetId="1" refreshError="1"/>
      <sheetData sheetId="2" refreshError="1"/>
      <sheetData sheetId="3" refreshError="1">
        <row r="2">
          <cell r="G2" t="str">
            <v>AHANSYA97622Q050000R</v>
          </cell>
          <cell r="H2" t="str">
            <v>甘代锦</v>
          </cell>
          <cell r="I2" t="str">
            <v>352228198410022014</v>
          </cell>
          <cell r="J2">
            <v>35.89</v>
          </cell>
          <cell r="K2">
            <v>2000</v>
          </cell>
          <cell r="L2">
            <v>24000</v>
          </cell>
          <cell r="M2">
            <v>7200</v>
          </cell>
          <cell r="N2">
            <v>9600</v>
          </cell>
          <cell r="O2">
            <v>16800</v>
          </cell>
          <cell r="P2">
            <v>120</v>
          </cell>
          <cell r="Q2">
            <v>240000</v>
          </cell>
          <cell r="R2">
            <v>14400</v>
          </cell>
          <cell r="S2">
            <v>44651</v>
          </cell>
          <cell r="T2">
            <v>45015</v>
          </cell>
          <cell r="U2" t="str">
            <v>崖州</v>
          </cell>
          <cell r="V2" t="str">
            <v>梅山镇</v>
          </cell>
          <cell r="W2" t="str">
            <v>阿肥爹岭</v>
          </cell>
        </row>
        <row r="3">
          <cell r="G3" t="str">
            <v>AHANSYA97622Q050001Y</v>
          </cell>
          <cell r="H3" t="str">
            <v>甘代区</v>
          </cell>
          <cell r="I3" t="str">
            <v>352228198110042013</v>
          </cell>
          <cell r="J3">
            <v>39.78</v>
          </cell>
          <cell r="K3">
            <v>2600</v>
          </cell>
          <cell r="L3">
            <v>31200</v>
          </cell>
          <cell r="M3">
            <v>9360</v>
          </cell>
          <cell r="N3">
            <v>12480</v>
          </cell>
          <cell r="O3">
            <v>21840</v>
          </cell>
          <cell r="P3">
            <v>120</v>
          </cell>
          <cell r="Q3">
            <v>312000</v>
          </cell>
          <cell r="R3">
            <v>18720</v>
          </cell>
          <cell r="S3">
            <v>44651</v>
          </cell>
          <cell r="T3">
            <v>45015</v>
          </cell>
          <cell r="U3" t="str">
            <v>崖州</v>
          </cell>
          <cell r="V3" t="str">
            <v>梅山镇</v>
          </cell>
          <cell r="W3" t="str">
            <v>阿肥爹岭</v>
          </cell>
        </row>
        <row r="4">
          <cell r="G4" t="str">
            <v>AHANSYA97622Q050002G</v>
          </cell>
          <cell r="H4" t="str">
            <v>王小梅</v>
          </cell>
          <cell r="I4" t="str">
            <v>332523197412021126</v>
          </cell>
          <cell r="J4">
            <v>57.12</v>
          </cell>
          <cell r="K4">
            <v>3000</v>
          </cell>
          <cell r="L4">
            <v>36000</v>
          </cell>
          <cell r="M4">
            <v>10800</v>
          </cell>
          <cell r="N4">
            <v>14400</v>
          </cell>
          <cell r="O4">
            <v>25200</v>
          </cell>
          <cell r="P4">
            <v>120</v>
          </cell>
          <cell r="Q4">
            <v>360000</v>
          </cell>
          <cell r="R4">
            <v>21600</v>
          </cell>
          <cell r="S4">
            <v>44651</v>
          </cell>
          <cell r="T4">
            <v>45015</v>
          </cell>
          <cell r="U4" t="str">
            <v>崖州</v>
          </cell>
          <cell r="V4" t="str">
            <v>梅山镇</v>
          </cell>
          <cell r="W4" t="str">
            <v>梅西村</v>
          </cell>
        </row>
        <row r="5">
          <cell r="G5" t="str">
            <v>AHANSYA97622Q050003N</v>
          </cell>
          <cell r="H5" t="str">
            <v>杨宗武</v>
          </cell>
          <cell r="I5" t="str">
            <v>352227199205223536</v>
          </cell>
          <cell r="J5">
            <v>51.61</v>
          </cell>
          <cell r="K5">
            <v>3000</v>
          </cell>
          <cell r="L5">
            <v>36000</v>
          </cell>
          <cell r="M5">
            <v>10800</v>
          </cell>
          <cell r="N5">
            <v>14400</v>
          </cell>
          <cell r="O5">
            <v>25200</v>
          </cell>
          <cell r="P5">
            <v>120</v>
          </cell>
          <cell r="Q5">
            <v>360000</v>
          </cell>
          <cell r="R5">
            <v>21600</v>
          </cell>
          <cell r="S5">
            <v>44651</v>
          </cell>
          <cell r="T5">
            <v>45015</v>
          </cell>
          <cell r="U5" t="str">
            <v>崖州</v>
          </cell>
          <cell r="V5" t="str">
            <v>梅山镇</v>
          </cell>
          <cell r="W5" t="str">
            <v>梅西村</v>
          </cell>
        </row>
        <row r="6">
          <cell r="G6" t="str">
            <v>AHANSYA97622Q050004U</v>
          </cell>
          <cell r="H6" t="str">
            <v>张远圪</v>
          </cell>
          <cell r="I6" t="str">
            <v>352227196701043514</v>
          </cell>
          <cell r="J6">
            <v>23.38</v>
          </cell>
          <cell r="K6">
            <v>750</v>
          </cell>
          <cell r="L6">
            <v>9000</v>
          </cell>
          <cell r="M6">
            <v>2700</v>
          </cell>
          <cell r="N6">
            <v>3600</v>
          </cell>
          <cell r="O6">
            <v>6300</v>
          </cell>
          <cell r="P6">
            <v>120</v>
          </cell>
          <cell r="Q6">
            <v>90000</v>
          </cell>
          <cell r="R6">
            <v>5400</v>
          </cell>
          <cell r="S6">
            <v>44651</v>
          </cell>
          <cell r="T6">
            <v>45015</v>
          </cell>
          <cell r="U6" t="str">
            <v>崖州</v>
          </cell>
          <cell r="V6" t="str">
            <v>崖城镇</v>
          </cell>
          <cell r="W6" t="str">
            <v>坡加村</v>
          </cell>
        </row>
        <row r="7">
          <cell r="G7" t="str">
            <v>AHANSYA97622Q050005P</v>
          </cell>
          <cell r="H7" t="str">
            <v>辜晓军</v>
          </cell>
          <cell r="I7" t="str">
            <v>362122197507051253</v>
          </cell>
          <cell r="J7">
            <v>28.33</v>
          </cell>
          <cell r="K7">
            <v>1150</v>
          </cell>
          <cell r="L7">
            <v>13800</v>
          </cell>
          <cell r="M7">
            <v>4140</v>
          </cell>
          <cell r="N7">
            <v>5520</v>
          </cell>
          <cell r="O7">
            <v>9660</v>
          </cell>
          <cell r="P7">
            <v>120</v>
          </cell>
          <cell r="Q7">
            <v>138000</v>
          </cell>
          <cell r="R7">
            <v>8280</v>
          </cell>
          <cell r="S7">
            <v>44651</v>
          </cell>
          <cell r="T7">
            <v>45015</v>
          </cell>
          <cell r="U7" t="str">
            <v>崖州</v>
          </cell>
          <cell r="V7" t="str">
            <v>梅山镇</v>
          </cell>
          <cell r="W7" t="str">
            <v>阿肥爹岭</v>
          </cell>
        </row>
        <row r="8">
          <cell r="G8" t="str">
            <v>AHANSYA97622Q050006W</v>
          </cell>
          <cell r="H8" t="str">
            <v>罗谋峰</v>
          </cell>
          <cell r="I8" t="str">
            <v>43230219781007075X</v>
          </cell>
          <cell r="J8">
            <v>43.32</v>
          </cell>
          <cell r="K8">
            <v>1900</v>
          </cell>
          <cell r="L8">
            <v>22800</v>
          </cell>
          <cell r="M8">
            <v>6840</v>
          </cell>
          <cell r="N8">
            <v>9120</v>
          </cell>
          <cell r="O8">
            <v>15960</v>
          </cell>
          <cell r="P8">
            <v>120</v>
          </cell>
          <cell r="Q8">
            <v>228000</v>
          </cell>
          <cell r="R8">
            <v>13680</v>
          </cell>
          <cell r="S8">
            <v>44651</v>
          </cell>
          <cell r="T8">
            <v>45015</v>
          </cell>
          <cell r="U8" t="str">
            <v>崖州</v>
          </cell>
          <cell r="V8" t="str">
            <v>梅山镇</v>
          </cell>
          <cell r="W8" t="str">
            <v>梅西村</v>
          </cell>
        </row>
        <row r="9">
          <cell r="G9" t="str">
            <v>AHANSYA97622Q050007D</v>
          </cell>
          <cell r="H9" t="str">
            <v>罗伶俐</v>
          </cell>
          <cell r="I9" t="str">
            <v>432302197908300728</v>
          </cell>
          <cell r="J9">
            <v>57.55</v>
          </cell>
          <cell r="K9">
            <v>2900</v>
          </cell>
          <cell r="L9">
            <v>34800</v>
          </cell>
          <cell r="M9">
            <v>10440</v>
          </cell>
          <cell r="N9">
            <v>13920</v>
          </cell>
          <cell r="O9">
            <v>24360</v>
          </cell>
          <cell r="P9">
            <v>120</v>
          </cell>
          <cell r="Q9">
            <v>348000</v>
          </cell>
          <cell r="R9">
            <v>20880</v>
          </cell>
          <cell r="S9">
            <v>44651</v>
          </cell>
          <cell r="T9">
            <v>45015</v>
          </cell>
          <cell r="U9" t="str">
            <v>崖州</v>
          </cell>
          <cell r="V9" t="str">
            <v>梅山镇</v>
          </cell>
          <cell r="W9" t="str">
            <v>阿肥爹岭</v>
          </cell>
        </row>
        <row r="10">
          <cell r="G10" t="str">
            <v>AHANSYA97622Q050008L</v>
          </cell>
          <cell r="H10" t="str">
            <v>杨庆松</v>
          </cell>
          <cell r="I10" t="str">
            <v>352227197708193536</v>
          </cell>
          <cell r="J10">
            <v>54.91</v>
          </cell>
          <cell r="K10">
            <v>2200</v>
          </cell>
          <cell r="L10">
            <v>26400</v>
          </cell>
          <cell r="M10">
            <v>7920</v>
          </cell>
          <cell r="N10">
            <v>10560</v>
          </cell>
          <cell r="O10">
            <v>18480</v>
          </cell>
          <cell r="P10">
            <v>120</v>
          </cell>
          <cell r="Q10">
            <v>264000</v>
          </cell>
          <cell r="R10">
            <v>15840</v>
          </cell>
          <cell r="S10">
            <v>44651</v>
          </cell>
          <cell r="T10">
            <v>45015</v>
          </cell>
          <cell r="U10" t="str">
            <v>崖州</v>
          </cell>
          <cell r="V10" t="str">
            <v>梅山镇</v>
          </cell>
          <cell r="W10" t="str">
            <v>阿肥爹岭</v>
          </cell>
        </row>
        <row r="11">
          <cell r="G11" t="str">
            <v>AHANSYA97622Q050009S</v>
          </cell>
          <cell r="H11" t="str">
            <v>沈明珠</v>
          </cell>
          <cell r="I11" t="str">
            <v>352228198311142045</v>
          </cell>
          <cell r="J11">
            <v>53.64</v>
          </cell>
          <cell r="K11">
            <v>2300</v>
          </cell>
          <cell r="L11">
            <v>27600</v>
          </cell>
          <cell r="M11">
            <v>8280</v>
          </cell>
          <cell r="N11">
            <v>11040</v>
          </cell>
          <cell r="O11">
            <v>19320</v>
          </cell>
          <cell r="P11">
            <v>120</v>
          </cell>
          <cell r="Q11">
            <v>276000</v>
          </cell>
          <cell r="R11">
            <v>16560</v>
          </cell>
          <cell r="S11">
            <v>44651</v>
          </cell>
          <cell r="T11">
            <v>45015</v>
          </cell>
          <cell r="U11" t="str">
            <v>崖州</v>
          </cell>
          <cell r="V11" t="str">
            <v>梅山镇</v>
          </cell>
          <cell r="W11" t="str">
            <v>阿肥爹岭</v>
          </cell>
        </row>
        <row r="12">
          <cell r="G12" t="str">
            <v>AHANSYA97622Q050010R</v>
          </cell>
          <cell r="H12" t="str">
            <v>刘大春</v>
          </cell>
          <cell r="I12" t="str">
            <v>52232419910307286X</v>
          </cell>
          <cell r="J12">
            <v>45.05</v>
          </cell>
          <cell r="K12">
            <v>2000</v>
          </cell>
          <cell r="L12">
            <v>24000</v>
          </cell>
          <cell r="M12">
            <v>7200</v>
          </cell>
          <cell r="N12">
            <v>9600</v>
          </cell>
          <cell r="O12">
            <v>16800</v>
          </cell>
          <cell r="P12">
            <v>120</v>
          </cell>
          <cell r="Q12">
            <v>240000</v>
          </cell>
          <cell r="R12">
            <v>14400</v>
          </cell>
          <cell r="S12">
            <v>44651</v>
          </cell>
          <cell r="T12">
            <v>45015</v>
          </cell>
          <cell r="U12" t="str">
            <v>崖州</v>
          </cell>
          <cell r="V12" t="str">
            <v>梅山镇</v>
          </cell>
          <cell r="W12" t="str">
            <v>阿肥爹岭</v>
          </cell>
        </row>
        <row r="13">
          <cell r="G13" t="str">
            <v>AHANSYA97622Q050011Z</v>
          </cell>
          <cell r="H13" t="str">
            <v>郑仕贞</v>
          </cell>
          <cell r="I13" t="str">
            <v>352227197108283511</v>
          </cell>
          <cell r="J13">
            <v>12</v>
          </cell>
          <cell r="K13">
            <v>500</v>
          </cell>
          <cell r="L13">
            <v>6000</v>
          </cell>
          <cell r="M13">
            <v>1800</v>
          </cell>
          <cell r="N13">
            <v>2400</v>
          </cell>
          <cell r="O13">
            <v>4200</v>
          </cell>
          <cell r="P13">
            <v>120</v>
          </cell>
          <cell r="Q13">
            <v>60000</v>
          </cell>
          <cell r="R13">
            <v>3600</v>
          </cell>
          <cell r="S13">
            <v>44681</v>
          </cell>
          <cell r="T13">
            <v>45045</v>
          </cell>
          <cell r="U13" t="str">
            <v>崖州</v>
          </cell>
          <cell r="V13" t="str">
            <v>崖城</v>
          </cell>
          <cell r="W13" t="str">
            <v>北岭村</v>
          </cell>
        </row>
        <row r="14">
          <cell r="G14" t="str">
            <v>AHANSYA97622Q050012H</v>
          </cell>
          <cell r="H14" t="str">
            <v>郑仕贞</v>
          </cell>
          <cell r="I14" t="str">
            <v>352227197108283511</v>
          </cell>
          <cell r="J14">
            <v>23.29</v>
          </cell>
          <cell r="K14">
            <v>800</v>
          </cell>
          <cell r="L14">
            <v>9600</v>
          </cell>
          <cell r="M14">
            <v>2880</v>
          </cell>
          <cell r="N14">
            <v>3840</v>
          </cell>
          <cell r="O14">
            <v>6720</v>
          </cell>
          <cell r="P14">
            <v>120</v>
          </cell>
          <cell r="Q14">
            <v>96000</v>
          </cell>
          <cell r="R14">
            <v>5760</v>
          </cell>
          <cell r="S14">
            <v>44681</v>
          </cell>
          <cell r="T14">
            <v>45045</v>
          </cell>
          <cell r="U14" t="str">
            <v>崖州</v>
          </cell>
          <cell r="V14" t="str">
            <v>崖城镇</v>
          </cell>
          <cell r="W14" t="str">
            <v>北岭村</v>
          </cell>
        </row>
        <row r="15">
          <cell r="G15" t="str">
            <v>AHANSYAZ2622Q050299U</v>
          </cell>
          <cell r="H15" t="str">
            <v>罗伶俐</v>
          </cell>
          <cell r="I15" t="str">
            <v>432302197908300728</v>
          </cell>
          <cell r="J15">
            <v>57.55</v>
          </cell>
          <cell r="K15">
            <v>2900</v>
          </cell>
          <cell r="L15">
            <v>81664</v>
          </cell>
        </row>
        <row r="15">
          <cell r="N15">
            <v>57164.8</v>
          </cell>
          <cell r="O15">
            <v>57164.8</v>
          </cell>
          <cell r="P15">
            <v>160</v>
          </cell>
          <cell r="Q15">
            <v>464000</v>
          </cell>
          <cell r="R15">
            <v>57164.8</v>
          </cell>
          <cell r="S15">
            <v>44676</v>
          </cell>
          <cell r="T15">
            <v>45038</v>
          </cell>
          <cell r="U15" t="str">
            <v>崖州</v>
          </cell>
          <cell r="V15" t="str">
            <v>梅山镇</v>
          </cell>
          <cell r="W15" t="str">
            <v>阿肥爹岭</v>
          </cell>
        </row>
        <row r="16">
          <cell r="G16" t="str">
            <v>AHANSYAZ2622Q050303D</v>
          </cell>
          <cell r="H16" t="str">
            <v>杨庆松</v>
          </cell>
          <cell r="I16" t="str">
            <v>352227197708193536</v>
          </cell>
          <cell r="J16">
            <v>54.91</v>
          </cell>
          <cell r="K16">
            <v>2200</v>
          </cell>
          <cell r="L16">
            <v>61952</v>
          </cell>
        </row>
        <row r="16">
          <cell r="N16">
            <v>43366.4</v>
          </cell>
          <cell r="O16">
            <v>43366.4</v>
          </cell>
          <cell r="P16">
            <v>160</v>
          </cell>
          <cell r="Q16">
            <v>352000</v>
          </cell>
          <cell r="R16">
            <v>43366.4</v>
          </cell>
          <cell r="S16">
            <v>44674</v>
          </cell>
          <cell r="T16">
            <v>45038</v>
          </cell>
          <cell r="U16" t="str">
            <v>崖州</v>
          </cell>
          <cell r="V16" t="str">
            <v>梅山镇</v>
          </cell>
          <cell r="W16" t="str">
            <v>阿肥爹岭</v>
          </cell>
        </row>
        <row r="17">
          <cell r="G17" t="str">
            <v>AHANSYAZ2622Q050184J</v>
          </cell>
          <cell r="H17" t="str">
            <v>杨宗武</v>
          </cell>
          <cell r="I17" t="str">
            <v>352227199205223536</v>
          </cell>
          <cell r="J17">
            <v>51.61</v>
          </cell>
          <cell r="K17">
            <v>3000</v>
          </cell>
          <cell r="L17">
            <v>84480</v>
          </cell>
        </row>
        <row r="17">
          <cell r="N17">
            <v>59136</v>
          </cell>
          <cell r="O17">
            <v>59136</v>
          </cell>
          <cell r="P17">
            <v>160</v>
          </cell>
          <cell r="Q17">
            <v>480000</v>
          </cell>
          <cell r="R17">
            <v>59136</v>
          </cell>
          <cell r="S17">
            <v>44666</v>
          </cell>
          <cell r="T17">
            <v>45038</v>
          </cell>
          <cell r="U17" t="str">
            <v>崖州</v>
          </cell>
          <cell r="V17" t="str">
            <v>梅山镇</v>
          </cell>
          <cell r="W17" t="str">
            <v>梅西村</v>
          </cell>
        </row>
        <row r="18">
          <cell r="G18" t="str">
            <v>AHANSYAZ2622Q050181H</v>
          </cell>
          <cell r="H18" t="str">
            <v>刘大春</v>
          </cell>
          <cell r="I18" t="str">
            <v>52232419910307286X</v>
          </cell>
          <cell r="J18">
            <v>45.05</v>
          </cell>
          <cell r="K18">
            <v>2000</v>
          </cell>
          <cell r="L18">
            <v>56320</v>
          </cell>
        </row>
        <row r="18">
          <cell r="N18">
            <v>39424</v>
          </cell>
          <cell r="O18">
            <v>39424</v>
          </cell>
          <cell r="P18">
            <v>160</v>
          </cell>
          <cell r="Q18">
            <v>320000</v>
          </cell>
          <cell r="R18">
            <v>39424</v>
          </cell>
          <cell r="S18">
            <v>44666</v>
          </cell>
          <cell r="T18">
            <v>45038</v>
          </cell>
          <cell r="U18" t="str">
            <v>崖州</v>
          </cell>
          <cell r="V18" t="str">
            <v>梅山镇</v>
          </cell>
          <cell r="W18" t="str">
            <v>阿肥爹岭</v>
          </cell>
        </row>
        <row r="19">
          <cell r="G19" t="str">
            <v>AHANSYAZ2622Q050297U</v>
          </cell>
          <cell r="H19" t="str">
            <v>沈明珠</v>
          </cell>
          <cell r="I19" t="str">
            <v>352228198311142045</v>
          </cell>
          <cell r="J19">
            <v>53.64</v>
          </cell>
          <cell r="K19">
            <v>2300</v>
          </cell>
          <cell r="L19">
            <v>64768</v>
          </cell>
        </row>
        <row r="19">
          <cell r="N19">
            <v>45337.6</v>
          </cell>
          <cell r="O19">
            <v>45337.6</v>
          </cell>
          <cell r="P19">
            <v>160</v>
          </cell>
          <cell r="Q19">
            <v>368000</v>
          </cell>
          <cell r="R19">
            <v>45337.6</v>
          </cell>
          <cell r="S19">
            <v>44673</v>
          </cell>
          <cell r="T19">
            <v>45038</v>
          </cell>
          <cell r="U19" t="str">
            <v>崖州</v>
          </cell>
          <cell r="V19" t="str">
            <v>梅山镇</v>
          </cell>
          <cell r="W19" t="str">
            <v>阿肥爹岭</v>
          </cell>
        </row>
        <row r="20">
          <cell r="G20" t="str">
            <v>AHANSYAZ2622Q050271B</v>
          </cell>
          <cell r="H20" t="str">
            <v>辜晓军</v>
          </cell>
          <cell r="I20" t="str">
            <v>362122197507051253</v>
          </cell>
          <cell r="J20">
            <v>28.33</v>
          </cell>
          <cell r="K20">
            <v>1150</v>
          </cell>
          <cell r="L20">
            <v>32384</v>
          </cell>
        </row>
        <row r="20">
          <cell r="N20">
            <v>22668.8</v>
          </cell>
          <cell r="O20">
            <v>22668.8</v>
          </cell>
          <cell r="P20">
            <v>160</v>
          </cell>
          <cell r="Q20">
            <v>184000</v>
          </cell>
          <cell r="R20">
            <v>22668.8</v>
          </cell>
          <cell r="S20">
            <v>44674</v>
          </cell>
          <cell r="T20">
            <v>45038</v>
          </cell>
          <cell r="U20" t="str">
            <v>崖州</v>
          </cell>
          <cell r="V20" t="str">
            <v>梅山镇</v>
          </cell>
          <cell r="W20" t="str">
            <v>阿肥爹岭</v>
          </cell>
        </row>
        <row r="21">
          <cell r="G21" t="str">
            <v>AHANSYAZ2622Q050199V</v>
          </cell>
          <cell r="H21" t="str">
            <v>张远圪</v>
          </cell>
          <cell r="I21" t="str">
            <v>352227196701043514</v>
          </cell>
          <cell r="J21">
            <v>23.38</v>
          </cell>
          <cell r="K21">
            <v>750</v>
          </cell>
          <cell r="L21">
            <v>21120</v>
          </cell>
        </row>
        <row r="21">
          <cell r="N21">
            <v>14784</v>
          </cell>
          <cell r="O21">
            <v>14784</v>
          </cell>
          <cell r="P21">
            <v>160</v>
          </cell>
          <cell r="Q21">
            <v>120000</v>
          </cell>
          <cell r="R21">
            <v>14784</v>
          </cell>
          <cell r="S21">
            <v>44666</v>
          </cell>
          <cell r="T21">
            <v>45038</v>
          </cell>
          <cell r="U21" t="str">
            <v>崖州</v>
          </cell>
          <cell r="V21" t="str">
            <v>崖城镇</v>
          </cell>
          <cell r="W21" t="str">
            <v>坡加村</v>
          </cell>
        </row>
        <row r="22">
          <cell r="G22" t="str">
            <v>AHANSYAZ2622Q050059W</v>
          </cell>
          <cell r="H22" t="str">
            <v>罗谋峰</v>
          </cell>
          <cell r="I22" t="str">
            <v>43230219781007075X</v>
          </cell>
          <cell r="J22">
            <v>43.32</v>
          </cell>
          <cell r="K22">
            <v>1900</v>
          </cell>
          <cell r="L22">
            <v>53504</v>
          </cell>
        </row>
        <row r="22">
          <cell r="N22">
            <v>37452.8</v>
          </cell>
          <cell r="O22">
            <v>37452.8</v>
          </cell>
          <cell r="P22">
            <v>160</v>
          </cell>
          <cell r="Q22">
            <v>304000</v>
          </cell>
          <cell r="R22">
            <v>37452.8</v>
          </cell>
          <cell r="S22">
            <v>44658</v>
          </cell>
          <cell r="T22">
            <v>45038</v>
          </cell>
          <cell r="U22" t="str">
            <v>崖州</v>
          </cell>
          <cell r="V22" t="str">
            <v>梅山镇</v>
          </cell>
          <cell r="W22" t="str">
            <v>梅西村</v>
          </cell>
        </row>
        <row r="23">
          <cell r="G23" t="str">
            <v>AHANSYAZ2622Q050322D</v>
          </cell>
          <cell r="H23" t="str">
            <v>甘代锦</v>
          </cell>
          <cell r="I23" t="str">
            <v>352228198410022014</v>
          </cell>
          <cell r="J23">
            <v>35.89</v>
          </cell>
          <cell r="K23">
            <v>2000</v>
          </cell>
          <cell r="L23">
            <v>56320</v>
          </cell>
        </row>
        <row r="23">
          <cell r="N23">
            <v>39424</v>
          </cell>
          <cell r="O23">
            <v>39424</v>
          </cell>
          <cell r="P23">
            <v>160</v>
          </cell>
          <cell r="Q23">
            <v>320000</v>
          </cell>
          <cell r="R23">
            <v>39424</v>
          </cell>
          <cell r="S23">
            <v>44674</v>
          </cell>
          <cell r="T23">
            <v>45038</v>
          </cell>
          <cell r="U23" t="str">
            <v>崖州</v>
          </cell>
          <cell r="V23" t="str">
            <v>梅山镇</v>
          </cell>
          <cell r="W23" t="str">
            <v>阿肥爹岭</v>
          </cell>
        </row>
        <row r="24">
          <cell r="G24" t="str">
            <v>AHANSYAZ2622Q050300W</v>
          </cell>
          <cell r="H24" t="str">
            <v>甘代区</v>
          </cell>
          <cell r="I24" t="str">
            <v>352228198110042013</v>
          </cell>
          <cell r="J24">
            <v>39.78</v>
          </cell>
          <cell r="K24">
            <v>2600</v>
          </cell>
          <cell r="L24">
            <v>73216</v>
          </cell>
        </row>
        <row r="24">
          <cell r="N24">
            <v>51251.2</v>
          </cell>
          <cell r="O24">
            <v>51251.2</v>
          </cell>
          <cell r="P24">
            <v>160</v>
          </cell>
          <cell r="Q24">
            <v>416000</v>
          </cell>
          <cell r="R24">
            <v>51251.2</v>
          </cell>
          <cell r="S24">
            <v>44674</v>
          </cell>
          <cell r="T24">
            <v>45038</v>
          </cell>
          <cell r="U24" t="str">
            <v>崖州</v>
          </cell>
          <cell r="V24" t="str">
            <v>梅山镇</v>
          </cell>
          <cell r="W24" t="str">
            <v>阿肥爹岭</v>
          </cell>
        </row>
        <row r="25">
          <cell r="G25" t="str">
            <v>AHANSYAZ2622Q050272H</v>
          </cell>
          <cell r="H25" t="str">
            <v>杨发富</v>
          </cell>
          <cell r="I25" t="str">
            <v>352227197306113513</v>
          </cell>
          <cell r="J25">
            <v>27.67</v>
          </cell>
          <cell r="K25">
            <v>1000</v>
          </cell>
          <cell r="L25">
            <v>28160</v>
          </cell>
        </row>
        <row r="25">
          <cell r="N25">
            <v>19712</v>
          </cell>
          <cell r="O25">
            <v>19712</v>
          </cell>
          <cell r="P25">
            <v>160</v>
          </cell>
          <cell r="Q25">
            <v>160000</v>
          </cell>
          <cell r="R25">
            <v>19712</v>
          </cell>
          <cell r="S25">
            <v>44674</v>
          </cell>
          <cell r="T25">
            <v>45038</v>
          </cell>
          <cell r="U25" t="str">
            <v>崖州</v>
          </cell>
          <cell r="V25" t="str">
            <v>崖城</v>
          </cell>
          <cell r="W25" t="str">
            <v>三陵农场</v>
          </cell>
        </row>
        <row r="26">
          <cell r="G26" t="str">
            <v>AHANSYAZ2622Q050200K</v>
          </cell>
          <cell r="H26" t="str">
            <v>王小梅</v>
          </cell>
          <cell r="I26" t="str">
            <v>332523197412021126</v>
          </cell>
          <cell r="J26">
            <v>57.12</v>
          </cell>
          <cell r="K26">
            <v>3000</v>
          </cell>
          <cell r="L26">
            <v>84480</v>
          </cell>
        </row>
        <row r="26">
          <cell r="N26">
            <v>59136</v>
          </cell>
          <cell r="O26">
            <v>59136</v>
          </cell>
          <cell r="P26">
            <v>160</v>
          </cell>
          <cell r="Q26">
            <v>480000</v>
          </cell>
          <cell r="R26">
            <v>59136</v>
          </cell>
          <cell r="S26">
            <v>44651</v>
          </cell>
          <cell r="T26">
            <v>45015</v>
          </cell>
          <cell r="U26" t="str">
            <v>崖州</v>
          </cell>
          <cell r="V26" t="str">
            <v>梅山镇</v>
          </cell>
          <cell r="W26" t="str">
            <v>梅西村</v>
          </cell>
        </row>
        <row r="27">
          <cell r="G27" t="str">
            <v>AHANSYAZ2622Q050013O</v>
          </cell>
          <cell r="H27" t="str">
            <v>郑仕贞</v>
          </cell>
          <cell r="I27" t="str">
            <v>352227197108283511</v>
          </cell>
          <cell r="J27">
            <v>12</v>
          </cell>
          <cell r="K27">
            <v>500</v>
          </cell>
          <cell r="L27">
            <v>14080</v>
          </cell>
        </row>
        <row r="27">
          <cell r="N27">
            <v>9856</v>
          </cell>
          <cell r="O27">
            <v>9856</v>
          </cell>
          <cell r="P27">
            <v>160</v>
          </cell>
          <cell r="Q27">
            <v>80000</v>
          </cell>
          <cell r="R27">
            <v>9856</v>
          </cell>
          <cell r="S27">
            <v>44681</v>
          </cell>
          <cell r="T27">
            <v>45045</v>
          </cell>
          <cell r="U27" t="str">
            <v>崖州</v>
          </cell>
          <cell r="V27" t="str">
            <v>崖城</v>
          </cell>
          <cell r="W27" t="str">
            <v>北岭村</v>
          </cell>
        </row>
        <row r="28">
          <cell r="G28" t="str">
            <v>AHANSYAZ2622Q050014C</v>
          </cell>
          <cell r="H28" t="str">
            <v>郑仕贞</v>
          </cell>
          <cell r="I28" t="str">
            <v>352227197108283511</v>
          </cell>
          <cell r="J28">
            <v>23.29</v>
          </cell>
          <cell r="K28">
            <v>800</v>
          </cell>
          <cell r="L28">
            <v>22528</v>
          </cell>
        </row>
        <row r="28">
          <cell r="N28">
            <v>15769.6</v>
          </cell>
          <cell r="O28">
            <v>15769.6</v>
          </cell>
          <cell r="P28">
            <v>160</v>
          </cell>
          <cell r="Q28">
            <v>128000</v>
          </cell>
          <cell r="R28">
            <v>15769.6</v>
          </cell>
          <cell r="S28">
            <v>44681</v>
          </cell>
          <cell r="T28">
            <v>45045</v>
          </cell>
          <cell r="U28" t="str">
            <v>崖州</v>
          </cell>
          <cell r="V28" t="str">
            <v>崖城镇</v>
          </cell>
          <cell r="W28" t="str">
            <v>北岭村</v>
          </cell>
        </row>
        <row r="29">
          <cell r="G29" t="str">
            <v>AHANSYAZ2622Q050015D</v>
          </cell>
          <cell r="H29" t="str">
            <v>王成琼</v>
          </cell>
          <cell r="I29" t="str">
            <v>513021196811106282</v>
          </cell>
          <cell r="J29">
            <v>44.35</v>
          </cell>
          <cell r="K29">
            <v>1900</v>
          </cell>
          <cell r="L29">
            <v>53504</v>
          </cell>
        </row>
        <row r="29">
          <cell r="N29">
            <v>37452.8</v>
          </cell>
          <cell r="O29">
            <v>37452.8</v>
          </cell>
          <cell r="P29">
            <v>160</v>
          </cell>
          <cell r="Q29">
            <v>304000</v>
          </cell>
          <cell r="R29">
            <v>37452.8</v>
          </cell>
          <cell r="S29">
            <v>44661</v>
          </cell>
          <cell r="T29">
            <v>45025</v>
          </cell>
          <cell r="U29" t="str">
            <v>崖州</v>
          </cell>
          <cell r="V29" t="str">
            <v>梅山镇</v>
          </cell>
          <cell r="W29" t="str">
            <v>阿肥爹岭</v>
          </cell>
        </row>
        <row r="30">
          <cell r="G30" t="str">
            <v>AHANSYA97622Q050013C</v>
          </cell>
          <cell r="H30" t="str">
            <v>陈恰妹</v>
          </cell>
          <cell r="I30" t="str">
            <v>352227195502103532</v>
          </cell>
          <cell r="J30">
            <v>53.83</v>
          </cell>
          <cell r="K30">
            <v>3000</v>
          </cell>
          <cell r="L30">
            <v>36000</v>
          </cell>
          <cell r="M30">
            <v>10800</v>
          </cell>
          <cell r="N30">
            <v>14400</v>
          </cell>
          <cell r="O30">
            <v>25200</v>
          </cell>
          <cell r="P30">
            <v>120</v>
          </cell>
          <cell r="Q30">
            <v>360000</v>
          </cell>
          <cell r="R30">
            <v>21600</v>
          </cell>
          <cell r="S30">
            <v>44651</v>
          </cell>
          <cell r="T30">
            <v>45015</v>
          </cell>
          <cell r="U30" t="str">
            <v>崖州</v>
          </cell>
          <cell r="V30" t="str">
            <v>梅山镇</v>
          </cell>
          <cell r="W30" t="str">
            <v>阿肥爹岭</v>
          </cell>
        </row>
        <row r="31">
          <cell r="G31" t="str">
            <v>AHANSYA97622Q050015T</v>
          </cell>
          <cell r="H31" t="str">
            <v>李仕元</v>
          </cell>
          <cell r="I31" t="str">
            <v>352122197401301056</v>
          </cell>
          <cell r="J31">
            <v>64.45</v>
          </cell>
          <cell r="K31">
            <v>2808</v>
          </cell>
          <cell r="L31">
            <v>33696</v>
          </cell>
          <cell r="M31">
            <v>10108.8</v>
          </cell>
          <cell r="N31">
            <v>13478.4</v>
          </cell>
          <cell r="O31">
            <v>23587.2</v>
          </cell>
          <cell r="P31">
            <v>120</v>
          </cell>
          <cell r="Q31">
            <v>336960</v>
          </cell>
          <cell r="R31">
            <v>20217.6</v>
          </cell>
          <cell r="S31">
            <v>44651</v>
          </cell>
          <cell r="T31">
            <v>45015</v>
          </cell>
          <cell r="U31" t="str">
            <v>崖州</v>
          </cell>
          <cell r="V31" t="str">
            <v>崖城镇</v>
          </cell>
          <cell r="W31" t="str">
            <v>黄猄坡</v>
          </cell>
        </row>
        <row r="32">
          <cell r="G32" t="str">
            <v>AHANSYAZ2622Q050298N</v>
          </cell>
          <cell r="H32" t="str">
            <v>陈恰妹</v>
          </cell>
          <cell r="I32" t="str">
            <v>352227195502103532</v>
          </cell>
          <cell r="J32">
            <v>53.83</v>
          </cell>
          <cell r="K32">
            <v>3000</v>
          </cell>
          <cell r="L32">
            <v>84480</v>
          </cell>
        </row>
        <row r="32">
          <cell r="N32">
            <v>59136</v>
          </cell>
          <cell r="O32">
            <v>59136</v>
          </cell>
          <cell r="P32">
            <v>160</v>
          </cell>
          <cell r="Q32">
            <v>480000</v>
          </cell>
          <cell r="R32">
            <v>59136</v>
          </cell>
          <cell r="S32">
            <v>44672</v>
          </cell>
          <cell r="T32">
            <v>45036</v>
          </cell>
          <cell r="U32" t="str">
            <v>崖州</v>
          </cell>
          <cell r="V32" t="str">
            <v>梅山镇</v>
          </cell>
          <cell r="W32" t="str">
            <v>阿肥爹岭</v>
          </cell>
        </row>
        <row r="33">
          <cell r="G33" t="str">
            <v>AHANSYAZ2622Q050082W</v>
          </cell>
          <cell r="H33" t="str">
            <v>李仕元</v>
          </cell>
          <cell r="I33" t="str">
            <v>352122197401301056</v>
          </cell>
          <cell r="J33">
            <v>64.45</v>
          </cell>
          <cell r="K33">
            <v>2808</v>
          </cell>
          <cell r="L33">
            <v>79073.28</v>
          </cell>
        </row>
        <row r="33">
          <cell r="N33">
            <v>55351.296</v>
          </cell>
          <cell r="O33">
            <v>55351.296</v>
          </cell>
          <cell r="P33">
            <v>160</v>
          </cell>
          <cell r="Q33">
            <v>449280</v>
          </cell>
          <cell r="R33">
            <v>55351.296</v>
          </cell>
          <cell r="S33">
            <v>44651</v>
          </cell>
          <cell r="T33">
            <v>45015</v>
          </cell>
          <cell r="U33" t="str">
            <v>崖州</v>
          </cell>
          <cell r="V33" t="str">
            <v>崖城镇</v>
          </cell>
          <cell r="W33" t="str">
            <v>黄猄坡</v>
          </cell>
        </row>
        <row r="34">
          <cell r="G34" t="str">
            <v>AHANSYA97622Q050014K</v>
          </cell>
          <cell r="H34" t="str">
            <v>张立思</v>
          </cell>
          <cell r="I34" t="str">
            <v>350426197004202513</v>
          </cell>
          <cell r="J34">
            <v>25.61</v>
          </cell>
          <cell r="K34">
            <v>1300</v>
          </cell>
          <cell r="L34">
            <v>15600</v>
          </cell>
          <cell r="M34">
            <v>4680</v>
          </cell>
          <cell r="N34">
            <v>6240</v>
          </cell>
          <cell r="O34">
            <v>10920</v>
          </cell>
          <cell r="P34">
            <v>120</v>
          </cell>
          <cell r="Q34">
            <v>156000</v>
          </cell>
          <cell r="R34">
            <v>9360</v>
          </cell>
          <cell r="S34">
            <v>44681</v>
          </cell>
          <cell r="T34">
            <v>45045</v>
          </cell>
          <cell r="U34" t="str">
            <v>崖州</v>
          </cell>
          <cell r="V34" t="str">
            <v>梅山镇</v>
          </cell>
          <cell r="W34" t="str">
            <v>阿肥爹岭</v>
          </cell>
        </row>
        <row r="35">
          <cell r="G35" t="str">
            <v>AHANSYA97622Q050016B</v>
          </cell>
          <cell r="H35" t="str">
            <v>林良均</v>
          </cell>
          <cell r="I35" t="str">
            <v>46020019770808443X</v>
          </cell>
          <cell r="J35">
            <v>52.43</v>
          </cell>
          <cell r="K35">
            <v>2200</v>
          </cell>
          <cell r="L35">
            <v>34320</v>
          </cell>
          <cell r="M35">
            <v>10296</v>
          </cell>
          <cell r="N35">
            <v>13728</v>
          </cell>
          <cell r="O35">
            <v>24024</v>
          </cell>
          <cell r="P35">
            <v>120</v>
          </cell>
          <cell r="Q35">
            <v>264000</v>
          </cell>
          <cell r="R35">
            <v>20592</v>
          </cell>
          <cell r="S35">
            <v>44651</v>
          </cell>
          <cell r="T35">
            <v>45015</v>
          </cell>
          <cell r="U35" t="str">
            <v>崖州</v>
          </cell>
          <cell r="V35" t="str">
            <v>崖城镇</v>
          </cell>
          <cell r="W35" t="str">
            <v>南滨居委会红明组</v>
          </cell>
        </row>
        <row r="36">
          <cell r="G36" t="str">
            <v>AHANSYA97622Q050017W</v>
          </cell>
          <cell r="H36" t="str">
            <v>林良均</v>
          </cell>
          <cell r="I36" t="str">
            <v>46020019770808443X</v>
          </cell>
          <cell r="J36">
            <v>80.05</v>
          </cell>
          <cell r="K36">
            <v>3500</v>
          </cell>
          <cell r="L36">
            <v>54600</v>
          </cell>
          <cell r="M36">
            <v>16380</v>
          </cell>
          <cell r="N36">
            <v>21840</v>
          </cell>
          <cell r="O36">
            <v>38220</v>
          </cell>
          <cell r="P36">
            <v>120</v>
          </cell>
          <cell r="Q36">
            <v>420000</v>
          </cell>
          <cell r="R36">
            <v>32760</v>
          </cell>
          <cell r="S36">
            <v>44651</v>
          </cell>
          <cell r="T36">
            <v>45015</v>
          </cell>
          <cell r="U36" t="str">
            <v>崖州</v>
          </cell>
          <cell r="V36" t="str">
            <v>崖城镇</v>
          </cell>
          <cell r="W36" t="str">
            <v>南滨居委会红明组</v>
          </cell>
        </row>
        <row r="37">
          <cell r="G37" t="str">
            <v>AHANSYA97622Q050018E</v>
          </cell>
          <cell r="H37" t="str">
            <v>张立思</v>
          </cell>
          <cell r="I37" t="str">
            <v>350426197004202513</v>
          </cell>
          <cell r="J37">
            <v>42.72</v>
          </cell>
          <cell r="K37">
            <v>1700</v>
          </cell>
          <cell r="L37">
            <v>20400</v>
          </cell>
          <cell r="M37">
            <v>6120</v>
          </cell>
          <cell r="N37">
            <v>8160</v>
          </cell>
          <cell r="O37">
            <v>14280</v>
          </cell>
          <cell r="P37">
            <v>120</v>
          </cell>
          <cell r="Q37">
            <v>204000</v>
          </cell>
          <cell r="R37">
            <v>12240</v>
          </cell>
          <cell r="S37">
            <v>44681</v>
          </cell>
          <cell r="T37">
            <v>45045</v>
          </cell>
          <cell r="U37" t="str">
            <v>崖州</v>
          </cell>
          <cell r="V37" t="str">
            <v>梅山镇</v>
          </cell>
          <cell r="W37" t="str">
            <v>阿肥爹岭</v>
          </cell>
        </row>
        <row r="38">
          <cell r="G38" t="str">
            <v>AHANSYA97622Q050019M</v>
          </cell>
          <cell r="H38" t="str">
            <v>张铭锦</v>
          </cell>
          <cell r="I38" t="str">
            <v>350121198409257279</v>
          </cell>
          <cell r="J38">
            <v>30.83</v>
          </cell>
          <cell r="K38">
            <v>1300</v>
          </cell>
          <cell r="L38">
            <v>20280</v>
          </cell>
          <cell r="M38">
            <v>6084</v>
          </cell>
          <cell r="N38">
            <v>8112</v>
          </cell>
          <cell r="O38">
            <v>14196</v>
          </cell>
          <cell r="P38">
            <v>120</v>
          </cell>
          <cell r="Q38">
            <v>156000</v>
          </cell>
          <cell r="R38">
            <v>12168</v>
          </cell>
          <cell r="S38">
            <v>44651</v>
          </cell>
          <cell r="T38">
            <v>45015</v>
          </cell>
          <cell r="U38" t="str">
            <v>崖州</v>
          </cell>
          <cell r="V38" t="str">
            <v>崖城镇</v>
          </cell>
          <cell r="W38" t="str">
            <v>南滨居委会红明组</v>
          </cell>
        </row>
        <row r="39">
          <cell r="G39" t="str">
            <v>AHANSYAZ2622Q050161T</v>
          </cell>
          <cell r="H39" t="str">
            <v>张立思</v>
          </cell>
          <cell r="I39" t="str">
            <v>350426197004202513</v>
          </cell>
          <cell r="J39">
            <v>25.61</v>
          </cell>
          <cell r="K39">
            <v>1300</v>
          </cell>
          <cell r="L39">
            <v>36608</v>
          </cell>
        </row>
        <row r="39">
          <cell r="N39">
            <v>25625.6</v>
          </cell>
          <cell r="O39">
            <v>25625.6</v>
          </cell>
          <cell r="P39">
            <v>160</v>
          </cell>
          <cell r="Q39">
            <v>208000</v>
          </cell>
          <cell r="R39">
            <v>25625.6</v>
          </cell>
          <cell r="S39">
            <v>44651</v>
          </cell>
          <cell r="T39">
            <v>45015</v>
          </cell>
          <cell r="U39" t="str">
            <v>崖州</v>
          </cell>
          <cell r="V39" t="str">
            <v>梅山镇</v>
          </cell>
          <cell r="W39" t="str">
            <v>阿肥爹岭</v>
          </cell>
        </row>
        <row r="40">
          <cell r="G40" t="str">
            <v>AHANSYAZ2622Q050166Z</v>
          </cell>
          <cell r="H40" t="str">
            <v>张立思</v>
          </cell>
          <cell r="I40" t="str">
            <v>350426197004202513</v>
          </cell>
          <cell r="J40">
            <v>42.72</v>
          </cell>
          <cell r="K40">
            <v>1700</v>
          </cell>
          <cell r="L40">
            <v>47872</v>
          </cell>
        </row>
        <row r="40">
          <cell r="N40">
            <v>33510.4</v>
          </cell>
          <cell r="O40">
            <v>33510.4</v>
          </cell>
          <cell r="P40">
            <v>160</v>
          </cell>
          <cell r="Q40">
            <v>272000</v>
          </cell>
          <cell r="R40">
            <v>33510.4</v>
          </cell>
          <cell r="S40">
            <v>44681</v>
          </cell>
          <cell r="T40">
            <v>45045</v>
          </cell>
          <cell r="U40" t="str">
            <v>崖州</v>
          </cell>
          <cell r="V40" t="str">
            <v>梅山镇</v>
          </cell>
          <cell r="W40" t="str">
            <v>阿肥爹岭</v>
          </cell>
        </row>
        <row r="41">
          <cell r="G41" t="str">
            <v>AHANSYAZ2622Q050188I</v>
          </cell>
          <cell r="H41" t="str">
            <v>熊立波</v>
          </cell>
          <cell r="I41" t="str">
            <v>430981198101030713</v>
          </cell>
          <cell r="J41">
            <v>60</v>
          </cell>
          <cell r="K41">
            <v>2600</v>
          </cell>
          <cell r="L41">
            <v>73216</v>
          </cell>
        </row>
        <row r="41">
          <cell r="N41">
            <v>51251.2</v>
          </cell>
          <cell r="O41">
            <v>51251.2</v>
          </cell>
          <cell r="P41">
            <v>160</v>
          </cell>
          <cell r="Q41">
            <v>416000</v>
          </cell>
          <cell r="R41">
            <v>51251.2</v>
          </cell>
          <cell r="S41">
            <v>44666</v>
          </cell>
          <cell r="T41">
            <v>45030</v>
          </cell>
          <cell r="U41" t="str">
            <v>崖州</v>
          </cell>
          <cell r="V41" t="str">
            <v>梅山镇</v>
          </cell>
          <cell r="W41" t="str">
            <v>阿肥爹岭</v>
          </cell>
        </row>
        <row r="42">
          <cell r="G42" t="str">
            <v>AHANSYAZ2622Q050183N</v>
          </cell>
          <cell r="H42" t="str">
            <v>熊立芳</v>
          </cell>
          <cell r="I42" t="str">
            <v>430981198205170729</v>
          </cell>
          <cell r="J42">
            <v>48.7</v>
          </cell>
          <cell r="K42">
            <v>2000</v>
          </cell>
          <cell r="L42">
            <v>56320</v>
          </cell>
        </row>
        <row r="42">
          <cell r="N42">
            <v>39424</v>
          </cell>
          <cell r="O42">
            <v>39424</v>
          </cell>
          <cell r="P42">
            <v>160</v>
          </cell>
          <cell r="Q42">
            <v>320000</v>
          </cell>
          <cell r="R42">
            <v>39424</v>
          </cell>
          <cell r="S42">
            <v>44666</v>
          </cell>
          <cell r="T42">
            <v>45030</v>
          </cell>
          <cell r="U42" t="str">
            <v>崖州</v>
          </cell>
          <cell r="V42" t="str">
            <v>梅山镇</v>
          </cell>
          <cell r="W42" t="str">
            <v>阿肥爹岭</v>
          </cell>
        </row>
        <row r="43">
          <cell r="G43" t="str">
            <v>AHANSYA97622Q050020Z</v>
          </cell>
          <cell r="H43" t="str">
            <v>张铭权</v>
          </cell>
          <cell r="I43" t="str">
            <v>350121198707257250</v>
          </cell>
          <cell r="J43">
            <v>49.56</v>
          </cell>
          <cell r="K43">
            <v>2100</v>
          </cell>
          <cell r="L43">
            <v>32760</v>
          </cell>
          <cell r="M43">
            <v>9828</v>
          </cell>
          <cell r="N43">
            <v>13104</v>
          </cell>
          <cell r="O43">
            <v>22932</v>
          </cell>
          <cell r="P43">
            <v>120</v>
          </cell>
          <cell r="Q43">
            <v>252000</v>
          </cell>
          <cell r="R43">
            <v>19656</v>
          </cell>
          <cell r="S43">
            <v>44651</v>
          </cell>
          <cell r="T43">
            <v>45015</v>
          </cell>
          <cell r="U43" t="str">
            <v>崖州</v>
          </cell>
          <cell r="V43" t="str">
            <v>崖城镇</v>
          </cell>
          <cell r="W43" t="str">
            <v>三公里村</v>
          </cell>
        </row>
        <row r="44">
          <cell r="G44" t="str">
            <v>AHANSYA97622Q050021R</v>
          </cell>
          <cell r="H44" t="str">
            <v>张琴</v>
          </cell>
          <cell r="I44" t="str">
            <v>460200197711154021</v>
          </cell>
          <cell r="J44">
            <v>76.15</v>
          </cell>
          <cell r="K44">
            <v>3300</v>
          </cell>
          <cell r="L44">
            <v>51480</v>
          </cell>
          <cell r="M44">
            <v>15444</v>
          </cell>
          <cell r="N44">
            <v>20592</v>
          </cell>
          <cell r="O44">
            <v>36036</v>
          </cell>
          <cell r="P44">
            <v>120</v>
          </cell>
          <cell r="Q44">
            <v>396000</v>
          </cell>
          <cell r="R44">
            <v>30888</v>
          </cell>
          <cell r="S44">
            <v>44651</v>
          </cell>
          <cell r="T44">
            <v>45015</v>
          </cell>
          <cell r="U44" t="str">
            <v>崖州</v>
          </cell>
          <cell r="V44" t="str">
            <v>崖城镇</v>
          </cell>
          <cell r="W44" t="str">
            <v>三公里村</v>
          </cell>
        </row>
        <row r="45">
          <cell r="G45" t="str">
            <v>AHANSYA97622Q050022X</v>
          </cell>
          <cell r="H45" t="str">
            <v>陈丽萍</v>
          </cell>
          <cell r="I45" t="str">
            <v>352122197804091065</v>
          </cell>
          <cell r="J45">
            <v>71.77</v>
          </cell>
          <cell r="K45">
            <v>3000</v>
          </cell>
          <cell r="L45">
            <v>36000</v>
          </cell>
          <cell r="M45">
            <v>10800</v>
          </cell>
          <cell r="N45">
            <v>14400</v>
          </cell>
          <cell r="O45">
            <v>25200</v>
          </cell>
          <cell r="P45">
            <v>120</v>
          </cell>
          <cell r="Q45">
            <v>360000</v>
          </cell>
          <cell r="R45">
            <v>21600</v>
          </cell>
          <cell r="S45">
            <v>44666</v>
          </cell>
          <cell r="T45">
            <v>45030</v>
          </cell>
          <cell r="U45" t="str">
            <v>崖州</v>
          </cell>
          <cell r="V45" t="str">
            <v>崖城镇</v>
          </cell>
          <cell r="W45" t="str">
            <v>赤草村中坡</v>
          </cell>
        </row>
        <row r="46">
          <cell r="G46" t="str">
            <v>AHANSYA97622Q050023P</v>
          </cell>
          <cell r="H46" t="str">
            <v>熊立波</v>
          </cell>
          <cell r="I46" t="str">
            <v>430981198101030713</v>
          </cell>
          <cell r="J46">
            <v>60</v>
          </cell>
          <cell r="K46">
            <v>2600</v>
          </cell>
          <cell r="L46">
            <v>31200</v>
          </cell>
          <cell r="M46">
            <v>9360</v>
          </cell>
          <cell r="N46">
            <v>12480</v>
          </cell>
          <cell r="O46">
            <v>21840</v>
          </cell>
          <cell r="P46">
            <v>120</v>
          </cell>
          <cell r="Q46">
            <v>312000</v>
          </cell>
          <cell r="R46">
            <v>18720</v>
          </cell>
          <cell r="S46">
            <v>44651</v>
          </cell>
          <cell r="T46">
            <v>45015</v>
          </cell>
          <cell r="U46" t="str">
            <v>崖州</v>
          </cell>
          <cell r="V46" t="str">
            <v>梅山镇</v>
          </cell>
          <cell r="W46" t="str">
            <v>阿肥爹岭</v>
          </cell>
        </row>
        <row r="47">
          <cell r="G47" t="str">
            <v>AHANSYA97622Q050024H</v>
          </cell>
          <cell r="H47" t="str">
            <v>熊立芳</v>
          </cell>
          <cell r="I47" t="str">
            <v>430981198205170729</v>
          </cell>
          <cell r="J47">
            <v>48.7</v>
          </cell>
          <cell r="K47">
            <v>2000</v>
          </cell>
          <cell r="L47">
            <v>24000</v>
          </cell>
          <cell r="M47">
            <v>7200</v>
          </cell>
          <cell r="N47">
            <v>9600</v>
          </cell>
          <cell r="O47">
            <v>16800</v>
          </cell>
          <cell r="P47">
            <v>120</v>
          </cell>
          <cell r="Q47">
            <v>240000</v>
          </cell>
          <cell r="R47">
            <v>14400</v>
          </cell>
          <cell r="S47">
            <v>44651</v>
          </cell>
          <cell r="T47">
            <v>45015</v>
          </cell>
          <cell r="U47" t="str">
            <v>崖州</v>
          </cell>
          <cell r="V47" t="str">
            <v>梅山镇</v>
          </cell>
          <cell r="W47" t="str">
            <v>阿肥爹岭</v>
          </cell>
        </row>
        <row r="48">
          <cell r="G48" t="str">
            <v>AHANSYA97622Q050025A</v>
          </cell>
          <cell r="H48" t="str">
            <v>谢小苓</v>
          </cell>
          <cell r="I48" t="str">
            <v>352228198203052560</v>
          </cell>
          <cell r="J48">
            <v>66</v>
          </cell>
          <cell r="K48">
            <v>2850</v>
          </cell>
          <cell r="L48">
            <v>34200</v>
          </cell>
          <cell r="M48">
            <v>10260</v>
          </cell>
          <cell r="N48">
            <v>13680</v>
          </cell>
          <cell r="O48">
            <v>23940</v>
          </cell>
          <cell r="P48">
            <v>120</v>
          </cell>
          <cell r="Q48">
            <v>342000</v>
          </cell>
          <cell r="R48">
            <v>20520</v>
          </cell>
          <cell r="S48">
            <v>44651</v>
          </cell>
          <cell r="T48">
            <v>45015</v>
          </cell>
          <cell r="U48" t="str">
            <v>崖州</v>
          </cell>
          <cell r="V48" t="str">
            <v>梅山镇</v>
          </cell>
          <cell r="W48" t="str">
            <v>梅西村</v>
          </cell>
        </row>
        <row r="49">
          <cell r="G49" t="str">
            <v>AHANSYA97622Q050026F</v>
          </cell>
          <cell r="H49" t="str">
            <v>罗秋莲</v>
          </cell>
          <cell r="I49" t="str">
            <v>432302195807110723</v>
          </cell>
          <cell r="J49">
            <v>64.11</v>
          </cell>
          <cell r="K49">
            <v>2800</v>
          </cell>
          <cell r="L49">
            <v>33600</v>
          </cell>
          <cell r="M49">
            <v>10080</v>
          </cell>
          <cell r="N49">
            <v>13440</v>
          </cell>
          <cell r="O49">
            <v>23520</v>
          </cell>
          <cell r="P49">
            <v>120</v>
          </cell>
          <cell r="Q49">
            <v>336000</v>
          </cell>
          <cell r="R49">
            <v>20160</v>
          </cell>
          <cell r="S49">
            <v>44651</v>
          </cell>
          <cell r="T49">
            <v>45015</v>
          </cell>
          <cell r="U49" t="str">
            <v>崖州</v>
          </cell>
          <cell r="V49" t="str">
            <v>梅山镇</v>
          </cell>
          <cell r="W49" t="str">
            <v>阿肥爹岭</v>
          </cell>
        </row>
        <row r="50">
          <cell r="G50" t="str">
            <v>AHANSYAZ2622Q050080C</v>
          </cell>
          <cell r="H50" t="str">
            <v>罗秋莲</v>
          </cell>
          <cell r="I50" t="str">
            <v>432302195807110723</v>
          </cell>
          <cell r="J50">
            <v>64.11</v>
          </cell>
          <cell r="K50">
            <v>2800</v>
          </cell>
          <cell r="L50">
            <v>78848</v>
          </cell>
        </row>
        <row r="50">
          <cell r="N50">
            <v>55193.6</v>
          </cell>
          <cell r="O50">
            <v>55193.6</v>
          </cell>
          <cell r="P50">
            <v>160</v>
          </cell>
          <cell r="Q50">
            <v>448000</v>
          </cell>
          <cell r="R50">
            <v>55193.6</v>
          </cell>
          <cell r="S50">
            <v>44651</v>
          </cell>
          <cell r="T50">
            <v>45015</v>
          </cell>
          <cell r="U50" t="str">
            <v>崖州</v>
          </cell>
          <cell r="V50" t="str">
            <v>梅山镇</v>
          </cell>
          <cell r="W50" t="str">
            <v>阿肥爹岭</v>
          </cell>
        </row>
        <row r="51">
          <cell r="G51" t="str">
            <v>AHANSYAZ2622Q050163A</v>
          </cell>
          <cell r="H51" t="str">
            <v>谢小苓</v>
          </cell>
          <cell r="I51" t="str">
            <v>352228198203052560</v>
          </cell>
          <cell r="J51">
            <v>66</v>
          </cell>
          <cell r="K51">
            <v>2850</v>
          </cell>
          <cell r="L51">
            <v>80256</v>
          </cell>
        </row>
        <row r="51">
          <cell r="N51">
            <v>56179.2</v>
          </cell>
          <cell r="O51">
            <v>56179.2</v>
          </cell>
          <cell r="P51">
            <v>160</v>
          </cell>
          <cell r="Q51">
            <v>456000</v>
          </cell>
          <cell r="R51">
            <v>56179.2</v>
          </cell>
          <cell r="S51">
            <v>44666</v>
          </cell>
          <cell r="T51">
            <v>45030</v>
          </cell>
          <cell r="U51" t="str">
            <v>崖州</v>
          </cell>
          <cell r="V51" t="str">
            <v>梅山镇</v>
          </cell>
          <cell r="W51" t="str">
            <v>梅西村</v>
          </cell>
        </row>
        <row r="52">
          <cell r="G52" t="str">
            <v>AHANSYAZ2622Q050167P</v>
          </cell>
          <cell r="H52" t="str">
            <v>陈丽萍</v>
          </cell>
          <cell r="I52" t="str">
            <v>352122197804091065</v>
          </cell>
          <cell r="J52">
            <v>71.77</v>
          </cell>
          <cell r="K52">
            <v>3000</v>
          </cell>
          <cell r="L52">
            <v>84480</v>
          </cell>
        </row>
        <row r="52">
          <cell r="N52">
            <v>59136</v>
          </cell>
          <cell r="O52">
            <v>59136</v>
          </cell>
          <cell r="P52">
            <v>160</v>
          </cell>
          <cell r="Q52">
            <v>480000</v>
          </cell>
          <cell r="R52">
            <v>59136</v>
          </cell>
          <cell r="S52">
            <v>44651</v>
          </cell>
          <cell r="T52">
            <v>45015</v>
          </cell>
          <cell r="U52" t="str">
            <v>崖州</v>
          </cell>
          <cell r="V52" t="str">
            <v>崖城镇</v>
          </cell>
          <cell r="W52" t="str">
            <v>赤草村中坡</v>
          </cell>
        </row>
        <row r="53">
          <cell r="G53" t="str">
            <v>AHANSYA97622Q050027X</v>
          </cell>
          <cell r="H53" t="str">
            <v>林晓青</v>
          </cell>
          <cell r="I53" t="str">
            <v>35222719871128058X</v>
          </cell>
          <cell r="J53">
            <v>22.88</v>
          </cell>
          <cell r="K53">
            <v>1000</v>
          </cell>
          <cell r="L53">
            <v>12000</v>
          </cell>
          <cell r="M53">
            <v>3600</v>
          </cell>
          <cell r="N53">
            <v>4800</v>
          </cell>
          <cell r="O53">
            <v>8400</v>
          </cell>
          <cell r="P53">
            <v>120</v>
          </cell>
          <cell r="Q53">
            <v>120000</v>
          </cell>
          <cell r="R53">
            <v>7200</v>
          </cell>
          <cell r="S53">
            <v>44651</v>
          </cell>
          <cell r="T53">
            <v>45015</v>
          </cell>
          <cell r="U53" t="str">
            <v>崖州</v>
          </cell>
          <cell r="V53" t="str">
            <v>梅山镇</v>
          </cell>
          <cell r="W53" t="str">
            <v>阿肥爹岭</v>
          </cell>
        </row>
        <row r="54">
          <cell r="G54" t="str">
            <v>AHANSYA97622Q050031P</v>
          </cell>
          <cell r="H54" t="str">
            <v>林晓青</v>
          </cell>
          <cell r="I54" t="str">
            <v>35222719871128058X</v>
          </cell>
          <cell r="J54">
            <v>40.07</v>
          </cell>
          <cell r="K54">
            <v>2000</v>
          </cell>
          <cell r="L54">
            <v>24000</v>
          </cell>
          <cell r="M54">
            <v>7200</v>
          </cell>
          <cell r="N54">
            <v>9600</v>
          </cell>
          <cell r="O54">
            <v>16800</v>
          </cell>
          <cell r="P54">
            <v>120</v>
          </cell>
          <cell r="Q54">
            <v>240000</v>
          </cell>
          <cell r="R54">
            <v>14400</v>
          </cell>
          <cell r="S54">
            <v>44651</v>
          </cell>
          <cell r="T54">
            <v>45015</v>
          </cell>
          <cell r="U54" t="str">
            <v>崖州</v>
          </cell>
          <cell r="V54" t="str">
            <v>梅山镇</v>
          </cell>
          <cell r="W54" t="str">
            <v>阿肥爹岭</v>
          </cell>
        </row>
        <row r="55">
          <cell r="G55" t="str">
            <v>AHANSYA97622Q050030E</v>
          </cell>
          <cell r="H55" t="str">
            <v>阙香莲</v>
          </cell>
          <cell r="I55" t="str">
            <v>352227196311170526</v>
          </cell>
          <cell r="J55">
            <v>50.3</v>
          </cell>
          <cell r="K55">
            <v>2200</v>
          </cell>
          <cell r="L55">
            <v>26400</v>
          </cell>
          <cell r="M55">
            <v>7920</v>
          </cell>
          <cell r="N55">
            <v>10560</v>
          </cell>
          <cell r="O55">
            <v>18480</v>
          </cell>
          <cell r="P55">
            <v>120</v>
          </cell>
          <cell r="Q55">
            <v>264000</v>
          </cell>
          <cell r="R55">
            <v>15840</v>
          </cell>
          <cell r="S55">
            <v>44651</v>
          </cell>
          <cell r="T55">
            <v>45015</v>
          </cell>
          <cell r="U55" t="str">
            <v>崖州</v>
          </cell>
          <cell r="V55" t="str">
            <v>梅山镇</v>
          </cell>
          <cell r="W55" t="str">
            <v>阿肥爹岭</v>
          </cell>
        </row>
        <row r="56">
          <cell r="G56" t="str">
            <v>AHANSYAZ2622Q050164R</v>
          </cell>
          <cell r="H56" t="str">
            <v>林晓青</v>
          </cell>
          <cell r="I56" t="str">
            <v>35222719871128058X</v>
          </cell>
          <cell r="J56">
            <v>22.88</v>
          </cell>
          <cell r="K56">
            <v>1000</v>
          </cell>
          <cell r="L56">
            <v>28160</v>
          </cell>
        </row>
        <row r="56">
          <cell r="N56">
            <v>19712</v>
          </cell>
          <cell r="O56">
            <v>19712</v>
          </cell>
          <cell r="P56">
            <v>160</v>
          </cell>
          <cell r="Q56">
            <v>160000</v>
          </cell>
          <cell r="R56">
            <v>19712</v>
          </cell>
          <cell r="S56">
            <v>44666</v>
          </cell>
          <cell r="T56">
            <v>45030</v>
          </cell>
          <cell r="U56" t="str">
            <v>崖州</v>
          </cell>
          <cell r="V56" t="str">
            <v>梅山镇</v>
          </cell>
          <cell r="W56" t="str">
            <v>阿肥爹岭</v>
          </cell>
        </row>
        <row r="57">
          <cell r="G57" t="str">
            <v>AHANSYAZ2622Q050165I</v>
          </cell>
          <cell r="H57" t="str">
            <v>林晓青</v>
          </cell>
          <cell r="I57" t="str">
            <v>35222719871128058X</v>
          </cell>
          <cell r="J57">
            <v>40.07</v>
          </cell>
          <cell r="K57">
            <v>2000</v>
          </cell>
          <cell r="L57">
            <v>56320</v>
          </cell>
        </row>
        <row r="57">
          <cell r="N57">
            <v>39424</v>
          </cell>
          <cell r="O57">
            <v>39424</v>
          </cell>
          <cell r="P57">
            <v>160</v>
          </cell>
          <cell r="Q57">
            <v>320000</v>
          </cell>
          <cell r="R57">
            <v>39424</v>
          </cell>
          <cell r="S57">
            <v>44666</v>
          </cell>
          <cell r="T57">
            <v>45030</v>
          </cell>
          <cell r="U57" t="str">
            <v>崖州</v>
          </cell>
          <cell r="V57" t="str">
            <v>梅山镇</v>
          </cell>
          <cell r="W57" t="str">
            <v>阿肥爹岭</v>
          </cell>
        </row>
        <row r="58">
          <cell r="G58" t="str">
            <v>AHANSYAZ2622Q050201A</v>
          </cell>
          <cell r="H58" t="str">
            <v>阙香莲</v>
          </cell>
          <cell r="I58" t="str">
            <v>352227196311170526</v>
          </cell>
          <cell r="J58">
            <v>50.3</v>
          </cell>
          <cell r="K58">
            <v>2200</v>
          </cell>
          <cell r="L58">
            <v>61952</v>
          </cell>
        </row>
        <row r="58">
          <cell r="N58">
            <v>43366.4</v>
          </cell>
          <cell r="O58">
            <v>43366.4</v>
          </cell>
          <cell r="P58">
            <v>160</v>
          </cell>
          <cell r="Q58">
            <v>352000</v>
          </cell>
          <cell r="R58">
            <v>43366.4</v>
          </cell>
          <cell r="S58">
            <v>44666</v>
          </cell>
          <cell r="T58">
            <v>45030</v>
          </cell>
          <cell r="U58" t="str">
            <v>崖州</v>
          </cell>
          <cell r="V58" t="str">
            <v>梅山镇</v>
          </cell>
          <cell r="W58" t="str">
            <v>阿肥爹岭</v>
          </cell>
        </row>
        <row r="59">
          <cell r="G59" t="str">
            <v>AHANSYA97622Q050028Q</v>
          </cell>
          <cell r="H59" t="str">
            <v>朱能干</v>
          </cell>
          <cell r="I59" t="str">
            <v>352227196811242135</v>
          </cell>
          <cell r="J59">
            <v>49.94</v>
          </cell>
          <cell r="K59">
            <v>1990</v>
          </cell>
          <cell r="L59">
            <v>23880</v>
          </cell>
          <cell r="M59">
            <v>7164</v>
          </cell>
          <cell r="N59">
            <v>9552</v>
          </cell>
          <cell r="O59">
            <v>16716</v>
          </cell>
          <cell r="P59">
            <v>120</v>
          </cell>
          <cell r="Q59">
            <v>238800</v>
          </cell>
          <cell r="R59">
            <v>14328</v>
          </cell>
          <cell r="S59">
            <v>44651</v>
          </cell>
          <cell r="T59">
            <v>45015</v>
          </cell>
          <cell r="U59" t="str">
            <v>崖州</v>
          </cell>
          <cell r="V59" t="str">
            <v>梅山镇</v>
          </cell>
          <cell r="W59" t="str">
            <v>阿肥爹岭</v>
          </cell>
        </row>
        <row r="60">
          <cell r="G60" t="str">
            <v>AHANSYA97622Q050029V</v>
          </cell>
          <cell r="H60" t="str">
            <v>曾德林</v>
          </cell>
          <cell r="I60" t="str">
            <v>350124196705045430</v>
          </cell>
          <cell r="J60">
            <v>62.75</v>
          </cell>
          <cell r="K60">
            <v>1800</v>
          </cell>
          <cell r="L60">
            <v>21600</v>
          </cell>
          <cell r="M60">
            <v>6480</v>
          </cell>
          <cell r="N60">
            <v>8640</v>
          </cell>
          <cell r="O60">
            <v>15120</v>
          </cell>
          <cell r="P60">
            <v>120</v>
          </cell>
          <cell r="Q60">
            <v>216000</v>
          </cell>
          <cell r="R60">
            <v>12960</v>
          </cell>
          <cell r="S60">
            <v>44771</v>
          </cell>
          <cell r="T60">
            <v>45135</v>
          </cell>
          <cell r="U60" t="str">
            <v>崖州</v>
          </cell>
          <cell r="V60" t="str">
            <v>崖城镇</v>
          </cell>
          <cell r="W60" t="str">
            <v>赤草村</v>
          </cell>
        </row>
        <row r="61">
          <cell r="G61" t="str">
            <v>AHANSYAZ2622Q050083G</v>
          </cell>
          <cell r="H61" t="str">
            <v>曾德林</v>
          </cell>
          <cell r="I61" t="str">
            <v>350124196705045430</v>
          </cell>
          <cell r="J61">
            <v>62.75</v>
          </cell>
          <cell r="K61">
            <v>1800</v>
          </cell>
          <cell r="L61">
            <v>50688</v>
          </cell>
        </row>
        <row r="61">
          <cell r="N61">
            <v>35481.6</v>
          </cell>
          <cell r="O61">
            <v>35481.6</v>
          </cell>
          <cell r="P61">
            <v>160</v>
          </cell>
          <cell r="Q61">
            <v>288000</v>
          </cell>
          <cell r="R61">
            <v>35481.6</v>
          </cell>
          <cell r="S61">
            <v>44651</v>
          </cell>
          <cell r="T61">
            <v>45015</v>
          </cell>
          <cell r="U61" t="str">
            <v>崖州</v>
          </cell>
          <cell r="V61" t="str">
            <v>崖城镇</v>
          </cell>
          <cell r="W61" t="str">
            <v>赤草村</v>
          </cell>
        </row>
        <row r="62">
          <cell r="G62" t="str">
            <v>AHANSYA97622Q050139T</v>
          </cell>
          <cell r="H62" t="str">
            <v>吴慧春</v>
          </cell>
          <cell r="I62" t="str">
            <v>35222819840107252X</v>
          </cell>
          <cell r="J62">
            <v>42.47</v>
          </cell>
          <cell r="K62">
            <v>1800</v>
          </cell>
          <cell r="L62">
            <v>21600</v>
          </cell>
          <cell r="M62">
            <v>6480</v>
          </cell>
          <cell r="N62">
            <v>8640</v>
          </cell>
          <cell r="O62">
            <v>15120</v>
          </cell>
          <cell r="P62">
            <v>120</v>
          </cell>
          <cell r="Q62">
            <v>216000</v>
          </cell>
          <cell r="R62">
            <v>12960</v>
          </cell>
          <cell r="S62">
            <v>44660</v>
          </cell>
          <cell r="T62">
            <v>45024</v>
          </cell>
          <cell r="U62" t="str">
            <v>崖州</v>
          </cell>
          <cell r="V62" t="str">
            <v>崖城镇</v>
          </cell>
          <cell r="W62" t="str">
            <v>坡家村</v>
          </cell>
        </row>
        <row r="63">
          <cell r="G63" t="str">
            <v>AHANSYAZ2622Q050079L</v>
          </cell>
          <cell r="H63" t="str">
            <v>朱能干</v>
          </cell>
          <cell r="I63" t="str">
            <v>352227196811242135</v>
          </cell>
          <cell r="J63">
            <v>49.94</v>
          </cell>
          <cell r="K63">
            <v>1990</v>
          </cell>
          <cell r="L63">
            <v>56038.4</v>
          </cell>
        </row>
        <row r="63">
          <cell r="N63">
            <v>39226.88</v>
          </cell>
          <cell r="O63">
            <v>39226.88</v>
          </cell>
          <cell r="P63">
            <v>160</v>
          </cell>
          <cell r="Q63">
            <v>318400</v>
          </cell>
          <cell r="R63">
            <v>39226.88</v>
          </cell>
          <cell r="S63">
            <v>44651</v>
          </cell>
          <cell r="T63">
            <v>45015</v>
          </cell>
          <cell r="U63" t="str">
            <v>崖州</v>
          </cell>
          <cell r="V63" t="str">
            <v>梅山镇</v>
          </cell>
          <cell r="W63" t="str">
            <v>阿肥爹岭</v>
          </cell>
        </row>
        <row r="64">
          <cell r="G64" t="str">
            <v>AHANSYAZ2622Q050108S</v>
          </cell>
          <cell r="H64" t="str">
            <v>吴慧春</v>
          </cell>
          <cell r="I64" t="str">
            <v>35222819840107252X</v>
          </cell>
          <cell r="J64">
            <v>42.47</v>
          </cell>
          <cell r="K64">
            <v>1800</v>
          </cell>
          <cell r="L64">
            <v>50688</v>
          </cell>
        </row>
        <row r="64">
          <cell r="N64">
            <v>35481.6</v>
          </cell>
          <cell r="O64">
            <v>35481.6</v>
          </cell>
          <cell r="P64">
            <v>160</v>
          </cell>
          <cell r="Q64">
            <v>288000</v>
          </cell>
          <cell r="R64">
            <v>35481.6</v>
          </cell>
          <cell r="S64">
            <v>44660</v>
          </cell>
          <cell r="T64">
            <v>45024</v>
          </cell>
          <cell r="U64" t="str">
            <v>崖州</v>
          </cell>
          <cell r="V64" t="str">
            <v>崖城镇</v>
          </cell>
          <cell r="W64" t="str">
            <v>坡家村</v>
          </cell>
        </row>
        <row r="65">
          <cell r="G65" t="str">
            <v>AHANSYA97622Q050033N</v>
          </cell>
          <cell r="H65" t="str">
            <v>李芬</v>
          </cell>
          <cell r="I65" t="str">
            <v>352227196606074822</v>
          </cell>
          <cell r="J65">
            <v>45.55</v>
          </cell>
          <cell r="K65">
            <v>2000</v>
          </cell>
          <cell r="L65">
            <v>24000</v>
          </cell>
          <cell r="M65">
            <v>7200</v>
          </cell>
          <cell r="N65">
            <v>9600</v>
          </cell>
          <cell r="O65">
            <v>16800</v>
          </cell>
          <cell r="P65">
            <v>120</v>
          </cell>
          <cell r="Q65">
            <v>240000</v>
          </cell>
          <cell r="R65">
            <v>14400</v>
          </cell>
          <cell r="S65">
            <v>44651</v>
          </cell>
          <cell r="T65">
            <v>45015</v>
          </cell>
          <cell r="U65" t="str">
            <v>崖州</v>
          </cell>
          <cell r="V65" t="str">
            <v>梅山镇</v>
          </cell>
          <cell r="W65" t="str">
            <v>阿肥爹岭</v>
          </cell>
        </row>
        <row r="66">
          <cell r="G66" t="str">
            <v>AHANSYA97622Q050034L</v>
          </cell>
          <cell r="H66" t="str">
            <v>李芬</v>
          </cell>
          <cell r="I66" t="str">
            <v>352227196606074822</v>
          </cell>
          <cell r="J66">
            <v>18.14</v>
          </cell>
          <cell r="K66">
            <v>1000</v>
          </cell>
          <cell r="L66">
            <v>12000</v>
          </cell>
          <cell r="M66">
            <v>3600</v>
          </cell>
          <cell r="N66">
            <v>4800</v>
          </cell>
          <cell r="O66">
            <v>8400</v>
          </cell>
          <cell r="P66">
            <v>120</v>
          </cell>
          <cell r="Q66">
            <v>120000</v>
          </cell>
          <cell r="R66">
            <v>7200</v>
          </cell>
          <cell r="S66">
            <v>44651</v>
          </cell>
          <cell r="T66">
            <v>45015</v>
          </cell>
          <cell r="U66" t="str">
            <v>崖州</v>
          </cell>
          <cell r="V66" t="str">
            <v>梅山镇</v>
          </cell>
          <cell r="W66" t="str">
            <v>阿肥爹岭</v>
          </cell>
        </row>
        <row r="67">
          <cell r="G67" t="str">
            <v>AHANSYA97622Q050035X</v>
          </cell>
          <cell r="H67" t="str">
            <v>黄丽琴</v>
          </cell>
          <cell r="I67" t="str">
            <v>352227198511134828</v>
          </cell>
          <cell r="J67">
            <v>75.59</v>
          </cell>
          <cell r="K67">
            <v>3000</v>
          </cell>
          <cell r="L67">
            <v>36000</v>
          </cell>
          <cell r="M67">
            <v>10800</v>
          </cell>
          <cell r="N67">
            <v>14400</v>
          </cell>
          <cell r="O67">
            <v>25200</v>
          </cell>
          <cell r="P67">
            <v>120</v>
          </cell>
          <cell r="Q67">
            <v>360000</v>
          </cell>
          <cell r="R67">
            <v>21600</v>
          </cell>
          <cell r="S67">
            <v>44651</v>
          </cell>
          <cell r="T67">
            <v>45015</v>
          </cell>
          <cell r="U67" t="str">
            <v>崖州</v>
          </cell>
          <cell r="V67" t="str">
            <v>崖城镇</v>
          </cell>
          <cell r="W67" t="str">
            <v>三公里村</v>
          </cell>
        </row>
        <row r="68">
          <cell r="G68" t="str">
            <v>AHANSYA97622Q050036I</v>
          </cell>
          <cell r="H68" t="str">
            <v>王亚婷</v>
          </cell>
          <cell r="I68" t="str">
            <v>460200199504214721</v>
          </cell>
          <cell r="J68">
            <v>17.1</v>
          </cell>
          <cell r="K68">
            <v>700</v>
          </cell>
          <cell r="L68">
            <v>8400</v>
          </cell>
          <cell r="M68">
            <v>2520</v>
          </cell>
          <cell r="N68">
            <v>3360</v>
          </cell>
          <cell r="O68">
            <v>5880</v>
          </cell>
          <cell r="P68">
            <v>120</v>
          </cell>
          <cell r="Q68">
            <v>84000</v>
          </cell>
          <cell r="R68">
            <v>5040</v>
          </cell>
          <cell r="S68">
            <v>44651</v>
          </cell>
          <cell r="T68">
            <v>45015</v>
          </cell>
          <cell r="U68" t="str">
            <v>崖州</v>
          </cell>
          <cell r="V68" t="str">
            <v>梅山镇</v>
          </cell>
          <cell r="W68" t="str">
            <v>阿肥爹岭</v>
          </cell>
        </row>
        <row r="69">
          <cell r="G69" t="str">
            <v>AHANSYA97622Q050037U</v>
          </cell>
          <cell r="H69" t="str">
            <v>章有霞</v>
          </cell>
          <cell r="I69" t="str">
            <v>513022199608205744</v>
          </cell>
          <cell r="J69">
            <v>35</v>
          </cell>
          <cell r="K69">
            <v>1300</v>
          </cell>
          <cell r="L69">
            <v>15600</v>
          </cell>
          <cell r="M69">
            <v>4680</v>
          </cell>
          <cell r="N69">
            <v>6240</v>
          </cell>
          <cell r="O69">
            <v>10920</v>
          </cell>
          <cell r="P69">
            <v>120</v>
          </cell>
          <cell r="Q69">
            <v>156000</v>
          </cell>
          <cell r="R69">
            <v>9360</v>
          </cell>
          <cell r="S69">
            <v>44651</v>
          </cell>
          <cell r="T69">
            <v>45015</v>
          </cell>
          <cell r="U69" t="str">
            <v>崖州</v>
          </cell>
          <cell r="V69" t="str">
            <v>梅山镇</v>
          </cell>
          <cell r="W69" t="str">
            <v>阿肥爹岭</v>
          </cell>
        </row>
        <row r="70">
          <cell r="G70" t="str">
            <v>AHANSYA97622Q050038G</v>
          </cell>
          <cell r="H70" t="str">
            <v>李珊珊</v>
          </cell>
          <cell r="I70" t="str">
            <v>352227198710044841</v>
          </cell>
          <cell r="J70">
            <v>32.76</v>
          </cell>
          <cell r="K70">
            <v>2000</v>
          </cell>
          <cell r="L70">
            <v>24000</v>
          </cell>
          <cell r="M70">
            <v>7200</v>
          </cell>
          <cell r="N70">
            <v>9600</v>
          </cell>
          <cell r="O70">
            <v>16800</v>
          </cell>
          <cell r="P70">
            <v>120</v>
          </cell>
          <cell r="Q70">
            <v>240000</v>
          </cell>
          <cell r="R70">
            <v>14400</v>
          </cell>
          <cell r="S70">
            <v>44651</v>
          </cell>
          <cell r="T70">
            <v>45015</v>
          </cell>
          <cell r="U70" t="str">
            <v>崖州</v>
          </cell>
          <cell r="V70" t="str">
            <v>梅山镇</v>
          </cell>
          <cell r="W70" t="str">
            <v>阿肥爹岭</v>
          </cell>
        </row>
        <row r="71">
          <cell r="G71" t="str">
            <v>AHANSYA97622Q050039R</v>
          </cell>
          <cell r="H71" t="str">
            <v>施华南</v>
          </cell>
          <cell r="I71" t="str">
            <v>352227196812303518</v>
          </cell>
          <cell r="J71">
            <v>16.9</v>
          </cell>
          <cell r="K71">
            <v>700</v>
          </cell>
          <cell r="L71">
            <v>8400</v>
          </cell>
          <cell r="M71">
            <v>2520</v>
          </cell>
          <cell r="N71">
            <v>3360</v>
          </cell>
          <cell r="O71">
            <v>5880</v>
          </cell>
          <cell r="P71">
            <v>120</v>
          </cell>
          <cell r="Q71">
            <v>84000</v>
          </cell>
          <cell r="R71">
            <v>5040</v>
          </cell>
          <cell r="S71">
            <v>44651</v>
          </cell>
          <cell r="T71">
            <v>45015</v>
          </cell>
          <cell r="U71" t="str">
            <v>崖州</v>
          </cell>
          <cell r="V71" t="str">
            <v>梅山镇</v>
          </cell>
          <cell r="W71" t="str">
            <v>阿肥爹岭</v>
          </cell>
        </row>
        <row r="72">
          <cell r="G72" t="str">
            <v>AHANSYA97622Q050040R</v>
          </cell>
          <cell r="H72" t="str">
            <v>施华南</v>
          </cell>
          <cell r="I72" t="str">
            <v>352227196812303518</v>
          </cell>
          <cell r="J72">
            <v>21</v>
          </cell>
          <cell r="K72">
            <v>800</v>
          </cell>
          <cell r="L72">
            <v>9600</v>
          </cell>
          <cell r="M72">
            <v>2880</v>
          </cell>
          <cell r="N72">
            <v>3840</v>
          </cell>
          <cell r="O72">
            <v>6720</v>
          </cell>
          <cell r="P72">
            <v>120</v>
          </cell>
          <cell r="Q72">
            <v>96000</v>
          </cell>
          <cell r="R72">
            <v>5760</v>
          </cell>
          <cell r="S72">
            <v>44651</v>
          </cell>
          <cell r="T72">
            <v>45015</v>
          </cell>
          <cell r="U72" t="str">
            <v>崖州</v>
          </cell>
          <cell r="V72" t="str">
            <v>梅山镇</v>
          </cell>
          <cell r="W72" t="str">
            <v>阿肥爹岭</v>
          </cell>
        </row>
        <row r="73">
          <cell r="G73" t="str">
            <v>AHANSYA97622Q050041F</v>
          </cell>
          <cell r="H73" t="str">
            <v>陈彩琴</v>
          </cell>
          <cell r="I73" t="str">
            <v>352227197612263544</v>
          </cell>
          <cell r="J73">
            <v>62</v>
          </cell>
          <cell r="K73">
            <v>3000</v>
          </cell>
          <cell r="L73">
            <v>36000</v>
          </cell>
          <cell r="M73">
            <v>10800</v>
          </cell>
          <cell r="N73">
            <v>14400</v>
          </cell>
          <cell r="O73">
            <v>25200</v>
          </cell>
          <cell r="P73">
            <v>120</v>
          </cell>
          <cell r="Q73">
            <v>360000</v>
          </cell>
          <cell r="R73">
            <v>21600</v>
          </cell>
          <cell r="S73">
            <v>44651</v>
          </cell>
          <cell r="T73">
            <v>45015</v>
          </cell>
          <cell r="U73" t="str">
            <v>崖州</v>
          </cell>
          <cell r="V73" t="str">
            <v>梅山镇</v>
          </cell>
          <cell r="W73" t="str">
            <v>阿肥爹岭</v>
          </cell>
        </row>
        <row r="74">
          <cell r="G74" t="str">
            <v>AHANSYA97622Q050042U</v>
          </cell>
          <cell r="H74" t="str">
            <v>黄维辉</v>
          </cell>
          <cell r="I74" t="str">
            <v>352227198001025170</v>
          </cell>
          <cell r="J74">
            <v>27.9</v>
          </cell>
          <cell r="K74">
            <v>1200</v>
          </cell>
          <cell r="L74">
            <v>14400</v>
          </cell>
          <cell r="M74">
            <v>4320</v>
          </cell>
          <cell r="N74">
            <v>5760</v>
          </cell>
          <cell r="O74">
            <v>10080</v>
          </cell>
          <cell r="P74">
            <v>120</v>
          </cell>
          <cell r="Q74">
            <v>144000</v>
          </cell>
          <cell r="R74">
            <v>8640</v>
          </cell>
          <cell r="S74">
            <v>44651</v>
          </cell>
          <cell r="T74">
            <v>45015</v>
          </cell>
          <cell r="U74" t="str">
            <v>崖州</v>
          </cell>
          <cell r="V74" t="str">
            <v>梅山镇</v>
          </cell>
          <cell r="W74" t="str">
            <v>阿肥爹岭</v>
          </cell>
        </row>
        <row r="75">
          <cell r="G75" t="str">
            <v>AHANSYA97622Q050043V</v>
          </cell>
          <cell r="H75" t="str">
            <v>孙耀润</v>
          </cell>
          <cell r="I75" t="str">
            <v>513022197402135753</v>
          </cell>
          <cell r="J75">
            <v>68.4</v>
          </cell>
          <cell r="K75">
            <v>3000</v>
          </cell>
          <cell r="L75">
            <v>36000</v>
          </cell>
          <cell r="M75">
            <v>10800</v>
          </cell>
          <cell r="N75">
            <v>14400</v>
          </cell>
          <cell r="O75">
            <v>25200</v>
          </cell>
          <cell r="P75">
            <v>120</v>
          </cell>
          <cell r="Q75">
            <v>360000</v>
          </cell>
          <cell r="R75">
            <v>21600</v>
          </cell>
          <cell r="S75">
            <v>44651</v>
          </cell>
          <cell r="T75">
            <v>45015</v>
          </cell>
          <cell r="U75" t="str">
            <v>崖州</v>
          </cell>
          <cell r="V75" t="str">
            <v>梅山镇</v>
          </cell>
          <cell r="W75" t="str">
            <v>阿肥爹岭</v>
          </cell>
        </row>
        <row r="76">
          <cell r="G76" t="str">
            <v>AHANSYA97622Q050044J</v>
          </cell>
          <cell r="H76" t="str">
            <v>邹知成</v>
          </cell>
          <cell r="I76" t="str">
            <v>460200199002054916</v>
          </cell>
          <cell r="J76">
            <v>35.55</v>
          </cell>
          <cell r="K76">
            <v>1500</v>
          </cell>
          <cell r="L76">
            <v>18000</v>
          </cell>
          <cell r="M76">
            <v>5400</v>
          </cell>
          <cell r="N76">
            <v>7200</v>
          </cell>
          <cell r="O76">
            <v>12600</v>
          </cell>
          <cell r="P76">
            <v>120</v>
          </cell>
          <cell r="Q76">
            <v>180000</v>
          </cell>
          <cell r="R76">
            <v>10800</v>
          </cell>
          <cell r="S76">
            <v>44651</v>
          </cell>
          <cell r="T76">
            <v>45015</v>
          </cell>
          <cell r="U76" t="str">
            <v>崖州</v>
          </cell>
          <cell r="V76" t="str">
            <v>梅山镇</v>
          </cell>
          <cell r="W76" t="str">
            <v>阿肥爹岭</v>
          </cell>
        </row>
        <row r="77">
          <cell r="G77" t="str">
            <v>AHANSYA97622Q050045X</v>
          </cell>
          <cell r="H77" t="str">
            <v>周养墙</v>
          </cell>
          <cell r="I77" t="str">
            <v>352227198405114815</v>
          </cell>
          <cell r="J77">
            <v>34.28</v>
          </cell>
          <cell r="K77">
            <v>1500</v>
          </cell>
          <cell r="L77">
            <v>18000</v>
          </cell>
          <cell r="M77">
            <v>5400</v>
          </cell>
          <cell r="N77">
            <v>7200</v>
          </cell>
          <cell r="O77">
            <v>12600</v>
          </cell>
          <cell r="P77">
            <v>120</v>
          </cell>
          <cell r="Q77">
            <v>180000</v>
          </cell>
          <cell r="R77">
            <v>10800</v>
          </cell>
          <cell r="S77">
            <v>44651</v>
          </cell>
          <cell r="T77">
            <v>45015</v>
          </cell>
          <cell r="U77" t="str">
            <v>崖州</v>
          </cell>
          <cell r="V77" t="str">
            <v>梅山镇</v>
          </cell>
          <cell r="W77" t="str">
            <v>阿肥爹岭</v>
          </cell>
        </row>
        <row r="78">
          <cell r="G78" t="str">
            <v>AHANSYA97622Q050046Y</v>
          </cell>
          <cell r="H78" t="str">
            <v>丁晓芳</v>
          </cell>
          <cell r="I78" t="str">
            <v>513022199801155961</v>
          </cell>
          <cell r="J78">
            <v>68.5</v>
          </cell>
          <cell r="K78">
            <v>3000</v>
          </cell>
          <cell r="L78">
            <v>36000</v>
          </cell>
          <cell r="M78">
            <v>10800</v>
          </cell>
          <cell r="N78">
            <v>14400</v>
          </cell>
          <cell r="O78">
            <v>25200</v>
          </cell>
          <cell r="P78">
            <v>120</v>
          </cell>
          <cell r="Q78">
            <v>360000</v>
          </cell>
          <cell r="R78">
            <v>21600</v>
          </cell>
          <cell r="S78">
            <v>44651</v>
          </cell>
          <cell r="T78">
            <v>45015</v>
          </cell>
          <cell r="U78" t="str">
            <v>崖州</v>
          </cell>
          <cell r="V78" t="str">
            <v>梅山镇</v>
          </cell>
          <cell r="W78" t="str">
            <v>阿肥爹岭</v>
          </cell>
        </row>
        <row r="79">
          <cell r="G79" t="str">
            <v>AHANSYA97622Q050047M</v>
          </cell>
          <cell r="H79" t="str">
            <v>章有霞</v>
          </cell>
          <cell r="I79" t="str">
            <v>513022199608205744</v>
          </cell>
          <cell r="J79">
            <v>21.46</v>
          </cell>
          <cell r="K79">
            <v>1200</v>
          </cell>
          <cell r="L79">
            <v>14400</v>
          </cell>
          <cell r="M79">
            <v>4320</v>
          </cell>
          <cell r="N79">
            <v>5760</v>
          </cell>
          <cell r="O79">
            <v>10080</v>
          </cell>
          <cell r="P79">
            <v>120</v>
          </cell>
          <cell r="Q79">
            <v>144000</v>
          </cell>
          <cell r="R79">
            <v>8640</v>
          </cell>
          <cell r="S79">
            <v>44651</v>
          </cell>
          <cell r="T79">
            <v>45015</v>
          </cell>
          <cell r="U79" t="str">
            <v>崖州</v>
          </cell>
          <cell r="V79" t="str">
            <v>梅山镇</v>
          </cell>
          <cell r="W79" t="str">
            <v>阿肥爹岭</v>
          </cell>
        </row>
        <row r="80">
          <cell r="G80" t="str">
            <v>AHANSYA97622Q050054Q</v>
          </cell>
          <cell r="H80" t="str">
            <v>章有霞</v>
          </cell>
          <cell r="I80" t="str">
            <v>513022199608205744</v>
          </cell>
          <cell r="J80">
            <v>11.42</v>
          </cell>
          <cell r="K80">
            <v>500</v>
          </cell>
          <cell r="L80">
            <v>7800</v>
          </cell>
          <cell r="M80">
            <v>2340</v>
          </cell>
          <cell r="N80">
            <v>3120</v>
          </cell>
          <cell r="O80">
            <v>5460</v>
          </cell>
          <cell r="P80">
            <v>120</v>
          </cell>
          <cell r="Q80">
            <v>60000</v>
          </cell>
          <cell r="R80">
            <v>4680</v>
          </cell>
          <cell r="S80">
            <v>44651</v>
          </cell>
          <cell r="T80">
            <v>45015</v>
          </cell>
          <cell r="U80" t="str">
            <v>崖州</v>
          </cell>
          <cell r="V80" t="str">
            <v>梅山镇</v>
          </cell>
          <cell r="W80" t="str">
            <v>阿肥爹岭</v>
          </cell>
        </row>
        <row r="81">
          <cell r="G81" t="str">
            <v>AHANSYAZ2622Q050021V</v>
          </cell>
          <cell r="H81" t="str">
            <v>邹知成</v>
          </cell>
          <cell r="I81" t="str">
            <v>460200199002054916</v>
          </cell>
          <cell r="J81">
            <v>35.55</v>
          </cell>
          <cell r="K81">
            <v>1500</v>
          </cell>
          <cell r="L81">
            <v>42240</v>
          </cell>
        </row>
        <row r="81">
          <cell r="N81">
            <v>29568</v>
          </cell>
          <cell r="O81">
            <v>29568</v>
          </cell>
          <cell r="P81">
            <v>160</v>
          </cell>
          <cell r="Q81">
            <v>240000</v>
          </cell>
          <cell r="R81">
            <v>29568</v>
          </cell>
          <cell r="S81">
            <v>44651</v>
          </cell>
          <cell r="T81">
            <v>45015</v>
          </cell>
          <cell r="U81" t="str">
            <v>崖州</v>
          </cell>
          <cell r="V81" t="str">
            <v>梅山镇</v>
          </cell>
          <cell r="W81" t="str">
            <v>阿肥爹岭</v>
          </cell>
        </row>
        <row r="82">
          <cell r="G82" t="str">
            <v>AHANSYAZ2622Q050022A</v>
          </cell>
          <cell r="H82" t="str">
            <v>李萍</v>
          </cell>
          <cell r="I82" t="str">
            <v>342501199304231786</v>
          </cell>
          <cell r="J82">
            <v>30.4</v>
          </cell>
          <cell r="K82">
            <v>1300</v>
          </cell>
          <cell r="L82">
            <v>36608</v>
          </cell>
        </row>
        <row r="82">
          <cell r="N82">
            <v>25625.6</v>
          </cell>
          <cell r="O82">
            <v>25625.6</v>
          </cell>
          <cell r="P82">
            <v>160</v>
          </cell>
          <cell r="Q82">
            <v>208000</v>
          </cell>
          <cell r="R82">
            <v>25625.6</v>
          </cell>
          <cell r="S82">
            <v>44651</v>
          </cell>
          <cell r="T82">
            <v>45015</v>
          </cell>
          <cell r="U82" t="str">
            <v>崖州</v>
          </cell>
          <cell r="V82" t="str">
            <v>梅山镇</v>
          </cell>
          <cell r="W82" t="str">
            <v>阿肥爹岭</v>
          </cell>
        </row>
        <row r="83">
          <cell r="G83" t="str">
            <v>AHANSYAZ2622Q050025Q</v>
          </cell>
          <cell r="H83" t="str">
            <v>王亚婷</v>
          </cell>
          <cell r="I83" t="str">
            <v>460200199504214721</v>
          </cell>
          <cell r="J83">
            <v>17.1</v>
          </cell>
          <cell r="K83">
            <v>700</v>
          </cell>
          <cell r="L83">
            <v>19712</v>
          </cell>
        </row>
        <row r="83">
          <cell r="N83">
            <v>13798.4</v>
          </cell>
          <cell r="O83">
            <v>13798.4</v>
          </cell>
          <cell r="P83">
            <v>160</v>
          </cell>
          <cell r="Q83">
            <v>112000</v>
          </cell>
          <cell r="R83">
            <v>13798.4</v>
          </cell>
          <cell r="S83">
            <v>44651</v>
          </cell>
          <cell r="T83">
            <v>45015</v>
          </cell>
          <cell r="U83" t="str">
            <v>崖州</v>
          </cell>
          <cell r="V83" t="str">
            <v>梅山镇</v>
          </cell>
          <cell r="W83" t="str">
            <v>阿肥爹岭</v>
          </cell>
        </row>
        <row r="84">
          <cell r="G84" t="str">
            <v>AHANSYAZ2622Q050026I</v>
          </cell>
          <cell r="H84" t="str">
            <v>李芬</v>
          </cell>
          <cell r="I84" t="str">
            <v>352227196606074822</v>
          </cell>
          <cell r="J84">
            <v>18.14</v>
          </cell>
          <cell r="K84">
            <v>1000</v>
          </cell>
          <cell r="L84">
            <v>28160</v>
          </cell>
        </row>
        <row r="84">
          <cell r="N84">
            <v>19712</v>
          </cell>
          <cell r="O84">
            <v>19712</v>
          </cell>
          <cell r="P84">
            <v>160</v>
          </cell>
          <cell r="Q84">
            <v>160000</v>
          </cell>
          <cell r="R84">
            <v>19712</v>
          </cell>
          <cell r="S84">
            <v>44651</v>
          </cell>
          <cell r="T84">
            <v>45015</v>
          </cell>
          <cell r="U84" t="str">
            <v>崖州</v>
          </cell>
          <cell r="V84" t="str">
            <v>梅山镇</v>
          </cell>
          <cell r="W84" t="str">
            <v>阿肥爹岭</v>
          </cell>
        </row>
        <row r="85">
          <cell r="G85" t="str">
            <v>AHANSYAZ2622Q050034H</v>
          </cell>
          <cell r="H85" t="str">
            <v>李芬</v>
          </cell>
          <cell r="I85" t="str">
            <v>352227196606074822</v>
          </cell>
          <cell r="J85">
            <v>45.55</v>
          </cell>
          <cell r="K85">
            <v>2000</v>
          </cell>
          <cell r="L85">
            <v>56320</v>
          </cell>
        </row>
        <row r="85">
          <cell r="N85">
            <v>39424</v>
          </cell>
          <cell r="O85">
            <v>39424</v>
          </cell>
          <cell r="P85">
            <v>160</v>
          </cell>
          <cell r="Q85">
            <v>320000</v>
          </cell>
          <cell r="R85">
            <v>39424</v>
          </cell>
          <cell r="S85">
            <v>44651</v>
          </cell>
          <cell r="T85">
            <v>45015</v>
          </cell>
          <cell r="U85" t="str">
            <v>崖州</v>
          </cell>
          <cell r="V85" t="str">
            <v>梅山镇</v>
          </cell>
          <cell r="W85" t="str">
            <v>阿肥爹岭</v>
          </cell>
        </row>
        <row r="86">
          <cell r="G86" t="str">
            <v>AHANSYAZ2622Q050036X</v>
          </cell>
          <cell r="H86" t="str">
            <v>李珊珊</v>
          </cell>
          <cell r="I86" t="str">
            <v>352227198710044841</v>
          </cell>
          <cell r="J86">
            <v>32.76</v>
          </cell>
          <cell r="K86">
            <v>2000</v>
          </cell>
          <cell r="L86">
            <v>56320</v>
          </cell>
        </row>
        <row r="86">
          <cell r="N86">
            <v>39424</v>
          </cell>
          <cell r="O86">
            <v>39424</v>
          </cell>
          <cell r="P86">
            <v>160</v>
          </cell>
          <cell r="Q86">
            <v>320000</v>
          </cell>
          <cell r="R86">
            <v>39424</v>
          </cell>
          <cell r="S86">
            <v>44656</v>
          </cell>
          <cell r="T86">
            <v>45020</v>
          </cell>
          <cell r="U86" t="str">
            <v>崖州</v>
          </cell>
          <cell r="V86" t="str">
            <v>梅山镇</v>
          </cell>
          <cell r="W86" t="str">
            <v>阿肥爹岭</v>
          </cell>
        </row>
        <row r="87">
          <cell r="G87" t="str">
            <v>AHANSYAZ2622Q050037S</v>
          </cell>
          <cell r="H87" t="str">
            <v>丁晓芳</v>
          </cell>
          <cell r="I87" t="str">
            <v>513022199801155961</v>
          </cell>
          <cell r="J87">
            <v>68.5</v>
          </cell>
          <cell r="K87">
            <v>3000</v>
          </cell>
          <cell r="L87">
            <v>84480</v>
          </cell>
        </row>
        <row r="87">
          <cell r="N87">
            <v>59136</v>
          </cell>
          <cell r="O87">
            <v>59136</v>
          </cell>
          <cell r="P87">
            <v>160</v>
          </cell>
          <cell r="Q87">
            <v>480000</v>
          </cell>
          <cell r="R87">
            <v>59136</v>
          </cell>
          <cell r="S87">
            <v>44656</v>
          </cell>
          <cell r="T87">
            <v>45020</v>
          </cell>
          <cell r="U87" t="str">
            <v>崖州</v>
          </cell>
          <cell r="V87" t="str">
            <v>梅山镇</v>
          </cell>
          <cell r="W87" t="str">
            <v>阿肥爹岭</v>
          </cell>
        </row>
        <row r="88">
          <cell r="G88" t="str">
            <v>AHANSYAZ2622Q050038Z</v>
          </cell>
          <cell r="H88" t="str">
            <v>孙耀润</v>
          </cell>
          <cell r="I88" t="str">
            <v>513022197402135753</v>
          </cell>
          <cell r="J88">
            <v>68.4</v>
          </cell>
          <cell r="K88">
            <v>3000</v>
          </cell>
          <cell r="L88">
            <v>84480</v>
          </cell>
        </row>
        <row r="88">
          <cell r="N88">
            <v>59136</v>
          </cell>
          <cell r="O88">
            <v>59136</v>
          </cell>
          <cell r="P88">
            <v>160</v>
          </cell>
          <cell r="Q88">
            <v>480000</v>
          </cell>
          <cell r="R88">
            <v>59136</v>
          </cell>
          <cell r="S88">
            <v>44656</v>
          </cell>
          <cell r="T88">
            <v>45020</v>
          </cell>
          <cell r="U88" t="str">
            <v>崖州</v>
          </cell>
          <cell r="V88" t="str">
            <v>梅山镇</v>
          </cell>
          <cell r="W88" t="str">
            <v>阿肥爹岭</v>
          </cell>
        </row>
        <row r="89">
          <cell r="G89" t="str">
            <v>AHANSYAZ2622Q050039H</v>
          </cell>
          <cell r="H89" t="str">
            <v>黄丽琴</v>
          </cell>
          <cell r="I89" t="str">
            <v>352227198511134828</v>
          </cell>
          <cell r="J89">
            <v>75.59</v>
          </cell>
          <cell r="K89">
            <v>3000</v>
          </cell>
          <cell r="L89">
            <v>84480</v>
          </cell>
        </row>
        <row r="89">
          <cell r="N89">
            <v>59136</v>
          </cell>
          <cell r="O89">
            <v>59136</v>
          </cell>
          <cell r="P89">
            <v>160</v>
          </cell>
          <cell r="Q89">
            <v>480000</v>
          </cell>
          <cell r="R89">
            <v>59136</v>
          </cell>
          <cell r="S89">
            <v>44656</v>
          </cell>
          <cell r="T89">
            <v>45020</v>
          </cell>
          <cell r="U89" t="str">
            <v>崖州</v>
          </cell>
          <cell r="V89" t="str">
            <v>崖城镇</v>
          </cell>
          <cell r="W89" t="str">
            <v>三公里村</v>
          </cell>
        </row>
        <row r="90">
          <cell r="G90" t="str">
            <v>AHANSYAZ2622Q050040Y</v>
          </cell>
          <cell r="H90" t="str">
            <v>章有霞</v>
          </cell>
          <cell r="I90" t="str">
            <v>513022199608205744</v>
          </cell>
          <cell r="J90">
            <v>35</v>
          </cell>
          <cell r="K90">
            <v>1300</v>
          </cell>
          <cell r="L90">
            <v>36608</v>
          </cell>
        </row>
        <row r="90">
          <cell r="N90">
            <v>25625.6</v>
          </cell>
          <cell r="O90">
            <v>25625.6</v>
          </cell>
          <cell r="P90">
            <v>160</v>
          </cell>
          <cell r="Q90">
            <v>208000</v>
          </cell>
          <cell r="R90">
            <v>25625.6</v>
          </cell>
          <cell r="S90">
            <v>44656</v>
          </cell>
          <cell r="T90">
            <v>45020</v>
          </cell>
          <cell r="U90" t="str">
            <v>崖州</v>
          </cell>
          <cell r="V90" t="str">
            <v>梅山镇</v>
          </cell>
          <cell r="W90" t="str">
            <v>阿肥爹岭</v>
          </cell>
        </row>
        <row r="91">
          <cell r="G91" t="str">
            <v>AHANSYAZ2622Q050041B</v>
          </cell>
          <cell r="H91" t="str">
            <v>陈彩琴</v>
          </cell>
          <cell r="I91" t="str">
            <v>352227197612263544</v>
          </cell>
          <cell r="J91">
            <v>62</v>
          </cell>
          <cell r="K91">
            <v>3000</v>
          </cell>
          <cell r="L91">
            <v>84480</v>
          </cell>
        </row>
        <row r="91">
          <cell r="N91">
            <v>59136</v>
          </cell>
          <cell r="O91">
            <v>59136</v>
          </cell>
          <cell r="P91">
            <v>160</v>
          </cell>
          <cell r="Q91">
            <v>480000</v>
          </cell>
          <cell r="R91">
            <v>59136</v>
          </cell>
          <cell r="S91">
            <v>44656</v>
          </cell>
          <cell r="T91">
            <v>45020</v>
          </cell>
          <cell r="U91" t="str">
            <v>崖州</v>
          </cell>
          <cell r="V91" t="str">
            <v>梅山镇</v>
          </cell>
          <cell r="W91" t="str">
            <v>阿肥爹岭</v>
          </cell>
        </row>
        <row r="92">
          <cell r="G92" t="str">
            <v>AHANSYAZ2622Q050044I</v>
          </cell>
          <cell r="H92" t="str">
            <v>章有霞</v>
          </cell>
          <cell r="I92" t="str">
            <v>513022199608205744</v>
          </cell>
          <cell r="J92">
            <v>21.46</v>
          </cell>
          <cell r="K92">
            <v>1200</v>
          </cell>
          <cell r="L92">
            <v>33792</v>
          </cell>
        </row>
        <row r="92">
          <cell r="N92">
            <v>23654.4</v>
          </cell>
          <cell r="O92">
            <v>23654.4</v>
          </cell>
          <cell r="P92">
            <v>160</v>
          </cell>
          <cell r="Q92">
            <v>192000</v>
          </cell>
          <cell r="R92">
            <v>23654.4</v>
          </cell>
          <cell r="S92">
            <v>44656</v>
          </cell>
          <cell r="T92">
            <v>45020</v>
          </cell>
          <cell r="U92" t="str">
            <v>崖州</v>
          </cell>
          <cell r="V92" t="str">
            <v>梅山镇</v>
          </cell>
          <cell r="W92" t="str">
            <v>阿肥爹岭</v>
          </cell>
        </row>
        <row r="93">
          <cell r="G93" t="str">
            <v>AHANSYA97622Q050032B</v>
          </cell>
          <cell r="H93" t="str">
            <v>李萍</v>
          </cell>
          <cell r="I93" t="str">
            <v>342501199304231786</v>
          </cell>
          <cell r="J93">
            <v>30.4</v>
          </cell>
          <cell r="K93">
            <v>1300</v>
          </cell>
          <cell r="L93">
            <v>15600</v>
          </cell>
          <cell r="M93">
            <v>4680</v>
          </cell>
          <cell r="N93">
            <v>6240</v>
          </cell>
          <cell r="O93">
            <v>10920</v>
          </cell>
          <cell r="P93">
            <v>120</v>
          </cell>
          <cell r="Q93">
            <v>156000</v>
          </cell>
          <cell r="R93">
            <v>9360</v>
          </cell>
          <cell r="S93">
            <v>44651</v>
          </cell>
          <cell r="T93">
            <v>45015</v>
          </cell>
          <cell r="U93" t="str">
            <v>崖州</v>
          </cell>
          <cell r="V93" t="str">
            <v>梅山镇</v>
          </cell>
          <cell r="W93" t="str">
            <v>阿肥爹岭</v>
          </cell>
        </row>
        <row r="94">
          <cell r="H94" t="str">
            <v>王明珠</v>
          </cell>
          <cell r="I94" t="str">
            <v>460200199101254729</v>
          </cell>
          <cell r="J94">
            <v>46</v>
          </cell>
          <cell r="K94">
            <v>2000</v>
          </cell>
          <cell r="L94">
            <v>24000</v>
          </cell>
          <cell r="M94">
            <v>7200</v>
          </cell>
          <cell r="N94">
            <v>9600</v>
          </cell>
          <cell r="O94">
            <v>16800</v>
          </cell>
          <cell r="P94">
            <v>120</v>
          </cell>
          <cell r="Q94">
            <v>240000</v>
          </cell>
          <cell r="R94">
            <v>14400</v>
          </cell>
          <cell r="S94">
            <v>44651</v>
          </cell>
          <cell r="T94">
            <v>45015</v>
          </cell>
          <cell r="U94" t="str">
            <v>崖州</v>
          </cell>
          <cell r="V94" t="str">
            <v>梅山镇</v>
          </cell>
          <cell r="W94" t="str">
            <v>阿肥爹岭</v>
          </cell>
        </row>
        <row r="95">
          <cell r="H95" t="str">
            <v>王明珠</v>
          </cell>
          <cell r="I95" t="str">
            <v>460200199101254729</v>
          </cell>
          <cell r="J95">
            <v>22.9</v>
          </cell>
          <cell r="K95">
            <v>1000</v>
          </cell>
          <cell r="L95">
            <v>12000</v>
          </cell>
          <cell r="M95">
            <v>3600</v>
          </cell>
          <cell r="N95">
            <v>4800</v>
          </cell>
          <cell r="O95">
            <v>8400</v>
          </cell>
          <cell r="P95">
            <v>120</v>
          </cell>
          <cell r="Q95">
            <v>120000</v>
          </cell>
          <cell r="R95">
            <v>7200</v>
          </cell>
          <cell r="S95">
            <v>44651</v>
          </cell>
          <cell r="T95">
            <v>45015</v>
          </cell>
          <cell r="U95" t="str">
            <v>崖州</v>
          </cell>
          <cell r="V95" t="str">
            <v>梅山镇</v>
          </cell>
          <cell r="W95" t="str">
            <v>阿肥爹岭</v>
          </cell>
        </row>
        <row r="96">
          <cell r="H96" t="str">
            <v>王明珠</v>
          </cell>
          <cell r="I96" t="str">
            <v>460200199101254729</v>
          </cell>
          <cell r="J96">
            <v>46</v>
          </cell>
          <cell r="K96">
            <v>2000</v>
          </cell>
          <cell r="L96">
            <v>56320</v>
          </cell>
        </row>
        <row r="96">
          <cell r="N96">
            <v>39424</v>
          </cell>
          <cell r="O96">
            <v>39424</v>
          </cell>
          <cell r="P96">
            <v>160</v>
          </cell>
          <cell r="Q96">
            <v>320000</v>
          </cell>
          <cell r="R96">
            <v>39424</v>
          </cell>
          <cell r="S96">
            <v>44651</v>
          </cell>
          <cell r="T96">
            <v>45015</v>
          </cell>
          <cell r="U96" t="str">
            <v>崖州</v>
          </cell>
          <cell r="V96" t="str">
            <v>梅山镇</v>
          </cell>
          <cell r="W96" t="str">
            <v>阿肥爹岭</v>
          </cell>
        </row>
        <row r="97">
          <cell r="H97" t="str">
            <v>王明珠</v>
          </cell>
          <cell r="I97" t="str">
            <v>460200199101254729</v>
          </cell>
          <cell r="J97">
            <v>22.9</v>
          </cell>
          <cell r="K97">
            <v>1000</v>
          </cell>
          <cell r="L97">
            <v>28160</v>
          </cell>
        </row>
        <row r="97">
          <cell r="N97">
            <v>19712</v>
          </cell>
          <cell r="O97">
            <v>19712</v>
          </cell>
          <cell r="P97">
            <v>160</v>
          </cell>
          <cell r="Q97">
            <v>160000</v>
          </cell>
          <cell r="R97">
            <v>19712</v>
          </cell>
          <cell r="S97">
            <v>44651</v>
          </cell>
          <cell r="T97">
            <v>45015</v>
          </cell>
          <cell r="U97" t="str">
            <v>崖州</v>
          </cell>
          <cell r="V97" t="str">
            <v>梅山镇</v>
          </cell>
          <cell r="W97" t="str">
            <v>阿肥爹岭</v>
          </cell>
        </row>
        <row r="98">
          <cell r="G98" t="str">
            <v>AHANSYA97622Q050048B</v>
          </cell>
          <cell r="H98" t="str">
            <v>董慧英</v>
          </cell>
          <cell r="I98" t="str">
            <v>460200198201183345</v>
          </cell>
          <cell r="J98">
            <v>48.23</v>
          </cell>
          <cell r="K98">
            <v>1800</v>
          </cell>
          <cell r="L98">
            <v>21600</v>
          </cell>
          <cell r="M98">
            <v>6480</v>
          </cell>
          <cell r="N98">
            <v>8640</v>
          </cell>
          <cell r="O98">
            <v>15120</v>
          </cell>
          <cell r="P98">
            <v>120</v>
          </cell>
          <cell r="Q98">
            <v>216000</v>
          </cell>
          <cell r="R98">
            <v>12960</v>
          </cell>
          <cell r="S98">
            <v>44662</v>
          </cell>
          <cell r="T98">
            <v>45026</v>
          </cell>
          <cell r="U98" t="str">
            <v>天涯区</v>
          </cell>
          <cell r="V98" t="str">
            <v>凤凰镇</v>
          </cell>
          <cell r="W98" t="str">
            <v>梅村</v>
          </cell>
        </row>
        <row r="99">
          <cell r="G99" t="str">
            <v>AHANSYA97622Q050049C</v>
          </cell>
          <cell r="H99" t="str">
            <v>郑安福</v>
          </cell>
          <cell r="I99" t="str">
            <v>350625197310010530</v>
          </cell>
          <cell r="J99">
            <v>22.42</v>
          </cell>
          <cell r="K99">
            <v>950</v>
          </cell>
          <cell r="L99">
            <v>11400</v>
          </cell>
          <cell r="M99">
            <v>3420</v>
          </cell>
          <cell r="N99">
            <v>4560</v>
          </cell>
          <cell r="O99">
            <v>7980</v>
          </cell>
          <cell r="P99">
            <v>120</v>
          </cell>
          <cell r="Q99">
            <v>114000</v>
          </cell>
          <cell r="R99">
            <v>6840</v>
          </cell>
          <cell r="S99">
            <v>44651</v>
          </cell>
          <cell r="T99">
            <v>45015</v>
          </cell>
          <cell r="U99" t="str">
            <v>天涯区</v>
          </cell>
          <cell r="V99" t="str">
            <v>凤凰镇</v>
          </cell>
          <cell r="W99" t="str">
            <v>梅村</v>
          </cell>
        </row>
        <row r="100">
          <cell r="G100" t="str">
            <v>AHANSYA97622Q050050G</v>
          </cell>
          <cell r="H100" t="str">
            <v>李德宜</v>
          </cell>
          <cell r="I100" t="str">
            <v>460200198202154431</v>
          </cell>
          <cell r="J100">
            <v>17.93</v>
          </cell>
          <cell r="K100">
            <v>750</v>
          </cell>
          <cell r="L100">
            <v>9000</v>
          </cell>
          <cell r="M100">
            <v>2700</v>
          </cell>
          <cell r="N100">
            <v>3600</v>
          </cell>
          <cell r="O100">
            <v>6300</v>
          </cell>
          <cell r="P100">
            <v>120</v>
          </cell>
          <cell r="Q100">
            <v>90000</v>
          </cell>
          <cell r="R100">
            <v>5400</v>
          </cell>
          <cell r="S100">
            <v>44651</v>
          </cell>
          <cell r="T100">
            <v>45015</v>
          </cell>
          <cell r="U100" t="str">
            <v>天涯区</v>
          </cell>
          <cell r="V100" t="str">
            <v>凤凰镇</v>
          </cell>
          <cell r="W100" t="str">
            <v>梅村</v>
          </cell>
        </row>
        <row r="101">
          <cell r="G101" t="str">
            <v>AHANSYA97622Q050051C</v>
          </cell>
          <cell r="H101" t="str">
            <v>曾荣华</v>
          </cell>
          <cell r="I101" t="str">
            <v>460200197809124461</v>
          </cell>
          <cell r="J101">
            <v>43.63</v>
          </cell>
          <cell r="K101">
            <v>1500</v>
          </cell>
          <cell r="L101">
            <v>23400</v>
          </cell>
          <cell r="M101">
            <v>7020</v>
          </cell>
          <cell r="N101">
            <v>9360</v>
          </cell>
          <cell r="O101">
            <v>16380</v>
          </cell>
          <cell r="P101">
            <v>120</v>
          </cell>
          <cell r="Q101">
            <v>180000</v>
          </cell>
          <cell r="R101">
            <v>14040</v>
          </cell>
          <cell r="S101">
            <v>44727</v>
          </cell>
          <cell r="T101">
            <v>45091</v>
          </cell>
          <cell r="U101" t="str">
            <v>天涯区</v>
          </cell>
          <cell r="V101" t="str">
            <v>凤凰镇</v>
          </cell>
          <cell r="W101" t="str">
            <v>梅村</v>
          </cell>
        </row>
        <row r="102">
          <cell r="G102" t="str">
            <v>AHANSYA97622Q050052Y</v>
          </cell>
          <cell r="H102" t="str">
            <v>王亚婷</v>
          </cell>
          <cell r="I102" t="str">
            <v>460200199504214721</v>
          </cell>
          <cell r="J102">
            <v>41.1</v>
          </cell>
          <cell r="K102">
            <v>1800</v>
          </cell>
          <cell r="L102">
            <v>21600</v>
          </cell>
          <cell r="M102">
            <v>6480</v>
          </cell>
          <cell r="N102">
            <v>8640</v>
          </cell>
          <cell r="O102">
            <v>15120</v>
          </cell>
          <cell r="P102">
            <v>120</v>
          </cell>
          <cell r="Q102">
            <v>216000</v>
          </cell>
          <cell r="R102">
            <v>12960</v>
          </cell>
          <cell r="S102">
            <v>44651</v>
          </cell>
          <cell r="T102">
            <v>45015</v>
          </cell>
          <cell r="U102" t="str">
            <v>崖州</v>
          </cell>
          <cell r="V102" t="str">
            <v>梅山镇</v>
          </cell>
          <cell r="W102" t="str">
            <v>阿肥爹岭</v>
          </cell>
        </row>
        <row r="103">
          <cell r="G103" t="str">
            <v>AHANSYA97622Q050053U</v>
          </cell>
          <cell r="H103" t="str">
            <v>陈芳</v>
          </cell>
          <cell r="I103" t="str">
            <v>460200199501104447</v>
          </cell>
          <cell r="J103">
            <v>41.69</v>
          </cell>
          <cell r="K103">
            <v>1700</v>
          </cell>
          <cell r="L103">
            <v>20400</v>
          </cell>
          <cell r="M103">
            <v>6120</v>
          </cell>
          <cell r="N103">
            <v>8160</v>
          </cell>
          <cell r="O103">
            <v>14280</v>
          </cell>
          <cell r="P103">
            <v>120</v>
          </cell>
          <cell r="Q103">
            <v>204000</v>
          </cell>
          <cell r="R103">
            <v>12240</v>
          </cell>
          <cell r="S103">
            <v>44651</v>
          </cell>
          <cell r="T103">
            <v>45015</v>
          </cell>
          <cell r="U103" t="str">
            <v>天涯区</v>
          </cell>
          <cell r="V103" t="str">
            <v>凤凰镇</v>
          </cell>
          <cell r="W103" t="str">
            <v>梅村</v>
          </cell>
        </row>
        <row r="104">
          <cell r="G104" t="str">
            <v>AHANSYA97622Q050055L</v>
          </cell>
          <cell r="H104" t="str">
            <v>苏兴崇</v>
          </cell>
          <cell r="I104" t="str">
            <v>352227197002040538</v>
          </cell>
          <cell r="J104">
            <v>35.65</v>
          </cell>
          <cell r="K104">
            <v>1400</v>
          </cell>
          <cell r="L104">
            <v>16800</v>
          </cell>
          <cell r="M104">
            <v>5040</v>
          </cell>
          <cell r="N104">
            <v>6720</v>
          </cell>
          <cell r="O104">
            <v>11760</v>
          </cell>
          <cell r="P104">
            <v>120</v>
          </cell>
          <cell r="Q104">
            <v>168000</v>
          </cell>
          <cell r="R104">
            <v>10080</v>
          </cell>
          <cell r="S104">
            <v>44651</v>
          </cell>
          <cell r="T104">
            <v>45015</v>
          </cell>
          <cell r="U104" t="str">
            <v>天涯区</v>
          </cell>
          <cell r="V104" t="str">
            <v>凤凰镇</v>
          </cell>
          <cell r="W104" t="str">
            <v>梅村</v>
          </cell>
        </row>
        <row r="105">
          <cell r="G105" t="str">
            <v>AHANSYA97622Q050056H</v>
          </cell>
          <cell r="H105" t="str">
            <v>苏兴崇</v>
          </cell>
          <cell r="I105" t="str">
            <v>352227197002040538</v>
          </cell>
          <cell r="J105">
            <v>39.91</v>
          </cell>
          <cell r="K105">
            <v>1600</v>
          </cell>
          <cell r="L105">
            <v>19200</v>
          </cell>
          <cell r="M105">
            <v>5760</v>
          </cell>
          <cell r="N105">
            <v>7680</v>
          </cell>
          <cell r="O105">
            <v>13440</v>
          </cell>
          <cell r="P105">
            <v>120</v>
          </cell>
          <cell r="Q105">
            <v>192000</v>
          </cell>
          <cell r="R105">
            <v>11520</v>
          </cell>
          <cell r="S105">
            <v>44651</v>
          </cell>
          <cell r="T105">
            <v>45015</v>
          </cell>
          <cell r="U105" t="str">
            <v>天涯区</v>
          </cell>
          <cell r="V105" t="str">
            <v>凤凰镇</v>
          </cell>
          <cell r="W105" t="str">
            <v>梅村</v>
          </cell>
        </row>
        <row r="106">
          <cell r="G106" t="str">
            <v>AHANSYA97622Q050096M</v>
          </cell>
          <cell r="H106" t="str">
            <v>陈炜斌</v>
          </cell>
          <cell r="I106" t="str">
            <v>352228199208152012</v>
          </cell>
          <cell r="J106">
            <v>46.81</v>
          </cell>
          <cell r="K106">
            <v>1550</v>
          </cell>
          <cell r="L106">
            <v>18600</v>
          </cell>
          <cell r="M106">
            <v>5580</v>
          </cell>
          <cell r="N106">
            <v>7440</v>
          </cell>
          <cell r="O106">
            <v>13020</v>
          </cell>
          <cell r="P106">
            <v>120</v>
          </cell>
          <cell r="Q106">
            <v>186000</v>
          </cell>
          <cell r="R106">
            <v>11160</v>
          </cell>
          <cell r="S106">
            <v>44651</v>
          </cell>
          <cell r="T106">
            <v>45015</v>
          </cell>
          <cell r="U106" t="str">
            <v>天涯区</v>
          </cell>
          <cell r="V106" t="str">
            <v>凤凰镇</v>
          </cell>
          <cell r="W106" t="str">
            <v>梅村</v>
          </cell>
        </row>
        <row r="107">
          <cell r="G107" t="str">
            <v>AHANSYA97622Q050097K</v>
          </cell>
          <cell r="H107" t="str">
            <v>陈炜斌</v>
          </cell>
          <cell r="I107" t="str">
            <v>352228199208152012</v>
          </cell>
          <cell r="J107">
            <v>43.67</v>
          </cell>
          <cell r="K107">
            <v>1450</v>
          </cell>
          <cell r="L107">
            <v>17400</v>
          </cell>
          <cell r="M107">
            <v>5220</v>
          </cell>
          <cell r="N107">
            <v>6960</v>
          </cell>
          <cell r="O107">
            <v>12180</v>
          </cell>
          <cell r="P107">
            <v>120</v>
          </cell>
          <cell r="Q107">
            <v>174000</v>
          </cell>
          <cell r="R107">
            <v>10440</v>
          </cell>
          <cell r="S107">
            <v>44651</v>
          </cell>
          <cell r="T107">
            <v>45015</v>
          </cell>
          <cell r="U107" t="str">
            <v>天涯区</v>
          </cell>
          <cell r="V107" t="str">
            <v>凤凰镇</v>
          </cell>
          <cell r="W107" t="str">
            <v>梅村</v>
          </cell>
        </row>
        <row r="108">
          <cell r="G108" t="str">
            <v>AHANSYA97622Q050101O</v>
          </cell>
          <cell r="H108" t="str">
            <v>郑龙生</v>
          </cell>
          <cell r="I108" t="str">
            <v>352227198209231010</v>
          </cell>
          <cell r="J108">
            <v>43.73</v>
          </cell>
          <cell r="K108">
            <v>1890</v>
          </cell>
          <cell r="L108">
            <v>22680</v>
          </cell>
          <cell r="M108">
            <v>6804</v>
          </cell>
          <cell r="N108">
            <v>9072</v>
          </cell>
          <cell r="O108">
            <v>15876</v>
          </cell>
          <cell r="P108">
            <v>120</v>
          </cell>
          <cell r="Q108">
            <v>226800</v>
          </cell>
          <cell r="R108">
            <v>13608</v>
          </cell>
          <cell r="S108">
            <v>44651</v>
          </cell>
          <cell r="T108">
            <v>45015</v>
          </cell>
          <cell r="U108" t="str">
            <v>天涯区</v>
          </cell>
          <cell r="V108" t="str">
            <v>凤凰镇</v>
          </cell>
          <cell r="W108" t="str">
            <v>梅村</v>
          </cell>
        </row>
        <row r="109">
          <cell r="G109" t="str">
            <v>AHANSYA97622Q050102R</v>
          </cell>
          <cell r="H109" t="str">
            <v>陈芳</v>
          </cell>
          <cell r="I109" t="str">
            <v>460200199501104447</v>
          </cell>
          <cell r="J109">
            <v>30.45</v>
          </cell>
          <cell r="K109">
            <v>1300</v>
          </cell>
          <cell r="L109">
            <v>15600</v>
          </cell>
          <cell r="M109">
            <v>4680</v>
          </cell>
          <cell r="N109">
            <v>6240</v>
          </cell>
          <cell r="O109">
            <v>10920</v>
          </cell>
          <cell r="P109">
            <v>120</v>
          </cell>
          <cell r="Q109">
            <v>156000</v>
          </cell>
          <cell r="R109">
            <v>9360</v>
          </cell>
          <cell r="S109">
            <v>44651</v>
          </cell>
          <cell r="T109">
            <v>45015</v>
          </cell>
          <cell r="U109" t="str">
            <v>天涯区</v>
          </cell>
          <cell r="V109" t="str">
            <v>凤凰镇</v>
          </cell>
          <cell r="W109" t="str">
            <v>梅村</v>
          </cell>
        </row>
        <row r="110">
          <cell r="G110" t="str">
            <v>AHANSYA97622Q050103U</v>
          </cell>
          <cell r="H110" t="str">
            <v>韦忠印</v>
          </cell>
          <cell r="I110" t="str">
            <v>352227197112213516</v>
          </cell>
          <cell r="J110">
            <v>46.27</v>
          </cell>
          <cell r="K110">
            <v>2000</v>
          </cell>
          <cell r="L110">
            <v>24000</v>
          </cell>
          <cell r="M110">
            <v>7200</v>
          </cell>
          <cell r="N110">
            <v>9600</v>
          </cell>
          <cell r="O110">
            <v>16800</v>
          </cell>
          <cell r="P110">
            <v>120</v>
          </cell>
          <cell r="Q110">
            <v>240000</v>
          </cell>
          <cell r="R110">
            <v>14400</v>
          </cell>
          <cell r="S110">
            <v>44651</v>
          </cell>
          <cell r="T110">
            <v>45015</v>
          </cell>
          <cell r="U110" t="str">
            <v>天涯区</v>
          </cell>
          <cell r="V110" t="str">
            <v>凤凰镇</v>
          </cell>
          <cell r="W110" t="str">
            <v>梅村</v>
          </cell>
        </row>
        <row r="111">
          <cell r="G111" t="str">
            <v>AHANSYA97622Q050107H</v>
          </cell>
          <cell r="H111" t="str">
            <v>马明东</v>
          </cell>
          <cell r="I111" t="str">
            <v>35222719891002401X</v>
          </cell>
          <cell r="J111">
            <v>34</v>
          </cell>
          <cell r="K111">
            <v>1700</v>
          </cell>
          <cell r="L111">
            <v>20400</v>
          </cell>
          <cell r="M111">
            <v>6120</v>
          </cell>
          <cell r="N111">
            <v>8160</v>
          </cell>
          <cell r="O111">
            <v>14280</v>
          </cell>
          <cell r="P111">
            <v>120</v>
          </cell>
          <cell r="Q111">
            <v>204000</v>
          </cell>
          <cell r="R111">
            <v>12240</v>
          </cell>
          <cell r="S111">
            <v>44651</v>
          </cell>
          <cell r="T111">
            <v>45015</v>
          </cell>
          <cell r="U111" t="str">
            <v>天涯区</v>
          </cell>
          <cell r="V111" t="str">
            <v>凤凰镇</v>
          </cell>
          <cell r="W111" t="str">
            <v>梅村</v>
          </cell>
        </row>
        <row r="112">
          <cell r="G112" t="str">
            <v>AHANSYA97622Q050117A</v>
          </cell>
          <cell r="H112" t="str">
            <v>石典</v>
          </cell>
          <cell r="I112" t="str">
            <v>513022198702065755</v>
          </cell>
          <cell r="J112">
            <v>50</v>
          </cell>
          <cell r="K112">
            <v>2160</v>
          </cell>
          <cell r="L112">
            <v>25920</v>
          </cell>
          <cell r="M112">
            <v>7776</v>
          </cell>
          <cell r="N112">
            <v>10368</v>
          </cell>
          <cell r="O112">
            <v>18144</v>
          </cell>
          <cell r="P112">
            <v>120</v>
          </cell>
          <cell r="Q112">
            <v>259200</v>
          </cell>
          <cell r="R112">
            <v>15552</v>
          </cell>
          <cell r="S112">
            <v>44651</v>
          </cell>
          <cell r="T112">
            <v>45015</v>
          </cell>
          <cell r="U112" t="str">
            <v>崖州区</v>
          </cell>
          <cell r="V112" t="str">
            <v>崖城镇</v>
          </cell>
          <cell r="W112" t="str">
            <v>南滨居红岭队</v>
          </cell>
        </row>
        <row r="113">
          <cell r="G113" t="str">
            <v>AHANSYA97622Q050120X</v>
          </cell>
          <cell r="H113" t="str">
            <v>周道雄</v>
          </cell>
          <cell r="I113" t="str">
            <v>352227196912203012</v>
          </cell>
          <cell r="J113">
            <v>42.71</v>
          </cell>
          <cell r="K113">
            <v>1800</v>
          </cell>
          <cell r="L113">
            <v>21600</v>
          </cell>
          <cell r="M113">
            <v>6480</v>
          </cell>
          <cell r="N113">
            <v>8640</v>
          </cell>
          <cell r="O113">
            <v>15120</v>
          </cell>
          <cell r="P113">
            <v>120</v>
          </cell>
          <cell r="Q113">
            <v>216000</v>
          </cell>
          <cell r="R113">
            <v>12960</v>
          </cell>
          <cell r="S113">
            <v>44651</v>
          </cell>
          <cell r="T113">
            <v>45015</v>
          </cell>
          <cell r="U113" t="str">
            <v>天涯区</v>
          </cell>
          <cell r="V113" t="str">
            <v>凤凰镇</v>
          </cell>
          <cell r="W113" t="str">
            <v>梅村</v>
          </cell>
        </row>
        <row r="114">
          <cell r="G114" t="str">
            <v>AHANSYA97622Q050198P</v>
          </cell>
          <cell r="H114" t="str">
            <v>温艳</v>
          </cell>
          <cell r="I114" t="str">
            <v>429001198707285927</v>
          </cell>
          <cell r="J114">
            <v>32.78</v>
          </cell>
          <cell r="K114">
            <v>1800</v>
          </cell>
          <cell r="L114">
            <v>21600</v>
          </cell>
          <cell r="M114">
            <v>6480</v>
          </cell>
          <cell r="N114">
            <v>8640</v>
          </cell>
          <cell r="O114">
            <v>15120</v>
          </cell>
          <cell r="P114">
            <v>120</v>
          </cell>
          <cell r="Q114">
            <v>216000</v>
          </cell>
          <cell r="R114">
            <v>12960</v>
          </cell>
          <cell r="S114">
            <v>44666</v>
          </cell>
          <cell r="T114">
            <v>45030</v>
          </cell>
          <cell r="U114" t="str">
            <v>天涯区</v>
          </cell>
          <cell r="V114" t="str">
            <v>凤凰镇</v>
          </cell>
          <cell r="W114" t="str">
            <v>梅村</v>
          </cell>
        </row>
        <row r="115">
          <cell r="G115" t="str">
            <v>AHANSYAZ2622Q050302S</v>
          </cell>
          <cell r="H115" t="str">
            <v>苏兴崇</v>
          </cell>
          <cell r="I115" t="str">
            <v>352227197002040538</v>
          </cell>
          <cell r="J115">
            <v>35.65</v>
          </cell>
          <cell r="K115">
            <v>1400</v>
          </cell>
          <cell r="L115">
            <v>39424</v>
          </cell>
        </row>
        <row r="115">
          <cell r="N115">
            <v>27596.8</v>
          </cell>
          <cell r="O115">
            <v>27596.8</v>
          </cell>
          <cell r="P115">
            <v>160</v>
          </cell>
          <cell r="Q115">
            <v>224000</v>
          </cell>
          <cell r="R115">
            <v>27596.8</v>
          </cell>
          <cell r="S115">
            <v>44651</v>
          </cell>
          <cell r="T115">
            <v>45015</v>
          </cell>
          <cell r="U115" t="str">
            <v>天涯区</v>
          </cell>
          <cell r="V115" t="str">
            <v>凤凰镇</v>
          </cell>
          <cell r="W115" t="str">
            <v>梅村</v>
          </cell>
        </row>
        <row r="116">
          <cell r="G116" t="str">
            <v>AHANSYAZ2622Q050030P</v>
          </cell>
          <cell r="H116" t="str">
            <v>陈芳</v>
          </cell>
          <cell r="I116" t="str">
            <v>460200199501104447</v>
          </cell>
          <cell r="J116">
            <v>30.45</v>
          </cell>
          <cell r="K116">
            <v>1300</v>
          </cell>
          <cell r="L116">
            <v>36608</v>
          </cell>
        </row>
        <row r="116">
          <cell r="N116">
            <v>25625.6</v>
          </cell>
          <cell r="O116">
            <v>25625.6</v>
          </cell>
          <cell r="P116">
            <v>160</v>
          </cell>
          <cell r="Q116">
            <v>208000</v>
          </cell>
          <cell r="R116">
            <v>25625.6</v>
          </cell>
          <cell r="S116">
            <v>44651</v>
          </cell>
          <cell r="T116">
            <v>45015</v>
          </cell>
          <cell r="U116" t="str">
            <v>天涯区</v>
          </cell>
          <cell r="V116" t="str">
            <v>凤凰镇</v>
          </cell>
          <cell r="W116" t="str">
            <v>梅村</v>
          </cell>
        </row>
        <row r="117">
          <cell r="G117" t="str">
            <v>AHANSYAZ2622Q050032R</v>
          </cell>
          <cell r="H117" t="str">
            <v>王亚婷</v>
          </cell>
          <cell r="I117" t="str">
            <v>460200199504214721</v>
          </cell>
          <cell r="J117">
            <v>41.1</v>
          </cell>
          <cell r="K117">
            <v>1800</v>
          </cell>
          <cell r="L117">
            <v>50688</v>
          </cell>
        </row>
        <row r="117">
          <cell r="N117">
            <v>35481.6</v>
          </cell>
          <cell r="O117">
            <v>35481.6</v>
          </cell>
          <cell r="P117">
            <v>160</v>
          </cell>
          <cell r="Q117">
            <v>288000</v>
          </cell>
          <cell r="R117">
            <v>35481.6</v>
          </cell>
          <cell r="S117">
            <v>44651</v>
          </cell>
          <cell r="T117">
            <v>45015</v>
          </cell>
          <cell r="U117" t="str">
            <v>崖州</v>
          </cell>
          <cell r="V117" t="str">
            <v>梅山镇</v>
          </cell>
          <cell r="W117" t="str">
            <v>阿肥爹岭</v>
          </cell>
        </row>
        <row r="118">
          <cell r="G118" t="str">
            <v>AHANSYAZ2622Q050035P</v>
          </cell>
          <cell r="H118" t="str">
            <v>周道雄</v>
          </cell>
          <cell r="I118" t="str">
            <v>352227196912203012</v>
          </cell>
          <cell r="J118">
            <v>42.71</v>
          </cell>
          <cell r="K118">
            <v>1800</v>
          </cell>
          <cell r="L118">
            <v>50688</v>
          </cell>
        </row>
        <row r="118">
          <cell r="N118">
            <v>35481.6</v>
          </cell>
          <cell r="O118">
            <v>35481.6</v>
          </cell>
          <cell r="P118">
            <v>160</v>
          </cell>
          <cell r="Q118">
            <v>288000</v>
          </cell>
          <cell r="R118">
            <v>35481.6</v>
          </cell>
          <cell r="S118">
            <v>44656</v>
          </cell>
          <cell r="T118">
            <v>45020</v>
          </cell>
          <cell r="U118" t="str">
            <v>天涯区</v>
          </cell>
          <cell r="V118" t="str">
            <v>凤凰镇</v>
          </cell>
          <cell r="W118" t="str">
            <v>梅村</v>
          </cell>
        </row>
        <row r="119">
          <cell r="G119" t="str">
            <v>AHANSYAZ2622Q050043S</v>
          </cell>
          <cell r="H119" t="str">
            <v>郑龙生</v>
          </cell>
          <cell r="I119" t="str">
            <v>352227198209231010</v>
          </cell>
          <cell r="J119">
            <v>43.73</v>
          </cell>
          <cell r="K119">
            <v>1890</v>
          </cell>
          <cell r="L119">
            <v>53222.4</v>
          </cell>
        </row>
        <row r="119">
          <cell r="N119">
            <v>37255.68</v>
          </cell>
          <cell r="O119">
            <v>37255.68</v>
          </cell>
          <cell r="P119">
            <v>160</v>
          </cell>
          <cell r="Q119">
            <v>302400</v>
          </cell>
          <cell r="R119">
            <v>37255.68</v>
          </cell>
          <cell r="S119">
            <v>44656</v>
          </cell>
          <cell r="T119">
            <v>45020</v>
          </cell>
          <cell r="U119" t="str">
            <v>天涯区</v>
          </cell>
          <cell r="V119" t="str">
            <v>凤凰镇</v>
          </cell>
          <cell r="W119" t="str">
            <v>梅村</v>
          </cell>
        </row>
        <row r="120">
          <cell r="G120" t="str">
            <v>AHANSYAZ2622Q050045K</v>
          </cell>
          <cell r="H120" t="str">
            <v>李德宜</v>
          </cell>
          <cell r="I120" t="str">
            <v>460200198202154431</v>
          </cell>
          <cell r="J120">
            <v>17.93</v>
          </cell>
          <cell r="K120">
            <v>750</v>
          </cell>
          <cell r="L120">
            <v>21120</v>
          </cell>
        </row>
        <row r="120">
          <cell r="N120">
            <v>14784</v>
          </cell>
          <cell r="O120">
            <v>14784</v>
          </cell>
          <cell r="P120">
            <v>160</v>
          </cell>
          <cell r="Q120">
            <v>120000</v>
          </cell>
          <cell r="R120">
            <v>14784</v>
          </cell>
          <cell r="S120">
            <v>44653</v>
          </cell>
          <cell r="T120">
            <v>45017</v>
          </cell>
          <cell r="U120" t="str">
            <v>天涯区</v>
          </cell>
          <cell r="V120" t="str">
            <v>凤凰镇</v>
          </cell>
          <cell r="W120" t="str">
            <v>梅村</v>
          </cell>
        </row>
        <row r="121">
          <cell r="G121" t="str">
            <v>AHANSYAZ2622Q050301H</v>
          </cell>
          <cell r="H121" t="str">
            <v>苏兴崇</v>
          </cell>
          <cell r="I121" t="str">
            <v>352227197002040538</v>
          </cell>
          <cell r="J121">
            <v>39.91</v>
          </cell>
          <cell r="K121">
            <v>1600</v>
          </cell>
          <cell r="L121">
            <v>45056</v>
          </cell>
        </row>
        <row r="121">
          <cell r="N121">
            <v>31539.2</v>
          </cell>
          <cell r="O121">
            <v>31539.2</v>
          </cell>
          <cell r="P121">
            <v>160</v>
          </cell>
          <cell r="Q121">
            <v>256000</v>
          </cell>
          <cell r="R121">
            <v>31539.2</v>
          </cell>
          <cell r="S121">
            <v>44656</v>
          </cell>
          <cell r="T121">
            <v>45020</v>
          </cell>
          <cell r="U121" t="str">
            <v>天涯区</v>
          </cell>
          <cell r="V121" t="str">
            <v>凤凰镇</v>
          </cell>
          <cell r="W121" t="str">
            <v>梅村</v>
          </cell>
        </row>
        <row r="122">
          <cell r="G122" t="str">
            <v>AHANSYAZ2622Q050047C</v>
          </cell>
          <cell r="H122" t="str">
            <v>董慧英</v>
          </cell>
          <cell r="I122" t="str">
            <v>460200198201183345</v>
          </cell>
          <cell r="J122">
            <v>48.23</v>
          </cell>
          <cell r="K122">
            <v>1800</v>
          </cell>
          <cell r="L122">
            <v>50688</v>
          </cell>
        </row>
        <row r="122">
          <cell r="N122">
            <v>35481.6</v>
          </cell>
          <cell r="O122">
            <v>35481.6</v>
          </cell>
          <cell r="P122">
            <v>160</v>
          </cell>
          <cell r="Q122">
            <v>288000</v>
          </cell>
          <cell r="R122">
            <v>35481.6</v>
          </cell>
          <cell r="S122">
            <v>44662</v>
          </cell>
          <cell r="T122">
            <v>45026</v>
          </cell>
          <cell r="U122" t="str">
            <v>天涯区</v>
          </cell>
          <cell r="V122" t="str">
            <v>凤凰镇</v>
          </cell>
          <cell r="W122" t="str">
            <v>梅村</v>
          </cell>
        </row>
        <row r="123">
          <cell r="G123" t="str">
            <v>AHANSYAZ2622Q050050S</v>
          </cell>
          <cell r="H123" t="str">
            <v>郑安福</v>
          </cell>
          <cell r="I123" t="str">
            <v>350625197310010530</v>
          </cell>
          <cell r="J123">
            <v>22.42</v>
          </cell>
          <cell r="K123">
            <v>950</v>
          </cell>
          <cell r="L123">
            <v>26752</v>
          </cell>
        </row>
        <row r="123">
          <cell r="N123">
            <v>18726.4</v>
          </cell>
          <cell r="O123">
            <v>18726.4</v>
          </cell>
          <cell r="P123">
            <v>160</v>
          </cell>
          <cell r="Q123">
            <v>152000</v>
          </cell>
          <cell r="R123">
            <v>18726.4</v>
          </cell>
          <cell r="S123">
            <v>44651</v>
          </cell>
          <cell r="T123">
            <v>45015</v>
          </cell>
          <cell r="U123" t="str">
            <v>天涯区</v>
          </cell>
          <cell r="V123" t="str">
            <v>凤凰镇</v>
          </cell>
          <cell r="W123" t="str">
            <v>梅村</v>
          </cell>
        </row>
        <row r="124">
          <cell r="G124" t="str">
            <v>AHANSYAZ2622Q050053G</v>
          </cell>
          <cell r="H124" t="str">
            <v>陈炜斌</v>
          </cell>
          <cell r="I124" t="str">
            <v>352228199208152012</v>
          </cell>
          <cell r="J124">
            <v>43.67</v>
          </cell>
          <cell r="K124">
            <v>1450</v>
          </cell>
          <cell r="L124">
            <v>40832</v>
          </cell>
        </row>
        <row r="124">
          <cell r="N124">
            <v>28582.4</v>
          </cell>
          <cell r="O124">
            <v>28582.4</v>
          </cell>
          <cell r="P124">
            <v>160</v>
          </cell>
          <cell r="Q124">
            <v>232000</v>
          </cell>
          <cell r="R124">
            <v>28582.4</v>
          </cell>
          <cell r="S124">
            <v>44651</v>
          </cell>
          <cell r="T124">
            <v>45015</v>
          </cell>
          <cell r="U124" t="str">
            <v>天涯区</v>
          </cell>
          <cell r="V124" t="str">
            <v>凤凰镇</v>
          </cell>
          <cell r="W124" t="str">
            <v>梅村</v>
          </cell>
        </row>
        <row r="125">
          <cell r="G125" t="str">
            <v>AHANSYAZ2622Q050054C</v>
          </cell>
          <cell r="H125" t="str">
            <v>陈炜斌</v>
          </cell>
          <cell r="I125" t="str">
            <v>352228199208152012</v>
          </cell>
          <cell r="J125">
            <v>46.81</v>
          </cell>
          <cell r="K125">
            <v>1550</v>
          </cell>
          <cell r="L125">
            <v>43648</v>
          </cell>
        </row>
        <row r="125">
          <cell r="N125">
            <v>30553.6</v>
          </cell>
          <cell r="O125">
            <v>30553.6</v>
          </cell>
          <cell r="P125">
            <v>160</v>
          </cell>
          <cell r="Q125">
            <v>248000</v>
          </cell>
          <cell r="R125">
            <v>30553.6</v>
          </cell>
          <cell r="S125">
            <v>44651</v>
          </cell>
          <cell r="T125">
            <v>45015</v>
          </cell>
          <cell r="U125" t="str">
            <v>天涯区</v>
          </cell>
          <cell r="V125" t="str">
            <v>凤凰镇</v>
          </cell>
          <cell r="W125" t="str">
            <v>梅村</v>
          </cell>
        </row>
        <row r="126">
          <cell r="G126" t="str">
            <v>AHANSYAZ2622Q050057E</v>
          </cell>
          <cell r="H126" t="str">
            <v>韦忠印</v>
          </cell>
          <cell r="I126" t="str">
            <v>352227197112213516</v>
          </cell>
          <cell r="J126">
            <v>46.27</v>
          </cell>
          <cell r="K126">
            <v>2000</v>
          </cell>
          <cell r="L126">
            <v>56320</v>
          </cell>
        </row>
        <row r="126">
          <cell r="N126">
            <v>39424</v>
          </cell>
          <cell r="O126">
            <v>39424</v>
          </cell>
          <cell r="P126">
            <v>160</v>
          </cell>
          <cell r="Q126">
            <v>320000</v>
          </cell>
          <cell r="R126">
            <v>39424</v>
          </cell>
          <cell r="S126">
            <v>44651</v>
          </cell>
          <cell r="T126">
            <v>45015</v>
          </cell>
          <cell r="U126" t="str">
            <v>天涯区</v>
          </cell>
          <cell r="V126" t="str">
            <v>凤凰镇</v>
          </cell>
          <cell r="W126" t="str">
            <v>梅村</v>
          </cell>
        </row>
        <row r="127">
          <cell r="G127" t="str">
            <v>AHANSYAZ2622Q050168G</v>
          </cell>
          <cell r="H127" t="str">
            <v>温艳</v>
          </cell>
          <cell r="I127" t="str">
            <v>429001198707285927</v>
          </cell>
          <cell r="J127">
            <v>32.78</v>
          </cell>
          <cell r="K127">
            <v>1800</v>
          </cell>
          <cell r="L127">
            <v>50688</v>
          </cell>
        </row>
        <row r="127">
          <cell r="N127">
            <v>35481.6</v>
          </cell>
          <cell r="O127">
            <v>35481.6</v>
          </cell>
          <cell r="P127">
            <v>160</v>
          </cell>
          <cell r="Q127">
            <v>288000</v>
          </cell>
          <cell r="R127">
            <v>35481.6</v>
          </cell>
          <cell r="S127">
            <v>44666</v>
          </cell>
          <cell r="T127">
            <v>45030</v>
          </cell>
          <cell r="U127" t="str">
            <v>天涯区</v>
          </cell>
          <cell r="V127" t="str">
            <v>凤凰镇</v>
          </cell>
          <cell r="W127" t="str">
            <v>梅村</v>
          </cell>
        </row>
        <row r="128">
          <cell r="G128" t="str">
            <v>AHANSYAZ2622Q050189E</v>
          </cell>
          <cell r="H128" t="str">
            <v>马明东</v>
          </cell>
          <cell r="I128" t="str">
            <v>35222719891002401X</v>
          </cell>
          <cell r="J128">
            <v>34</v>
          </cell>
          <cell r="K128">
            <v>1700</v>
          </cell>
          <cell r="L128">
            <v>47872</v>
          </cell>
        </row>
        <row r="128">
          <cell r="N128">
            <v>33510.4</v>
          </cell>
          <cell r="O128">
            <v>33510.4</v>
          </cell>
          <cell r="P128">
            <v>160</v>
          </cell>
          <cell r="Q128">
            <v>272000</v>
          </cell>
          <cell r="R128">
            <v>33510.4</v>
          </cell>
          <cell r="S128">
            <v>44666</v>
          </cell>
          <cell r="T128">
            <v>45030</v>
          </cell>
          <cell r="U128" t="str">
            <v>天涯区</v>
          </cell>
          <cell r="V128" t="str">
            <v>凤凰镇</v>
          </cell>
          <cell r="W128" t="str">
            <v>梅村</v>
          </cell>
        </row>
        <row r="129">
          <cell r="G129" t="str">
            <v>AHANSYAZ2622Q050023S</v>
          </cell>
          <cell r="H129" t="str">
            <v>陈芳</v>
          </cell>
          <cell r="I129" t="str">
            <v>460200199501104447</v>
          </cell>
          <cell r="J129">
            <v>41.69</v>
          </cell>
          <cell r="K129">
            <v>1700</v>
          </cell>
          <cell r="L129">
            <v>47872</v>
          </cell>
        </row>
        <row r="129">
          <cell r="N129">
            <v>33510.4</v>
          </cell>
          <cell r="O129">
            <v>33510.4</v>
          </cell>
          <cell r="P129">
            <v>160</v>
          </cell>
          <cell r="Q129">
            <v>272000</v>
          </cell>
          <cell r="R129">
            <v>33510.4</v>
          </cell>
          <cell r="S129">
            <v>44651</v>
          </cell>
          <cell r="T129">
            <v>45015</v>
          </cell>
          <cell r="U129" t="str">
            <v>天涯区</v>
          </cell>
          <cell r="V129" t="str">
            <v>凤凰镇</v>
          </cell>
          <cell r="W129" t="str">
            <v>梅村</v>
          </cell>
        </row>
        <row r="130">
          <cell r="G130" t="str">
            <v>AHANSYA97622Q050057D</v>
          </cell>
          <cell r="H130" t="str">
            <v>赵钰桂</v>
          </cell>
          <cell r="I130" t="str">
            <v>352227196508034042</v>
          </cell>
          <cell r="J130">
            <v>48</v>
          </cell>
          <cell r="K130">
            <v>2800</v>
          </cell>
          <cell r="L130">
            <v>33600</v>
          </cell>
          <cell r="M130">
            <v>10080</v>
          </cell>
          <cell r="N130">
            <v>13440</v>
          </cell>
          <cell r="O130">
            <v>23520</v>
          </cell>
          <cell r="P130">
            <v>120</v>
          </cell>
          <cell r="Q130">
            <v>336000</v>
          </cell>
          <cell r="R130">
            <v>20160</v>
          </cell>
          <cell r="S130">
            <v>44651</v>
          </cell>
          <cell r="T130">
            <v>45015</v>
          </cell>
          <cell r="U130" t="str">
            <v>天涯区</v>
          </cell>
          <cell r="V130" t="str">
            <v>凤凰镇</v>
          </cell>
          <cell r="W130" t="str">
            <v>梅村</v>
          </cell>
        </row>
        <row r="131">
          <cell r="G131" t="str">
            <v>AHANSYA97622Q050058M</v>
          </cell>
          <cell r="H131" t="str">
            <v>叶衍蕊</v>
          </cell>
          <cell r="I131" t="str">
            <v>350725198201043042</v>
          </cell>
          <cell r="J131">
            <v>36.62</v>
          </cell>
          <cell r="K131">
            <v>2000</v>
          </cell>
          <cell r="L131">
            <v>24000</v>
          </cell>
          <cell r="M131">
            <v>7200</v>
          </cell>
          <cell r="N131">
            <v>9600</v>
          </cell>
          <cell r="O131">
            <v>16800</v>
          </cell>
          <cell r="P131">
            <v>120</v>
          </cell>
          <cell r="Q131">
            <v>240000</v>
          </cell>
          <cell r="R131">
            <v>14400</v>
          </cell>
          <cell r="S131">
            <v>44651</v>
          </cell>
          <cell r="T131">
            <v>45015</v>
          </cell>
          <cell r="U131" t="str">
            <v>天涯区</v>
          </cell>
          <cell r="V131" t="str">
            <v>凤凰镇</v>
          </cell>
          <cell r="W131" t="str">
            <v>梅村</v>
          </cell>
        </row>
        <row r="132">
          <cell r="G132" t="str">
            <v>AHANSYA97622Q050059I</v>
          </cell>
          <cell r="H132" t="str">
            <v>何宴丽</v>
          </cell>
          <cell r="I132" t="str">
            <v>350622199102133528</v>
          </cell>
          <cell r="J132">
            <v>35</v>
          </cell>
          <cell r="K132">
            <v>1800</v>
          </cell>
          <cell r="L132">
            <v>21600</v>
          </cell>
          <cell r="M132">
            <v>6480</v>
          </cell>
          <cell r="N132">
            <v>8640</v>
          </cell>
          <cell r="O132">
            <v>15120</v>
          </cell>
          <cell r="P132">
            <v>120</v>
          </cell>
          <cell r="Q132">
            <v>216000</v>
          </cell>
          <cell r="R132">
            <v>12960</v>
          </cell>
          <cell r="S132">
            <v>44651</v>
          </cell>
          <cell r="T132">
            <v>45015</v>
          </cell>
          <cell r="U132" t="str">
            <v>崖州</v>
          </cell>
          <cell r="V132" t="str">
            <v>梅山镇</v>
          </cell>
          <cell r="W132" t="str">
            <v>阿肥爹岭</v>
          </cell>
        </row>
        <row r="133">
          <cell r="G133" t="str">
            <v>AHANSYA97622Q050060X</v>
          </cell>
          <cell r="H133" t="str">
            <v>林枝如</v>
          </cell>
          <cell r="I133" t="str">
            <v>352227196807203512</v>
          </cell>
          <cell r="J133">
            <v>48</v>
          </cell>
          <cell r="K133">
            <v>2700</v>
          </cell>
          <cell r="L133">
            <v>32400</v>
          </cell>
          <cell r="M133">
            <v>9720</v>
          </cell>
          <cell r="N133">
            <v>12960</v>
          </cell>
          <cell r="O133">
            <v>22680</v>
          </cell>
          <cell r="P133">
            <v>120</v>
          </cell>
          <cell r="Q133">
            <v>324000</v>
          </cell>
          <cell r="R133">
            <v>19440</v>
          </cell>
          <cell r="S133">
            <v>44651</v>
          </cell>
          <cell r="T133">
            <v>45015</v>
          </cell>
          <cell r="U133" t="str">
            <v>崖州</v>
          </cell>
          <cell r="V133" t="str">
            <v>梅山镇</v>
          </cell>
          <cell r="W133" t="str">
            <v>阿肥爹岭</v>
          </cell>
        </row>
        <row r="134">
          <cell r="G134" t="str">
            <v>AHANSYA97622Q050061T</v>
          </cell>
          <cell r="H134" t="str">
            <v>林龄</v>
          </cell>
          <cell r="I134" t="str">
            <v>352227199303033541</v>
          </cell>
          <cell r="J134">
            <v>55</v>
          </cell>
          <cell r="K134">
            <v>3000</v>
          </cell>
          <cell r="L134">
            <v>36000</v>
          </cell>
          <cell r="M134">
            <v>10800</v>
          </cell>
          <cell r="N134">
            <v>14400</v>
          </cell>
          <cell r="O134">
            <v>25200</v>
          </cell>
          <cell r="P134">
            <v>120</v>
          </cell>
          <cell r="Q134">
            <v>360000</v>
          </cell>
          <cell r="R134">
            <v>21600</v>
          </cell>
          <cell r="S134">
            <v>44651</v>
          </cell>
          <cell r="T134">
            <v>45015</v>
          </cell>
          <cell r="U134" t="str">
            <v>崖州</v>
          </cell>
          <cell r="V134" t="str">
            <v>梅山镇</v>
          </cell>
          <cell r="W134" t="str">
            <v>阿肥爹岭</v>
          </cell>
        </row>
        <row r="135">
          <cell r="G135" t="str">
            <v>AHANSYA97622Q050062B</v>
          </cell>
          <cell r="H135" t="str">
            <v>林枝斌</v>
          </cell>
          <cell r="I135" t="str">
            <v>352227197103113556</v>
          </cell>
          <cell r="J135">
            <v>52</v>
          </cell>
          <cell r="K135">
            <v>3000</v>
          </cell>
          <cell r="L135">
            <v>36000</v>
          </cell>
          <cell r="M135">
            <v>10800</v>
          </cell>
          <cell r="N135">
            <v>14400</v>
          </cell>
          <cell r="O135">
            <v>25200</v>
          </cell>
          <cell r="P135">
            <v>120</v>
          </cell>
          <cell r="Q135">
            <v>360000</v>
          </cell>
          <cell r="R135">
            <v>21600</v>
          </cell>
          <cell r="S135">
            <v>44651</v>
          </cell>
          <cell r="T135">
            <v>45015</v>
          </cell>
          <cell r="U135" t="str">
            <v>崖州</v>
          </cell>
          <cell r="V135" t="str">
            <v>梅山镇</v>
          </cell>
          <cell r="W135" t="str">
            <v>阿肥爹岭</v>
          </cell>
        </row>
        <row r="136">
          <cell r="G136" t="str">
            <v>AHANSYA97622Q050063X</v>
          </cell>
          <cell r="H136" t="str">
            <v>李铭辉</v>
          </cell>
          <cell r="I136" t="str">
            <v>352227198006064013</v>
          </cell>
          <cell r="J136">
            <v>48.58</v>
          </cell>
          <cell r="K136">
            <v>2700</v>
          </cell>
          <cell r="L136">
            <v>32400</v>
          </cell>
          <cell r="M136">
            <v>9720</v>
          </cell>
          <cell r="N136">
            <v>12960</v>
          </cell>
          <cell r="O136">
            <v>22680</v>
          </cell>
          <cell r="P136">
            <v>120</v>
          </cell>
          <cell r="Q136">
            <v>324000</v>
          </cell>
          <cell r="R136">
            <v>19440</v>
          </cell>
          <cell r="S136">
            <v>44651</v>
          </cell>
          <cell r="T136">
            <v>45015</v>
          </cell>
          <cell r="U136" t="str">
            <v>天涯区</v>
          </cell>
          <cell r="V136" t="str">
            <v>凤凰镇</v>
          </cell>
          <cell r="W136" t="str">
            <v>梅村</v>
          </cell>
        </row>
        <row r="137">
          <cell r="G137" t="str">
            <v>AHANSYA97622Q050064F</v>
          </cell>
          <cell r="H137" t="str">
            <v>兰建芳</v>
          </cell>
          <cell r="I137" t="str">
            <v>510303197102222227</v>
          </cell>
          <cell r="J137">
            <v>15.79</v>
          </cell>
          <cell r="K137">
            <v>630</v>
          </cell>
          <cell r="L137">
            <v>7560</v>
          </cell>
          <cell r="M137">
            <v>2268</v>
          </cell>
          <cell r="N137">
            <v>3024</v>
          </cell>
          <cell r="O137">
            <v>5292</v>
          </cell>
          <cell r="P137">
            <v>120</v>
          </cell>
          <cell r="Q137">
            <v>75600</v>
          </cell>
          <cell r="R137">
            <v>4536</v>
          </cell>
          <cell r="S137">
            <v>44651</v>
          </cell>
          <cell r="T137">
            <v>45015</v>
          </cell>
          <cell r="U137" t="str">
            <v>崖州</v>
          </cell>
          <cell r="V137" t="str">
            <v>梅山镇</v>
          </cell>
          <cell r="W137" t="str">
            <v>阿肥爹岭</v>
          </cell>
        </row>
        <row r="138">
          <cell r="G138" t="str">
            <v>AHANSYA97622Q050065O</v>
          </cell>
          <cell r="H138" t="str">
            <v>李兰英</v>
          </cell>
          <cell r="I138" t="str">
            <v>350121198101017324</v>
          </cell>
          <cell r="J138">
            <v>25.78</v>
          </cell>
          <cell r="K138">
            <v>1100</v>
          </cell>
          <cell r="L138">
            <v>13200</v>
          </cell>
          <cell r="M138">
            <v>3960</v>
          </cell>
          <cell r="N138">
            <v>5280</v>
          </cell>
          <cell r="O138">
            <v>9240</v>
          </cell>
          <cell r="P138">
            <v>120</v>
          </cell>
          <cell r="Q138">
            <v>132000</v>
          </cell>
          <cell r="R138">
            <v>7920</v>
          </cell>
          <cell r="S138">
            <v>44651</v>
          </cell>
          <cell r="T138">
            <v>45015</v>
          </cell>
          <cell r="U138" t="str">
            <v>吉阳区</v>
          </cell>
          <cell r="V138" t="str">
            <v>南新农场</v>
          </cell>
          <cell r="W138" t="str">
            <v>南新十三队</v>
          </cell>
        </row>
        <row r="139">
          <cell r="G139" t="str">
            <v>AHANSYA97622Q050066J</v>
          </cell>
          <cell r="H139" t="str">
            <v>兰建芳</v>
          </cell>
          <cell r="I139" t="str">
            <v>510303197102222227</v>
          </cell>
          <cell r="J139">
            <v>14.79</v>
          </cell>
          <cell r="K139">
            <v>570</v>
          </cell>
          <cell r="L139">
            <v>6840</v>
          </cell>
          <cell r="M139">
            <v>2052</v>
          </cell>
          <cell r="N139">
            <v>2736</v>
          </cell>
          <cell r="O139">
            <v>4788</v>
          </cell>
          <cell r="P139">
            <v>120</v>
          </cell>
          <cell r="Q139">
            <v>68400</v>
          </cell>
          <cell r="R139">
            <v>4104</v>
          </cell>
          <cell r="S139">
            <v>44651</v>
          </cell>
          <cell r="T139">
            <v>45015</v>
          </cell>
          <cell r="U139" t="str">
            <v>崖州</v>
          </cell>
          <cell r="V139" t="str">
            <v>梅山镇</v>
          </cell>
          <cell r="W139" t="str">
            <v>阿肥爹岭</v>
          </cell>
        </row>
        <row r="140">
          <cell r="G140" t="str">
            <v>AHANSYA97622Q050067S</v>
          </cell>
          <cell r="H140" t="str">
            <v>杨贞财</v>
          </cell>
          <cell r="I140" t="str">
            <v>352227195312223517</v>
          </cell>
          <cell r="J140">
            <v>41.85</v>
          </cell>
          <cell r="K140">
            <v>1800</v>
          </cell>
          <cell r="L140">
            <v>21600</v>
          </cell>
          <cell r="M140">
            <v>6480</v>
          </cell>
          <cell r="N140">
            <v>8640</v>
          </cell>
          <cell r="O140">
            <v>15120</v>
          </cell>
          <cell r="P140">
            <v>120</v>
          </cell>
          <cell r="Q140">
            <v>216000</v>
          </cell>
          <cell r="R140">
            <v>12960</v>
          </cell>
          <cell r="S140">
            <v>44651</v>
          </cell>
          <cell r="T140">
            <v>45015</v>
          </cell>
          <cell r="U140" t="str">
            <v>崖州</v>
          </cell>
          <cell r="V140" t="str">
            <v>梅山镇</v>
          </cell>
          <cell r="W140" t="str">
            <v>阿肥爹岭</v>
          </cell>
        </row>
        <row r="141">
          <cell r="G141" t="str">
            <v>AHANSYA97622Q050068N</v>
          </cell>
          <cell r="H141" t="str">
            <v>曾祖淼</v>
          </cell>
          <cell r="I141" t="str">
            <v>350124196602095435</v>
          </cell>
          <cell r="J141">
            <v>78.79</v>
          </cell>
          <cell r="K141">
            <v>3300</v>
          </cell>
          <cell r="L141">
            <v>51480</v>
          </cell>
          <cell r="M141">
            <v>15444</v>
          </cell>
          <cell r="N141">
            <v>20592</v>
          </cell>
          <cell r="O141">
            <v>36036</v>
          </cell>
          <cell r="P141">
            <v>120</v>
          </cell>
          <cell r="Q141">
            <v>396000</v>
          </cell>
          <cell r="R141">
            <v>30888</v>
          </cell>
          <cell r="S141">
            <v>44651</v>
          </cell>
          <cell r="T141">
            <v>45015</v>
          </cell>
          <cell r="U141" t="str">
            <v>崖州</v>
          </cell>
          <cell r="V141" t="str">
            <v>崖城镇</v>
          </cell>
          <cell r="W141" t="str">
            <v>赤草村</v>
          </cell>
        </row>
        <row r="142">
          <cell r="G142" t="str">
            <v>AHANSYA97622Q050069W</v>
          </cell>
          <cell r="H142" t="str">
            <v>钱峰</v>
          </cell>
          <cell r="I142" t="str">
            <v>350124197612111392</v>
          </cell>
          <cell r="J142">
            <v>43.2</v>
          </cell>
          <cell r="K142">
            <v>1900</v>
          </cell>
          <cell r="L142">
            <v>22800</v>
          </cell>
          <cell r="M142">
            <v>6840</v>
          </cell>
          <cell r="N142">
            <v>9120</v>
          </cell>
          <cell r="O142">
            <v>15960</v>
          </cell>
          <cell r="P142">
            <v>120</v>
          </cell>
          <cell r="Q142">
            <v>228000</v>
          </cell>
          <cell r="R142">
            <v>13680</v>
          </cell>
          <cell r="S142">
            <v>44651</v>
          </cell>
          <cell r="T142">
            <v>45015</v>
          </cell>
          <cell r="U142" t="str">
            <v>天涯区</v>
          </cell>
          <cell r="V142" t="str">
            <v>凤凰镇</v>
          </cell>
          <cell r="W142" t="str">
            <v>梅村</v>
          </cell>
        </row>
        <row r="143">
          <cell r="G143" t="str">
            <v>AHANSYA97622Q050070K</v>
          </cell>
          <cell r="H143" t="str">
            <v>刘用满</v>
          </cell>
          <cell r="I143" t="str">
            <v>350124198501085552</v>
          </cell>
          <cell r="J143">
            <v>41.1</v>
          </cell>
          <cell r="K143">
            <v>1800</v>
          </cell>
          <cell r="L143">
            <v>21600</v>
          </cell>
          <cell r="M143">
            <v>6480</v>
          </cell>
          <cell r="N143">
            <v>8640</v>
          </cell>
          <cell r="O143">
            <v>15120</v>
          </cell>
          <cell r="P143">
            <v>120</v>
          </cell>
          <cell r="Q143">
            <v>216000</v>
          </cell>
          <cell r="R143">
            <v>12960</v>
          </cell>
          <cell r="S143">
            <v>44651</v>
          </cell>
          <cell r="T143">
            <v>45015</v>
          </cell>
          <cell r="U143" t="str">
            <v>天涯区</v>
          </cell>
          <cell r="V143" t="str">
            <v>凤凰镇</v>
          </cell>
          <cell r="W143" t="str">
            <v>梅村</v>
          </cell>
        </row>
        <row r="144">
          <cell r="G144" t="str">
            <v>AHANSYA97622Q050071O</v>
          </cell>
          <cell r="H144" t="str">
            <v>郑安福</v>
          </cell>
          <cell r="I144" t="str">
            <v>350625197310010530</v>
          </cell>
          <cell r="J144">
            <v>42.5</v>
          </cell>
          <cell r="K144">
            <v>1600</v>
          </cell>
          <cell r="L144">
            <v>19200</v>
          </cell>
          <cell r="M144">
            <v>5760</v>
          </cell>
          <cell r="N144">
            <v>7680</v>
          </cell>
          <cell r="O144">
            <v>13440</v>
          </cell>
          <cell r="P144">
            <v>120</v>
          </cell>
          <cell r="Q144">
            <v>192000</v>
          </cell>
          <cell r="R144">
            <v>11520</v>
          </cell>
          <cell r="S144">
            <v>44651</v>
          </cell>
          <cell r="T144">
            <v>45015</v>
          </cell>
          <cell r="U144" t="str">
            <v>天涯区</v>
          </cell>
          <cell r="V144" t="str">
            <v>凤凰镇</v>
          </cell>
          <cell r="W144" t="str">
            <v>梅村</v>
          </cell>
        </row>
        <row r="145">
          <cell r="G145" t="str">
            <v>AHANSYA97622Q050072T</v>
          </cell>
          <cell r="H145" t="str">
            <v>游火俤</v>
          </cell>
          <cell r="I145" t="str">
            <v>352123196501118541</v>
          </cell>
          <cell r="J145">
            <v>31.1</v>
          </cell>
          <cell r="K145">
            <v>1700</v>
          </cell>
          <cell r="L145">
            <v>20400</v>
          </cell>
          <cell r="M145">
            <v>6120</v>
          </cell>
          <cell r="N145">
            <v>8160</v>
          </cell>
          <cell r="O145">
            <v>14280</v>
          </cell>
          <cell r="P145">
            <v>120</v>
          </cell>
          <cell r="Q145">
            <v>204000</v>
          </cell>
          <cell r="R145">
            <v>12240</v>
          </cell>
          <cell r="S145">
            <v>44651</v>
          </cell>
          <cell r="T145">
            <v>45015</v>
          </cell>
          <cell r="U145" t="str">
            <v>崖州</v>
          </cell>
          <cell r="V145" t="str">
            <v>梅山镇</v>
          </cell>
          <cell r="W145" t="str">
            <v>阿肥爹岭</v>
          </cell>
        </row>
        <row r="146">
          <cell r="G146" t="str">
            <v>AHANSYA97622Q050073X</v>
          </cell>
          <cell r="H146" t="str">
            <v>刘爱美</v>
          </cell>
          <cell r="I146" t="str">
            <v>352227197205293527</v>
          </cell>
          <cell r="J146">
            <v>52.2</v>
          </cell>
          <cell r="K146">
            <v>2800</v>
          </cell>
          <cell r="L146">
            <v>33600</v>
          </cell>
          <cell r="M146">
            <v>10080</v>
          </cell>
          <cell r="N146">
            <v>13440</v>
          </cell>
          <cell r="O146">
            <v>23520</v>
          </cell>
          <cell r="P146">
            <v>120</v>
          </cell>
          <cell r="Q146">
            <v>336000</v>
          </cell>
          <cell r="R146">
            <v>20160</v>
          </cell>
          <cell r="S146">
            <v>44651</v>
          </cell>
          <cell r="T146">
            <v>45015</v>
          </cell>
          <cell r="U146" t="str">
            <v>崖州</v>
          </cell>
          <cell r="V146" t="str">
            <v>梅山镇</v>
          </cell>
          <cell r="W146" t="str">
            <v>阿肥爹岭</v>
          </cell>
        </row>
        <row r="147">
          <cell r="G147" t="str">
            <v>AHANSYA97622Q050074C</v>
          </cell>
          <cell r="H147" t="str">
            <v>林振华</v>
          </cell>
          <cell r="I147" t="str">
            <v>460200198107104436</v>
          </cell>
          <cell r="J147">
            <v>16.46</v>
          </cell>
          <cell r="K147">
            <v>700</v>
          </cell>
          <cell r="L147">
            <v>10920</v>
          </cell>
          <cell r="M147">
            <v>3276</v>
          </cell>
          <cell r="N147">
            <v>4368</v>
          </cell>
          <cell r="O147">
            <v>7644</v>
          </cell>
          <cell r="P147">
            <v>120</v>
          </cell>
          <cell r="Q147">
            <v>84000</v>
          </cell>
          <cell r="R147">
            <v>6552</v>
          </cell>
          <cell r="S147">
            <v>44651</v>
          </cell>
          <cell r="T147">
            <v>45015</v>
          </cell>
          <cell r="U147" t="str">
            <v>天涯区</v>
          </cell>
          <cell r="V147" t="str">
            <v>凤凰镇</v>
          </cell>
          <cell r="W147" t="str">
            <v>梅村</v>
          </cell>
        </row>
        <row r="148">
          <cell r="G148" t="str">
            <v>AHANSYA97622Q050075G</v>
          </cell>
          <cell r="H148" t="str">
            <v>杨丽春</v>
          </cell>
          <cell r="I148" t="str">
            <v>352227198507113549</v>
          </cell>
          <cell r="J148">
            <v>68.31</v>
          </cell>
          <cell r="K148">
            <v>3000</v>
          </cell>
          <cell r="L148">
            <v>36000</v>
          </cell>
          <cell r="M148">
            <v>10800</v>
          </cell>
          <cell r="N148">
            <v>14400</v>
          </cell>
          <cell r="O148">
            <v>25200</v>
          </cell>
          <cell r="P148">
            <v>120</v>
          </cell>
          <cell r="Q148">
            <v>360000</v>
          </cell>
          <cell r="R148">
            <v>21600</v>
          </cell>
          <cell r="S148">
            <v>44651</v>
          </cell>
          <cell r="T148">
            <v>45015</v>
          </cell>
          <cell r="U148" t="str">
            <v>天涯区</v>
          </cell>
          <cell r="V148" t="str">
            <v>凤凰镇</v>
          </cell>
          <cell r="W148" t="str">
            <v>梅村</v>
          </cell>
        </row>
        <row r="149">
          <cell r="G149" t="str">
            <v>AHANSYA97622Q050076L</v>
          </cell>
          <cell r="H149" t="str">
            <v>刘飞凤</v>
          </cell>
          <cell r="I149" t="str">
            <v>352227196803215129</v>
          </cell>
          <cell r="J149">
            <v>54.53</v>
          </cell>
          <cell r="K149">
            <v>2800</v>
          </cell>
          <cell r="L149">
            <v>33600</v>
          </cell>
          <cell r="M149">
            <v>10080</v>
          </cell>
          <cell r="N149">
            <v>13440</v>
          </cell>
          <cell r="O149">
            <v>23520</v>
          </cell>
          <cell r="P149">
            <v>120</v>
          </cell>
          <cell r="Q149">
            <v>336000</v>
          </cell>
          <cell r="R149">
            <v>20160</v>
          </cell>
          <cell r="S149">
            <v>44651</v>
          </cell>
          <cell r="T149">
            <v>45015</v>
          </cell>
          <cell r="U149" t="str">
            <v>崖州</v>
          </cell>
          <cell r="V149" t="str">
            <v>梅山镇</v>
          </cell>
          <cell r="W149" t="str">
            <v>阿肥爹岭</v>
          </cell>
        </row>
        <row r="150">
          <cell r="G150" t="str">
            <v>AHANSYA97622Q050077C</v>
          </cell>
          <cell r="H150" t="str">
            <v>江佳林</v>
          </cell>
          <cell r="I150" t="str">
            <v>352123196210168514</v>
          </cell>
          <cell r="J150">
            <v>46.3</v>
          </cell>
          <cell r="K150">
            <v>2200</v>
          </cell>
          <cell r="L150">
            <v>26400</v>
          </cell>
          <cell r="M150">
            <v>7920</v>
          </cell>
          <cell r="N150">
            <v>10560</v>
          </cell>
          <cell r="O150">
            <v>18480</v>
          </cell>
          <cell r="P150">
            <v>120</v>
          </cell>
          <cell r="Q150">
            <v>264000</v>
          </cell>
          <cell r="R150">
            <v>15840</v>
          </cell>
          <cell r="S150">
            <v>44651</v>
          </cell>
          <cell r="T150">
            <v>45015</v>
          </cell>
          <cell r="U150" t="str">
            <v>崖州</v>
          </cell>
          <cell r="V150" t="str">
            <v>梅山镇</v>
          </cell>
          <cell r="W150" t="str">
            <v>阿肥爹岭</v>
          </cell>
        </row>
        <row r="151">
          <cell r="G151" t="str">
            <v>AHANSYA97622Q050080G</v>
          </cell>
          <cell r="H151" t="str">
            <v>林振华</v>
          </cell>
          <cell r="I151" t="str">
            <v>460200198107104436</v>
          </cell>
          <cell r="J151">
            <v>67.36</v>
          </cell>
          <cell r="K151">
            <v>2500</v>
          </cell>
          <cell r="L151">
            <v>39000</v>
          </cell>
          <cell r="M151">
            <v>11700</v>
          </cell>
          <cell r="N151">
            <v>15600</v>
          </cell>
          <cell r="O151">
            <v>27300</v>
          </cell>
          <cell r="P151">
            <v>120</v>
          </cell>
          <cell r="Q151">
            <v>300000</v>
          </cell>
          <cell r="R151">
            <v>23400</v>
          </cell>
          <cell r="S151">
            <v>44651</v>
          </cell>
          <cell r="T151">
            <v>45015</v>
          </cell>
          <cell r="U151" t="str">
            <v>崖州</v>
          </cell>
          <cell r="V151" t="str">
            <v>崖城镇</v>
          </cell>
          <cell r="W151" t="str">
            <v>赤草村</v>
          </cell>
        </row>
        <row r="152">
          <cell r="G152" t="str">
            <v>AHANSYA97622Q050082M</v>
          </cell>
          <cell r="H152" t="str">
            <v>官长正</v>
          </cell>
          <cell r="I152" t="str">
            <v>511521197305024284</v>
          </cell>
          <cell r="J152">
            <v>25.32</v>
          </cell>
          <cell r="K152">
            <v>1000</v>
          </cell>
          <cell r="L152">
            <v>12000</v>
          </cell>
          <cell r="M152">
            <v>3600</v>
          </cell>
          <cell r="N152">
            <v>4800</v>
          </cell>
          <cell r="O152">
            <v>8400</v>
          </cell>
          <cell r="P152">
            <v>120</v>
          </cell>
          <cell r="Q152">
            <v>120000</v>
          </cell>
          <cell r="R152">
            <v>7200</v>
          </cell>
          <cell r="S152">
            <v>44661</v>
          </cell>
          <cell r="T152">
            <v>45025</v>
          </cell>
          <cell r="U152" t="str">
            <v>崖州</v>
          </cell>
          <cell r="V152" t="str">
            <v>梅山镇</v>
          </cell>
          <cell r="W152" t="str">
            <v>阿肥爹岭</v>
          </cell>
        </row>
        <row r="153">
          <cell r="G153" t="str">
            <v>AHANSYAZ2622Q050017F</v>
          </cell>
          <cell r="H153" t="str">
            <v>赵钰桂</v>
          </cell>
          <cell r="I153" t="str">
            <v>352227196508034042</v>
          </cell>
          <cell r="J153">
            <v>48</v>
          </cell>
          <cell r="K153">
            <v>2800</v>
          </cell>
          <cell r="L153">
            <v>78848</v>
          </cell>
        </row>
        <row r="153">
          <cell r="N153">
            <v>55193.6</v>
          </cell>
          <cell r="O153">
            <v>55193.6</v>
          </cell>
          <cell r="P153">
            <v>160</v>
          </cell>
          <cell r="Q153">
            <v>448000</v>
          </cell>
          <cell r="R153">
            <v>55193.6</v>
          </cell>
          <cell r="S153">
            <v>44651</v>
          </cell>
          <cell r="T153">
            <v>45015</v>
          </cell>
          <cell r="U153" t="str">
            <v>天涯区</v>
          </cell>
          <cell r="V153" t="str">
            <v>凤凰镇</v>
          </cell>
          <cell r="W153" t="str">
            <v>梅村</v>
          </cell>
        </row>
        <row r="154">
          <cell r="G154" t="str">
            <v>AHANSYAZ2622Q050020D</v>
          </cell>
          <cell r="H154" t="str">
            <v>李兰英</v>
          </cell>
          <cell r="I154" t="str">
            <v>350121198101017324</v>
          </cell>
          <cell r="J154">
            <v>25.78</v>
          </cell>
          <cell r="K154">
            <v>1100</v>
          </cell>
          <cell r="L154">
            <v>30976</v>
          </cell>
        </row>
        <row r="154">
          <cell r="N154">
            <v>21683.2</v>
          </cell>
          <cell r="O154">
            <v>21683.2</v>
          </cell>
          <cell r="P154">
            <v>160</v>
          </cell>
          <cell r="Q154">
            <v>176000</v>
          </cell>
          <cell r="R154">
            <v>21683.2</v>
          </cell>
          <cell r="S154">
            <v>44651</v>
          </cell>
          <cell r="T154">
            <v>45015</v>
          </cell>
          <cell r="U154" t="str">
            <v>吉阳区</v>
          </cell>
          <cell r="V154" t="str">
            <v>南新农场</v>
          </cell>
          <cell r="W154" t="str">
            <v>南新十三队</v>
          </cell>
        </row>
        <row r="155">
          <cell r="G155" t="str">
            <v>AHANSYAZ2622Q050024K</v>
          </cell>
          <cell r="H155" t="str">
            <v>李兰英</v>
          </cell>
          <cell r="I155" t="str">
            <v>350121198101017324</v>
          </cell>
          <cell r="J155">
            <v>36.34</v>
          </cell>
          <cell r="K155">
            <v>1500</v>
          </cell>
          <cell r="L155">
            <v>42240</v>
          </cell>
        </row>
        <row r="155">
          <cell r="N155">
            <v>29568</v>
          </cell>
          <cell r="O155">
            <v>29568</v>
          </cell>
          <cell r="P155">
            <v>160</v>
          </cell>
          <cell r="Q155">
            <v>240000</v>
          </cell>
          <cell r="R155">
            <v>29568</v>
          </cell>
          <cell r="S155">
            <v>44651</v>
          </cell>
          <cell r="T155">
            <v>45015</v>
          </cell>
          <cell r="U155" t="str">
            <v>吉阳区</v>
          </cell>
          <cell r="V155" t="str">
            <v>南新农场</v>
          </cell>
          <cell r="W155" t="str">
            <v>南新十三队</v>
          </cell>
        </row>
        <row r="156">
          <cell r="G156" t="str">
            <v>AHANSYAZ2622Q050042Q</v>
          </cell>
          <cell r="H156" t="str">
            <v>杨丽春</v>
          </cell>
          <cell r="I156" t="str">
            <v>352227198507113549</v>
          </cell>
          <cell r="J156">
            <v>68.31</v>
          </cell>
          <cell r="K156">
            <v>3000</v>
          </cell>
          <cell r="L156">
            <v>84480</v>
          </cell>
        </row>
        <row r="156">
          <cell r="N156">
            <v>59136</v>
          </cell>
          <cell r="O156">
            <v>59136</v>
          </cell>
          <cell r="P156">
            <v>160</v>
          </cell>
          <cell r="Q156">
            <v>480000</v>
          </cell>
          <cell r="R156">
            <v>59136</v>
          </cell>
          <cell r="S156">
            <v>44656</v>
          </cell>
          <cell r="T156">
            <v>45020</v>
          </cell>
          <cell r="U156" t="str">
            <v>天涯区</v>
          </cell>
          <cell r="V156" t="str">
            <v>凤凰镇</v>
          </cell>
          <cell r="W156" t="str">
            <v>梅村</v>
          </cell>
        </row>
        <row r="157">
          <cell r="G157" t="str">
            <v>AHANSYAZ2622Q050068A</v>
          </cell>
          <cell r="H157" t="str">
            <v>游火俤</v>
          </cell>
          <cell r="I157" t="str">
            <v>352123196501118541</v>
          </cell>
          <cell r="J157">
            <v>31.1</v>
          </cell>
          <cell r="K157">
            <v>1700</v>
          </cell>
          <cell r="L157">
            <v>47872</v>
          </cell>
        </row>
        <row r="157">
          <cell r="N157">
            <v>33510.4</v>
          </cell>
          <cell r="O157">
            <v>33510.4</v>
          </cell>
          <cell r="P157">
            <v>160</v>
          </cell>
          <cell r="Q157">
            <v>272000</v>
          </cell>
          <cell r="R157">
            <v>33510.4</v>
          </cell>
          <cell r="S157">
            <v>44651</v>
          </cell>
          <cell r="T157">
            <v>45015</v>
          </cell>
          <cell r="U157" t="str">
            <v>崖州</v>
          </cell>
          <cell r="V157" t="str">
            <v>梅山镇</v>
          </cell>
          <cell r="W157" t="str">
            <v>梅西村</v>
          </cell>
        </row>
        <row r="158">
          <cell r="G158" t="str">
            <v>AHANSYAZ2622Q050069Q</v>
          </cell>
          <cell r="H158" t="str">
            <v>刘用满</v>
          </cell>
          <cell r="I158" t="str">
            <v>350124198501085552</v>
          </cell>
          <cell r="J158">
            <v>41.1</v>
          </cell>
          <cell r="K158">
            <v>1800</v>
          </cell>
          <cell r="L158">
            <v>50688</v>
          </cell>
        </row>
        <row r="158">
          <cell r="N158">
            <v>35481.6</v>
          </cell>
          <cell r="O158">
            <v>35481.6</v>
          </cell>
          <cell r="P158">
            <v>160</v>
          </cell>
          <cell r="Q158">
            <v>288000</v>
          </cell>
          <cell r="R158">
            <v>35481.6</v>
          </cell>
          <cell r="S158">
            <v>44651</v>
          </cell>
          <cell r="T158">
            <v>45015</v>
          </cell>
          <cell r="U158" t="str">
            <v>崖州</v>
          </cell>
          <cell r="V158" t="str">
            <v>梅山镇</v>
          </cell>
          <cell r="W158" t="str">
            <v>阿肥爹岭</v>
          </cell>
        </row>
        <row r="159">
          <cell r="G159" t="str">
            <v>AHANSYAZ2622Q050070I</v>
          </cell>
          <cell r="H159" t="str">
            <v>郑安福</v>
          </cell>
          <cell r="I159" t="str">
            <v>350625197310010530</v>
          </cell>
          <cell r="J159">
            <v>42.5</v>
          </cell>
          <cell r="K159">
            <v>1600</v>
          </cell>
          <cell r="L159">
            <v>45056</v>
          </cell>
        </row>
        <row r="159">
          <cell r="N159">
            <v>31539.2</v>
          </cell>
          <cell r="O159">
            <v>31539.2</v>
          </cell>
          <cell r="P159">
            <v>160</v>
          </cell>
          <cell r="Q159">
            <v>256000</v>
          </cell>
          <cell r="R159">
            <v>31539.2</v>
          </cell>
          <cell r="S159">
            <v>44651</v>
          </cell>
          <cell r="T159">
            <v>45015</v>
          </cell>
          <cell r="U159" t="str">
            <v>天涯区</v>
          </cell>
          <cell r="V159" t="str">
            <v>凤凰镇</v>
          </cell>
          <cell r="W159" t="str">
            <v>梅村</v>
          </cell>
        </row>
        <row r="160">
          <cell r="G160" t="str">
            <v>AHANSYAZ2622Q050072W</v>
          </cell>
          <cell r="H160" t="str">
            <v>兰建芳</v>
          </cell>
          <cell r="I160" t="str">
            <v>510303197102222227</v>
          </cell>
          <cell r="J160">
            <v>14.79</v>
          </cell>
          <cell r="K160">
            <v>570</v>
          </cell>
          <cell r="L160">
            <v>16051.2</v>
          </cell>
        </row>
        <row r="160">
          <cell r="N160">
            <v>11235.84</v>
          </cell>
          <cell r="O160">
            <v>11235.84</v>
          </cell>
          <cell r="P160">
            <v>160</v>
          </cell>
          <cell r="Q160">
            <v>91200</v>
          </cell>
          <cell r="R160">
            <v>11235.84</v>
          </cell>
          <cell r="S160">
            <v>44651</v>
          </cell>
          <cell r="T160">
            <v>45015</v>
          </cell>
          <cell r="U160" t="str">
            <v>崖州</v>
          </cell>
          <cell r="V160" t="str">
            <v>梅山镇</v>
          </cell>
          <cell r="W160" t="str">
            <v>阿肥爹岭</v>
          </cell>
        </row>
        <row r="161">
          <cell r="G161" t="str">
            <v>AHANSYAZ2622Q050073W</v>
          </cell>
          <cell r="H161" t="str">
            <v>兰建芳</v>
          </cell>
          <cell r="I161" t="str">
            <v>510303197102222227</v>
          </cell>
          <cell r="J161">
            <v>15.79</v>
          </cell>
          <cell r="K161">
            <v>630</v>
          </cell>
          <cell r="L161">
            <v>17740.8</v>
          </cell>
        </row>
        <row r="161">
          <cell r="N161">
            <v>12418.56</v>
          </cell>
          <cell r="O161">
            <v>12418.56</v>
          </cell>
          <cell r="P161">
            <v>160</v>
          </cell>
          <cell r="Q161">
            <v>100800</v>
          </cell>
          <cell r="R161">
            <v>12418.56</v>
          </cell>
          <cell r="S161">
            <v>44651</v>
          </cell>
          <cell r="T161">
            <v>45015</v>
          </cell>
          <cell r="U161" t="str">
            <v>崖州</v>
          </cell>
          <cell r="V161" t="str">
            <v>梅山镇</v>
          </cell>
          <cell r="W161" t="str">
            <v>阿肥爹岭</v>
          </cell>
        </row>
        <row r="162">
          <cell r="G162" t="str">
            <v>AHANSYAZ2622Q050074J</v>
          </cell>
          <cell r="H162" t="str">
            <v>李铭辉</v>
          </cell>
          <cell r="I162" t="str">
            <v>352227198006064013</v>
          </cell>
          <cell r="J162">
            <v>48.58</v>
          </cell>
          <cell r="K162">
            <v>2700</v>
          </cell>
          <cell r="L162">
            <v>76032</v>
          </cell>
        </row>
        <row r="162">
          <cell r="N162">
            <v>53222.4</v>
          </cell>
          <cell r="O162">
            <v>53222.4</v>
          </cell>
          <cell r="P162">
            <v>160</v>
          </cell>
          <cell r="Q162">
            <v>432000</v>
          </cell>
          <cell r="R162">
            <v>53222.4</v>
          </cell>
          <cell r="S162">
            <v>44651</v>
          </cell>
          <cell r="T162">
            <v>45015</v>
          </cell>
          <cell r="U162" t="str">
            <v>天涯区</v>
          </cell>
          <cell r="V162" t="str">
            <v>凤凰镇</v>
          </cell>
          <cell r="W162" t="str">
            <v>梅村</v>
          </cell>
        </row>
        <row r="163">
          <cell r="G163" t="str">
            <v>AHANSYAZ2622Q050075K</v>
          </cell>
          <cell r="H163" t="str">
            <v>杨贞财</v>
          </cell>
          <cell r="I163" t="str">
            <v>352227195312223517</v>
          </cell>
          <cell r="J163">
            <v>41.85</v>
          </cell>
          <cell r="K163">
            <v>1800</v>
          </cell>
          <cell r="L163">
            <v>50688</v>
          </cell>
        </row>
        <row r="163">
          <cell r="N163">
            <v>35481.6</v>
          </cell>
          <cell r="O163">
            <v>35481.6</v>
          </cell>
          <cell r="P163">
            <v>160</v>
          </cell>
          <cell r="Q163">
            <v>288000</v>
          </cell>
          <cell r="R163">
            <v>35481.6</v>
          </cell>
          <cell r="S163">
            <v>44651</v>
          </cell>
          <cell r="T163">
            <v>45015</v>
          </cell>
          <cell r="U163" t="str">
            <v>崖州</v>
          </cell>
          <cell r="V163" t="str">
            <v>梅山镇</v>
          </cell>
          <cell r="W163" t="str">
            <v>阿肥爹岭</v>
          </cell>
        </row>
        <row r="164">
          <cell r="G164" t="str">
            <v>AHANSYAZ2622Q050076X</v>
          </cell>
          <cell r="H164" t="str">
            <v>钱峰</v>
          </cell>
          <cell r="I164" t="str">
            <v>350124197612111392</v>
          </cell>
          <cell r="J164">
            <v>43.2</v>
          </cell>
          <cell r="K164">
            <v>1900</v>
          </cell>
          <cell r="L164">
            <v>53504</v>
          </cell>
        </row>
        <row r="164">
          <cell r="N164">
            <v>37452.8</v>
          </cell>
          <cell r="O164">
            <v>37452.8</v>
          </cell>
          <cell r="P164">
            <v>160</v>
          </cell>
          <cell r="Q164">
            <v>304000</v>
          </cell>
          <cell r="R164">
            <v>37452.8</v>
          </cell>
          <cell r="S164">
            <v>44651</v>
          </cell>
          <cell r="T164">
            <v>45015</v>
          </cell>
          <cell r="U164" t="str">
            <v>天涯区</v>
          </cell>
          <cell r="V164" t="str">
            <v>凤凰镇</v>
          </cell>
          <cell r="W164" t="str">
            <v>梅村</v>
          </cell>
        </row>
        <row r="165">
          <cell r="G165" t="str">
            <v>AHANSYAZ2622Q050077X</v>
          </cell>
          <cell r="H165" t="str">
            <v>刘飞凤</v>
          </cell>
          <cell r="I165" t="str">
            <v>352227196803215129</v>
          </cell>
          <cell r="J165">
            <v>54.53</v>
          </cell>
          <cell r="K165">
            <v>2800</v>
          </cell>
          <cell r="L165">
            <v>78848</v>
          </cell>
        </row>
        <row r="165">
          <cell r="N165">
            <v>55193.6</v>
          </cell>
          <cell r="O165">
            <v>55193.6</v>
          </cell>
          <cell r="P165">
            <v>160</v>
          </cell>
          <cell r="Q165">
            <v>448000</v>
          </cell>
          <cell r="R165">
            <v>55193.6</v>
          </cell>
          <cell r="S165">
            <v>44651</v>
          </cell>
          <cell r="T165">
            <v>45015</v>
          </cell>
          <cell r="U165" t="str">
            <v>崖州</v>
          </cell>
          <cell r="V165" t="str">
            <v>梅山镇</v>
          </cell>
          <cell r="W165" t="str">
            <v>阿肥爹岭</v>
          </cell>
        </row>
        <row r="166">
          <cell r="G166" t="str">
            <v>AHANSYAZ2622Q050078L</v>
          </cell>
          <cell r="H166" t="str">
            <v>程起灿</v>
          </cell>
          <cell r="I166" t="str">
            <v>352227198610233530</v>
          </cell>
          <cell r="J166">
            <v>65.1</v>
          </cell>
          <cell r="K166">
            <v>2850</v>
          </cell>
          <cell r="L166">
            <v>80256</v>
          </cell>
        </row>
        <row r="166">
          <cell r="N166">
            <v>56179.2</v>
          </cell>
          <cell r="O166">
            <v>56179.2</v>
          </cell>
          <cell r="P166">
            <v>160</v>
          </cell>
          <cell r="Q166">
            <v>456000</v>
          </cell>
          <cell r="R166">
            <v>56179.2</v>
          </cell>
          <cell r="S166">
            <v>44651</v>
          </cell>
          <cell r="T166">
            <v>45015</v>
          </cell>
          <cell r="U166" t="str">
            <v>天涯区</v>
          </cell>
          <cell r="V166" t="str">
            <v>凤凰镇</v>
          </cell>
          <cell r="W166" t="str">
            <v>梅村</v>
          </cell>
        </row>
        <row r="167">
          <cell r="G167" t="str">
            <v>AHANSYAZ2622Q050081M</v>
          </cell>
          <cell r="H167" t="str">
            <v>官长正</v>
          </cell>
          <cell r="I167" t="str">
            <v>511521197305024284</v>
          </cell>
          <cell r="J167">
            <v>25.32</v>
          </cell>
          <cell r="K167">
            <v>1000</v>
          </cell>
          <cell r="L167">
            <v>28160</v>
          </cell>
        </row>
        <row r="167">
          <cell r="N167">
            <v>19712</v>
          </cell>
          <cell r="O167">
            <v>19712</v>
          </cell>
          <cell r="P167">
            <v>160</v>
          </cell>
          <cell r="Q167">
            <v>160000</v>
          </cell>
          <cell r="R167">
            <v>19712</v>
          </cell>
          <cell r="S167">
            <v>44661</v>
          </cell>
          <cell r="T167">
            <v>45025</v>
          </cell>
          <cell r="U167" t="str">
            <v>崖州</v>
          </cell>
          <cell r="V167" t="str">
            <v>梅山镇</v>
          </cell>
          <cell r="W167" t="str">
            <v>阿肥爹岭</v>
          </cell>
        </row>
        <row r="168">
          <cell r="G168" t="str">
            <v>AHANSYAZ2622Q050091L</v>
          </cell>
          <cell r="H168" t="str">
            <v>叶衍蕊</v>
          </cell>
          <cell r="I168" t="str">
            <v>350725198201043042</v>
          </cell>
          <cell r="J168">
            <v>36.62</v>
          </cell>
          <cell r="K168">
            <v>2000</v>
          </cell>
          <cell r="L168">
            <v>56320</v>
          </cell>
        </row>
        <row r="168">
          <cell r="N168">
            <v>39424</v>
          </cell>
          <cell r="O168">
            <v>39424</v>
          </cell>
          <cell r="P168">
            <v>160</v>
          </cell>
          <cell r="Q168">
            <v>320000</v>
          </cell>
          <cell r="R168">
            <v>39424</v>
          </cell>
          <cell r="S168">
            <v>44651</v>
          </cell>
          <cell r="T168">
            <v>45015</v>
          </cell>
          <cell r="U168" t="str">
            <v>天涯区</v>
          </cell>
          <cell r="V168" t="str">
            <v>凤凰镇</v>
          </cell>
          <cell r="W168" t="str">
            <v>梅村</v>
          </cell>
        </row>
        <row r="169">
          <cell r="G169" t="str">
            <v>AHANSYA97622Q050084S</v>
          </cell>
          <cell r="H169" t="str">
            <v>李兰英</v>
          </cell>
          <cell r="I169" t="str">
            <v>350121198101017324</v>
          </cell>
          <cell r="J169">
            <v>36.34</v>
          </cell>
          <cell r="K169">
            <v>1500</v>
          </cell>
          <cell r="L169">
            <v>18000</v>
          </cell>
          <cell r="M169">
            <v>5400</v>
          </cell>
          <cell r="N169">
            <v>7200</v>
          </cell>
          <cell r="O169">
            <v>12600</v>
          </cell>
          <cell r="P169">
            <v>120</v>
          </cell>
          <cell r="Q169">
            <v>180000</v>
          </cell>
          <cell r="R169">
            <v>10800</v>
          </cell>
          <cell r="S169">
            <v>44651</v>
          </cell>
          <cell r="T169">
            <v>45015</v>
          </cell>
          <cell r="U169" t="str">
            <v>吉阳区</v>
          </cell>
          <cell r="V169" t="str">
            <v>南新农场</v>
          </cell>
          <cell r="W169" t="str">
            <v>南新十三队</v>
          </cell>
        </row>
        <row r="170">
          <cell r="G170" t="str">
            <v>AHANSYAZ2622Q050098N</v>
          </cell>
          <cell r="H170" t="str">
            <v>江佳林</v>
          </cell>
          <cell r="I170" t="str">
            <v>352123196210168514</v>
          </cell>
          <cell r="J170">
            <v>46.3</v>
          </cell>
          <cell r="K170">
            <v>2200</v>
          </cell>
          <cell r="L170">
            <v>61952</v>
          </cell>
        </row>
        <row r="170">
          <cell r="N170">
            <v>43366.4</v>
          </cell>
          <cell r="O170">
            <v>43366.4</v>
          </cell>
          <cell r="P170">
            <v>160</v>
          </cell>
          <cell r="Q170">
            <v>352000</v>
          </cell>
          <cell r="R170">
            <v>43366.4</v>
          </cell>
          <cell r="S170">
            <v>44651</v>
          </cell>
          <cell r="T170">
            <v>45015</v>
          </cell>
          <cell r="U170" t="str">
            <v>天涯区</v>
          </cell>
          <cell r="V170" t="str">
            <v>凤凰镇</v>
          </cell>
          <cell r="W170" t="str">
            <v>梅村</v>
          </cell>
        </row>
        <row r="171">
          <cell r="G171" t="str">
            <v>AHANSYAZ2622Q050171X</v>
          </cell>
          <cell r="H171" t="str">
            <v>何宴丽</v>
          </cell>
          <cell r="I171" t="str">
            <v>350622199102133528</v>
          </cell>
          <cell r="J171">
            <v>35</v>
          </cell>
          <cell r="K171">
            <v>1800</v>
          </cell>
          <cell r="L171">
            <v>50688</v>
          </cell>
        </row>
        <row r="171">
          <cell r="N171">
            <v>35481.6</v>
          </cell>
          <cell r="O171">
            <v>35481.6</v>
          </cell>
          <cell r="P171">
            <v>160</v>
          </cell>
          <cell r="Q171">
            <v>288000</v>
          </cell>
          <cell r="R171">
            <v>35481.6</v>
          </cell>
          <cell r="S171">
            <v>44672</v>
          </cell>
          <cell r="T171">
            <v>45036</v>
          </cell>
          <cell r="U171" t="str">
            <v>崖州</v>
          </cell>
          <cell r="V171" t="str">
            <v>梅山镇</v>
          </cell>
          <cell r="W171" t="str">
            <v>阿肥爹岭</v>
          </cell>
        </row>
        <row r="172">
          <cell r="H172" t="str">
            <v>刘碧云</v>
          </cell>
          <cell r="I172" t="str">
            <v>350124198305125545</v>
          </cell>
          <cell r="J172">
            <v>45.5</v>
          </cell>
          <cell r="K172">
            <v>2000</v>
          </cell>
          <cell r="L172">
            <v>56320</v>
          </cell>
        </row>
        <row r="172">
          <cell r="N172">
            <v>39424</v>
          </cell>
          <cell r="O172">
            <v>39424</v>
          </cell>
          <cell r="P172">
            <v>160</v>
          </cell>
          <cell r="Q172">
            <v>320000</v>
          </cell>
          <cell r="R172">
            <v>39424</v>
          </cell>
          <cell r="S172">
            <v>44651</v>
          </cell>
          <cell r="T172">
            <v>45015</v>
          </cell>
          <cell r="U172" t="str">
            <v>崖州</v>
          </cell>
          <cell r="V172" t="str">
            <v>梅山镇</v>
          </cell>
          <cell r="W172" t="str">
            <v>阿肥爹岭</v>
          </cell>
        </row>
        <row r="173">
          <cell r="G173" t="str">
            <v>AHANSYA97622Q050078H</v>
          </cell>
          <cell r="H173" t="str">
            <v>曾燕清</v>
          </cell>
          <cell r="I173" t="str">
            <v>350124198112085444</v>
          </cell>
          <cell r="J173">
            <v>43.28</v>
          </cell>
          <cell r="K173">
            <v>1800</v>
          </cell>
          <cell r="L173">
            <v>28080</v>
          </cell>
          <cell r="M173">
            <v>8424</v>
          </cell>
          <cell r="N173">
            <v>11232</v>
          </cell>
          <cell r="O173">
            <v>19656</v>
          </cell>
          <cell r="P173">
            <v>120</v>
          </cell>
          <cell r="Q173">
            <v>216000</v>
          </cell>
          <cell r="R173">
            <v>16848</v>
          </cell>
          <cell r="S173">
            <v>44651</v>
          </cell>
          <cell r="T173">
            <v>45015</v>
          </cell>
          <cell r="U173" t="str">
            <v>崖州</v>
          </cell>
          <cell r="V173" t="str">
            <v>崖城镇</v>
          </cell>
          <cell r="W173" t="str">
            <v>黄猄坡</v>
          </cell>
        </row>
        <row r="174">
          <cell r="G174" t="str">
            <v>AHANSYA97622Q050079L</v>
          </cell>
          <cell r="H174" t="str">
            <v>曾燕清</v>
          </cell>
          <cell r="I174" t="str">
            <v>350124198112085444</v>
          </cell>
          <cell r="J174">
            <v>34.12</v>
          </cell>
          <cell r="K174">
            <v>1500</v>
          </cell>
          <cell r="L174">
            <v>23400</v>
          </cell>
          <cell r="M174">
            <v>7020</v>
          </cell>
          <cell r="N174">
            <v>9360</v>
          </cell>
          <cell r="O174">
            <v>16380</v>
          </cell>
          <cell r="P174">
            <v>120</v>
          </cell>
          <cell r="Q174">
            <v>180000</v>
          </cell>
          <cell r="R174">
            <v>14040</v>
          </cell>
          <cell r="S174">
            <v>44651</v>
          </cell>
          <cell r="T174">
            <v>45015</v>
          </cell>
          <cell r="U174" t="str">
            <v>崖州</v>
          </cell>
          <cell r="V174" t="str">
            <v>崖城镇</v>
          </cell>
          <cell r="W174" t="str">
            <v>双联农场</v>
          </cell>
        </row>
        <row r="175">
          <cell r="G175" t="str">
            <v>AHANSYA97622Q050081P</v>
          </cell>
          <cell r="H175" t="str">
            <v>杨贞树</v>
          </cell>
          <cell r="I175" t="str">
            <v>352227197701113556</v>
          </cell>
          <cell r="J175">
            <v>44.64</v>
          </cell>
          <cell r="K175">
            <v>1500</v>
          </cell>
          <cell r="L175">
            <v>23400</v>
          </cell>
          <cell r="M175">
            <v>7020</v>
          </cell>
          <cell r="N175">
            <v>9360</v>
          </cell>
          <cell r="O175">
            <v>16380</v>
          </cell>
          <cell r="P175">
            <v>120</v>
          </cell>
          <cell r="Q175">
            <v>180000</v>
          </cell>
          <cell r="R175">
            <v>14040</v>
          </cell>
          <cell r="S175">
            <v>44651</v>
          </cell>
          <cell r="T175">
            <v>45015</v>
          </cell>
          <cell r="U175" t="str">
            <v>崖州</v>
          </cell>
          <cell r="V175" t="str">
            <v>崖城镇</v>
          </cell>
          <cell r="W175" t="str">
            <v>赤草村</v>
          </cell>
        </row>
        <row r="176">
          <cell r="G176" t="str">
            <v>AHANSYA97622Q050083J</v>
          </cell>
          <cell r="H176" t="str">
            <v>辜晓军</v>
          </cell>
          <cell r="I176" t="str">
            <v>362122197507051253</v>
          </cell>
          <cell r="J176">
            <v>32.53</v>
          </cell>
          <cell r="K176">
            <v>1820</v>
          </cell>
          <cell r="L176">
            <v>21840</v>
          </cell>
          <cell r="M176">
            <v>6552</v>
          </cell>
          <cell r="N176">
            <v>8736</v>
          </cell>
          <cell r="O176">
            <v>15288</v>
          </cell>
          <cell r="P176">
            <v>120</v>
          </cell>
          <cell r="Q176">
            <v>218400</v>
          </cell>
          <cell r="R176">
            <v>13104</v>
          </cell>
          <cell r="S176">
            <v>44651</v>
          </cell>
          <cell r="T176">
            <v>45015</v>
          </cell>
          <cell r="U176" t="str">
            <v>崖州</v>
          </cell>
          <cell r="V176" t="str">
            <v>梅山镇</v>
          </cell>
          <cell r="W176" t="str">
            <v>阿肥爹岭</v>
          </cell>
        </row>
        <row r="177">
          <cell r="G177" t="str">
            <v>AHANSYA97622Q050085P</v>
          </cell>
          <cell r="H177" t="str">
            <v>姚倩倩</v>
          </cell>
          <cell r="I177" t="str">
            <v>350784199806211066</v>
          </cell>
          <cell r="J177">
            <v>58.18</v>
          </cell>
          <cell r="K177">
            <v>2500</v>
          </cell>
          <cell r="L177">
            <v>30000</v>
          </cell>
          <cell r="M177">
            <v>9000</v>
          </cell>
          <cell r="N177">
            <v>12000</v>
          </cell>
          <cell r="O177">
            <v>21000</v>
          </cell>
          <cell r="P177">
            <v>120</v>
          </cell>
          <cell r="Q177">
            <v>300000</v>
          </cell>
          <cell r="R177">
            <v>18000</v>
          </cell>
          <cell r="S177">
            <v>44651</v>
          </cell>
          <cell r="T177">
            <v>45015</v>
          </cell>
          <cell r="U177" t="str">
            <v>崖州</v>
          </cell>
          <cell r="V177" t="str">
            <v>梅山镇</v>
          </cell>
          <cell r="W177" t="str">
            <v>阿肥爹岭</v>
          </cell>
        </row>
        <row r="178">
          <cell r="G178" t="str">
            <v>AHANSYA97622Q050086Y</v>
          </cell>
          <cell r="H178" t="str">
            <v>杨贞树</v>
          </cell>
          <cell r="I178" t="str">
            <v>352227197701113556</v>
          </cell>
          <cell r="J178">
            <v>40.65</v>
          </cell>
          <cell r="K178">
            <v>1750</v>
          </cell>
          <cell r="L178">
            <v>27300</v>
          </cell>
          <cell r="M178">
            <v>8190</v>
          </cell>
          <cell r="N178">
            <v>10920</v>
          </cell>
          <cell r="O178">
            <v>19110</v>
          </cell>
          <cell r="P178">
            <v>120</v>
          </cell>
          <cell r="Q178">
            <v>210000</v>
          </cell>
          <cell r="R178">
            <v>16380</v>
          </cell>
          <cell r="S178">
            <v>44651</v>
          </cell>
          <cell r="T178">
            <v>45015</v>
          </cell>
          <cell r="U178" t="str">
            <v>崖州</v>
          </cell>
          <cell r="V178" t="str">
            <v>崖城镇</v>
          </cell>
          <cell r="W178" t="str">
            <v>赤草村</v>
          </cell>
        </row>
        <row r="179">
          <cell r="G179" t="str">
            <v>AHANSYA97622Q050087V</v>
          </cell>
          <cell r="H179" t="str">
            <v>曾燕清</v>
          </cell>
          <cell r="I179" t="str">
            <v>350124198112085444</v>
          </cell>
          <cell r="J179">
            <v>30.8</v>
          </cell>
          <cell r="K179">
            <v>2666</v>
          </cell>
          <cell r="L179">
            <v>41589.6</v>
          </cell>
          <cell r="M179">
            <v>12476.88</v>
          </cell>
          <cell r="N179">
            <v>16635.84</v>
          </cell>
          <cell r="O179">
            <v>29112.72</v>
          </cell>
          <cell r="P179">
            <v>120</v>
          </cell>
          <cell r="Q179">
            <v>319920</v>
          </cell>
          <cell r="R179">
            <v>24953.76</v>
          </cell>
          <cell r="S179">
            <v>44651</v>
          </cell>
          <cell r="T179">
            <v>45015</v>
          </cell>
          <cell r="U179" t="str">
            <v>崖州</v>
          </cell>
          <cell r="V179" t="str">
            <v>崖城镇</v>
          </cell>
          <cell r="W179" t="str">
            <v>黄猄坡</v>
          </cell>
        </row>
        <row r="180">
          <cell r="G180" t="str">
            <v>AHANSYA97622Q050088F</v>
          </cell>
          <cell r="H180" t="str">
            <v>罗谋峰</v>
          </cell>
          <cell r="I180" t="str">
            <v>43230219781007075X</v>
          </cell>
          <cell r="J180">
            <v>20.82</v>
          </cell>
          <cell r="K180">
            <v>1000</v>
          </cell>
          <cell r="L180">
            <v>12000</v>
          </cell>
          <cell r="M180">
            <v>3600</v>
          </cell>
          <cell r="N180">
            <v>4800</v>
          </cell>
          <cell r="O180">
            <v>8400</v>
          </cell>
          <cell r="P180">
            <v>120</v>
          </cell>
          <cell r="Q180">
            <v>120000</v>
          </cell>
          <cell r="R180">
            <v>7200</v>
          </cell>
          <cell r="S180">
            <v>44651</v>
          </cell>
          <cell r="T180">
            <v>45015</v>
          </cell>
          <cell r="U180" t="str">
            <v>崖州</v>
          </cell>
          <cell r="V180" t="str">
            <v>梅山镇</v>
          </cell>
          <cell r="W180" t="str">
            <v>阿肥爹岭</v>
          </cell>
        </row>
        <row r="181">
          <cell r="G181" t="str">
            <v>AHANSYA97622Q050089B</v>
          </cell>
          <cell r="H181" t="str">
            <v>曾燕清</v>
          </cell>
          <cell r="I181" t="str">
            <v>350124198112085444</v>
          </cell>
          <cell r="J181">
            <v>30.76</v>
          </cell>
          <cell r="K181">
            <v>1300</v>
          </cell>
          <cell r="L181">
            <v>20280</v>
          </cell>
          <cell r="M181">
            <v>6084</v>
          </cell>
          <cell r="N181">
            <v>8112</v>
          </cell>
          <cell r="O181">
            <v>14196</v>
          </cell>
          <cell r="P181">
            <v>120</v>
          </cell>
          <cell r="Q181">
            <v>156000</v>
          </cell>
          <cell r="R181">
            <v>12168</v>
          </cell>
          <cell r="S181">
            <v>44651</v>
          </cell>
          <cell r="T181">
            <v>45015</v>
          </cell>
          <cell r="U181" t="str">
            <v>崖州</v>
          </cell>
          <cell r="V181" t="str">
            <v>崖城镇</v>
          </cell>
          <cell r="W181" t="str">
            <v>黄猄坡</v>
          </cell>
        </row>
        <row r="182">
          <cell r="G182" t="str">
            <v>AHANSYA97622Q050090Y</v>
          </cell>
          <cell r="H182" t="str">
            <v>杨夏媚</v>
          </cell>
          <cell r="I182" t="str">
            <v>352227198005083562</v>
          </cell>
          <cell r="J182">
            <v>68.38</v>
          </cell>
          <cell r="K182">
            <v>3000</v>
          </cell>
          <cell r="L182">
            <v>36000</v>
          </cell>
          <cell r="M182">
            <v>10800</v>
          </cell>
          <cell r="N182">
            <v>14400</v>
          </cell>
          <cell r="O182">
            <v>25200</v>
          </cell>
          <cell r="P182">
            <v>120</v>
          </cell>
          <cell r="Q182">
            <v>360000</v>
          </cell>
          <cell r="R182">
            <v>21600</v>
          </cell>
          <cell r="S182">
            <v>44651</v>
          </cell>
          <cell r="T182">
            <v>45015</v>
          </cell>
          <cell r="U182" t="str">
            <v>崖州</v>
          </cell>
          <cell r="V182" t="str">
            <v>梅山镇</v>
          </cell>
          <cell r="W182" t="str">
            <v>阿肥爹岭</v>
          </cell>
        </row>
        <row r="183">
          <cell r="G183" t="str">
            <v>AHANSYA97622Q050091W</v>
          </cell>
          <cell r="H183" t="str">
            <v>曾燕清</v>
          </cell>
          <cell r="I183" t="str">
            <v>350124198112085444</v>
          </cell>
          <cell r="J183">
            <v>66.6</v>
          </cell>
          <cell r="K183">
            <v>2600</v>
          </cell>
          <cell r="L183">
            <v>40560</v>
          </cell>
          <cell r="M183">
            <v>12168</v>
          </cell>
          <cell r="N183">
            <v>16224</v>
          </cell>
          <cell r="O183">
            <v>28392</v>
          </cell>
          <cell r="P183">
            <v>120</v>
          </cell>
          <cell r="Q183">
            <v>312000</v>
          </cell>
          <cell r="R183">
            <v>24336</v>
          </cell>
          <cell r="S183">
            <v>44651</v>
          </cell>
          <cell r="T183">
            <v>45015</v>
          </cell>
          <cell r="U183" t="str">
            <v>崖州</v>
          </cell>
          <cell r="V183" t="str">
            <v>崖城镇</v>
          </cell>
          <cell r="W183" t="str">
            <v>黄猄坡</v>
          </cell>
        </row>
        <row r="184">
          <cell r="G184" t="str">
            <v>AHANSYA97622Q050092U</v>
          </cell>
          <cell r="H184" t="str">
            <v>姚浙江</v>
          </cell>
          <cell r="I184" t="str">
            <v>352122197312241012</v>
          </cell>
          <cell r="J184">
            <v>41.48</v>
          </cell>
          <cell r="K184">
            <v>1820</v>
          </cell>
          <cell r="L184">
            <v>21840</v>
          </cell>
          <cell r="M184">
            <v>6552</v>
          </cell>
          <cell r="N184">
            <v>8736</v>
          </cell>
          <cell r="O184">
            <v>15288</v>
          </cell>
          <cell r="P184">
            <v>120</v>
          </cell>
          <cell r="Q184">
            <v>218400</v>
          </cell>
          <cell r="R184">
            <v>13104</v>
          </cell>
          <cell r="S184">
            <v>44651</v>
          </cell>
          <cell r="T184">
            <v>45015</v>
          </cell>
          <cell r="U184" t="str">
            <v>崖州</v>
          </cell>
          <cell r="V184" t="str">
            <v>梅山镇</v>
          </cell>
          <cell r="W184" t="str">
            <v>阿肥爹岭</v>
          </cell>
        </row>
        <row r="185">
          <cell r="G185" t="str">
            <v>AHANSYA97622Q050093S</v>
          </cell>
          <cell r="H185" t="str">
            <v>丁有华</v>
          </cell>
          <cell r="I185" t="str">
            <v>513022197108246532</v>
          </cell>
          <cell r="J185">
            <v>35.22</v>
          </cell>
          <cell r="K185">
            <v>1200</v>
          </cell>
          <cell r="L185">
            <v>14400</v>
          </cell>
          <cell r="M185">
            <v>4320</v>
          </cell>
          <cell r="N185">
            <v>5760</v>
          </cell>
          <cell r="O185">
            <v>10080</v>
          </cell>
          <cell r="P185">
            <v>120</v>
          </cell>
          <cell r="Q185">
            <v>144000</v>
          </cell>
          <cell r="R185">
            <v>8640</v>
          </cell>
          <cell r="S185">
            <v>44651</v>
          </cell>
          <cell r="T185">
            <v>45015</v>
          </cell>
          <cell r="U185" t="str">
            <v>崖州</v>
          </cell>
          <cell r="V185" t="str">
            <v>梅山镇</v>
          </cell>
          <cell r="W185" t="str">
            <v>阿肥爹岭</v>
          </cell>
        </row>
        <row r="186">
          <cell r="G186" t="str">
            <v>AHANSYA97622Q050094Q</v>
          </cell>
          <cell r="H186" t="str">
            <v>洪权势</v>
          </cell>
          <cell r="I186" t="str">
            <v>432302197508197725</v>
          </cell>
          <cell r="J186">
            <v>54.23</v>
          </cell>
          <cell r="K186">
            <v>3000</v>
          </cell>
          <cell r="L186">
            <v>36000</v>
          </cell>
          <cell r="M186">
            <v>10800</v>
          </cell>
          <cell r="N186">
            <v>14400</v>
          </cell>
          <cell r="O186">
            <v>25200</v>
          </cell>
          <cell r="P186">
            <v>120</v>
          </cell>
          <cell r="Q186">
            <v>360000</v>
          </cell>
          <cell r="R186">
            <v>21600</v>
          </cell>
          <cell r="S186">
            <v>44651</v>
          </cell>
          <cell r="T186">
            <v>45015</v>
          </cell>
          <cell r="U186" t="str">
            <v>崖州</v>
          </cell>
          <cell r="V186" t="str">
            <v>梅山镇</v>
          </cell>
          <cell r="W186" t="str">
            <v>阿肥爹岭</v>
          </cell>
        </row>
        <row r="187">
          <cell r="G187" t="str">
            <v>AHANSYA97622Q050095O</v>
          </cell>
          <cell r="H187" t="str">
            <v>丁有华</v>
          </cell>
          <cell r="I187" t="str">
            <v>513022197108246532</v>
          </cell>
          <cell r="J187">
            <v>7.2</v>
          </cell>
          <cell r="K187">
            <v>300</v>
          </cell>
          <cell r="L187">
            <v>3600</v>
          </cell>
          <cell r="M187">
            <v>1080</v>
          </cell>
          <cell r="N187">
            <v>1440</v>
          </cell>
          <cell r="O187">
            <v>2520</v>
          </cell>
          <cell r="P187">
            <v>120</v>
          </cell>
          <cell r="Q187">
            <v>36000</v>
          </cell>
          <cell r="R187">
            <v>2160</v>
          </cell>
          <cell r="S187">
            <v>44651</v>
          </cell>
          <cell r="T187">
            <v>45015</v>
          </cell>
          <cell r="U187" t="str">
            <v>崖州</v>
          </cell>
          <cell r="V187" t="str">
            <v>梅山镇</v>
          </cell>
          <cell r="W187" t="str">
            <v>阿肥爹岭</v>
          </cell>
        </row>
        <row r="188">
          <cell r="G188" t="str">
            <v>AHANSYAZ2622Q050056V</v>
          </cell>
          <cell r="H188" t="str">
            <v>辜晓军</v>
          </cell>
          <cell r="I188" t="str">
            <v>362122197507051000</v>
          </cell>
          <cell r="J188">
            <v>32.53</v>
          </cell>
          <cell r="K188">
            <v>1820</v>
          </cell>
          <cell r="L188">
            <v>51251.2</v>
          </cell>
        </row>
        <row r="188">
          <cell r="N188">
            <v>35875.84</v>
          </cell>
          <cell r="O188">
            <v>35875.84</v>
          </cell>
          <cell r="P188">
            <v>160</v>
          </cell>
          <cell r="Q188">
            <v>291200</v>
          </cell>
          <cell r="R188">
            <v>35875.84</v>
          </cell>
          <cell r="S188">
            <v>44651</v>
          </cell>
          <cell r="T188">
            <v>45015</v>
          </cell>
          <cell r="U188" t="str">
            <v>崖州</v>
          </cell>
          <cell r="V188" t="str">
            <v>梅山镇</v>
          </cell>
          <cell r="W188" t="str">
            <v>阿肥爹岭</v>
          </cell>
        </row>
        <row r="189">
          <cell r="G189" t="str">
            <v>AHANSYAZ2622Q050060H</v>
          </cell>
          <cell r="H189" t="str">
            <v>姚倩倩</v>
          </cell>
          <cell r="I189" t="str">
            <v>350784199806211066</v>
          </cell>
          <cell r="J189">
            <v>58.18</v>
          </cell>
          <cell r="K189">
            <v>2500</v>
          </cell>
          <cell r="L189">
            <v>70400</v>
          </cell>
        </row>
        <row r="189">
          <cell r="N189">
            <v>49280</v>
          </cell>
          <cell r="O189">
            <v>49280</v>
          </cell>
          <cell r="P189">
            <v>160</v>
          </cell>
          <cell r="Q189">
            <v>400000</v>
          </cell>
          <cell r="R189">
            <v>49280</v>
          </cell>
          <cell r="S189">
            <v>44651</v>
          </cell>
          <cell r="T189">
            <v>45015</v>
          </cell>
          <cell r="U189" t="str">
            <v>崖州</v>
          </cell>
          <cell r="V189" t="str">
            <v>梅山镇</v>
          </cell>
          <cell r="W189" t="str">
            <v>阿肥爹岭</v>
          </cell>
        </row>
        <row r="190">
          <cell r="G190" t="str">
            <v>AHANSYAZ2622Q050062M</v>
          </cell>
          <cell r="H190" t="str">
            <v>林龄</v>
          </cell>
          <cell r="I190" t="str">
            <v>352227199303033541</v>
          </cell>
          <cell r="J190">
            <v>55</v>
          </cell>
          <cell r="K190">
            <v>3000</v>
          </cell>
          <cell r="L190">
            <v>84480</v>
          </cell>
        </row>
        <row r="190">
          <cell r="N190">
            <v>59136</v>
          </cell>
          <cell r="O190">
            <v>59136</v>
          </cell>
          <cell r="P190">
            <v>160</v>
          </cell>
          <cell r="Q190">
            <v>480000</v>
          </cell>
          <cell r="R190">
            <v>59136</v>
          </cell>
          <cell r="S190">
            <v>44651</v>
          </cell>
          <cell r="T190">
            <v>45015</v>
          </cell>
          <cell r="U190" t="str">
            <v>崖州</v>
          </cell>
          <cell r="V190" t="str">
            <v>梅山镇</v>
          </cell>
          <cell r="W190" t="str">
            <v>阿肥爹岭</v>
          </cell>
        </row>
        <row r="191">
          <cell r="G191" t="str">
            <v>AHANSYAZ2622Q050063B</v>
          </cell>
          <cell r="H191" t="str">
            <v>林枝如</v>
          </cell>
          <cell r="I191" t="str">
            <v>352227196807203512</v>
          </cell>
          <cell r="J191">
            <v>48</v>
          </cell>
          <cell r="K191">
            <v>2700</v>
          </cell>
          <cell r="L191">
            <v>76032</v>
          </cell>
        </row>
        <row r="191">
          <cell r="N191">
            <v>53222.4</v>
          </cell>
          <cell r="O191">
            <v>53222.4</v>
          </cell>
          <cell r="P191">
            <v>160</v>
          </cell>
          <cell r="Q191">
            <v>432000</v>
          </cell>
          <cell r="R191">
            <v>53222.4</v>
          </cell>
          <cell r="S191">
            <v>44651</v>
          </cell>
          <cell r="T191">
            <v>45015</v>
          </cell>
          <cell r="U191" t="str">
            <v>崖州</v>
          </cell>
          <cell r="V191" t="str">
            <v>梅山镇</v>
          </cell>
          <cell r="W191" t="str">
            <v>阿肥爹岭</v>
          </cell>
        </row>
        <row r="192">
          <cell r="G192" t="str">
            <v>AHANSYAZ2622Q050065G</v>
          </cell>
          <cell r="H192" t="str">
            <v>丁有华</v>
          </cell>
          <cell r="I192" t="str">
            <v>513022197108246532</v>
          </cell>
          <cell r="J192">
            <v>35.22</v>
          </cell>
          <cell r="K192">
            <v>1200</v>
          </cell>
          <cell r="L192">
            <v>33792</v>
          </cell>
        </row>
        <row r="192">
          <cell r="N192">
            <v>23654.4</v>
          </cell>
          <cell r="O192">
            <v>23654.4</v>
          </cell>
          <cell r="P192">
            <v>160</v>
          </cell>
          <cell r="Q192">
            <v>192000</v>
          </cell>
          <cell r="R192">
            <v>23654.4</v>
          </cell>
          <cell r="S192">
            <v>44651</v>
          </cell>
          <cell r="T192">
            <v>45015</v>
          </cell>
          <cell r="U192" t="str">
            <v>崖州</v>
          </cell>
          <cell r="V192" t="str">
            <v>梅山镇</v>
          </cell>
          <cell r="W192" t="str">
            <v>阿肥爹岭</v>
          </cell>
        </row>
        <row r="193">
          <cell r="G193" t="str">
            <v>AHANSYAZ2622Q050066W</v>
          </cell>
          <cell r="H193" t="str">
            <v>丁有华</v>
          </cell>
          <cell r="I193" t="str">
            <v>513022197108246532</v>
          </cell>
          <cell r="J193">
            <v>7.2</v>
          </cell>
          <cell r="K193">
            <v>300</v>
          </cell>
          <cell r="L193">
            <v>8448</v>
          </cell>
        </row>
        <row r="193">
          <cell r="N193">
            <v>5913.6</v>
          </cell>
          <cell r="O193">
            <v>5913.6</v>
          </cell>
          <cell r="P193">
            <v>160</v>
          </cell>
          <cell r="Q193">
            <v>48000</v>
          </cell>
          <cell r="R193">
            <v>5913.6</v>
          </cell>
          <cell r="S193">
            <v>44651</v>
          </cell>
          <cell r="T193">
            <v>45015</v>
          </cell>
          <cell r="U193" t="str">
            <v>崖州</v>
          </cell>
          <cell r="V193" t="str">
            <v>梅山镇</v>
          </cell>
          <cell r="W193" t="str">
            <v>阿肥爹岭</v>
          </cell>
        </row>
        <row r="194">
          <cell r="G194" t="str">
            <v>AHANSYAZ2622Q050067Y</v>
          </cell>
          <cell r="H194" t="str">
            <v>洪权势</v>
          </cell>
          <cell r="I194" t="str">
            <v>432302197508197725</v>
          </cell>
          <cell r="J194">
            <v>54.23</v>
          </cell>
          <cell r="K194">
            <v>3000</v>
          </cell>
          <cell r="L194">
            <v>84480</v>
          </cell>
        </row>
        <row r="194">
          <cell r="N194">
            <v>59136</v>
          </cell>
          <cell r="O194">
            <v>59136</v>
          </cell>
          <cell r="P194">
            <v>160</v>
          </cell>
          <cell r="Q194">
            <v>480000</v>
          </cell>
          <cell r="R194">
            <v>59136</v>
          </cell>
          <cell r="S194">
            <v>44651</v>
          </cell>
          <cell r="T194">
            <v>45015</v>
          </cell>
          <cell r="U194" t="str">
            <v>崖州</v>
          </cell>
          <cell r="V194" t="str">
            <v>梅山镇</v>
          </cell>
          <cell r="W194" t="str">
            <v>阿肥爹岭</v>
          </cell>
        </row>
        <row r="195">
          <cell r="G195" t="str">
            <v>AHANSYAZ2622Q050071V</v>
          </cell>
          <cell r="H195" t="str">
            <v>林枝斌</v>
          </cell>
          <cell r="I195" t="str">
            <v>352227197103113556</v>
          </cell>
          <cell r="J195">
            <v>52</v>
          </cell>
          <cell r="K195">
            <v>3000</v>
          </cell>
          <cell r="L195">
            <v>84480</v>
          </cell>
        </row>
        <row r="195">
          <cell r="N195">
            <v>59136</v>
          </cell>
          <cell r="O195">
            <v>59136</v>
          </cell>
          <cell r="P195">
            <v>160</v>
          </cell>
          <cell r="Q195">
            <v>480000</v>
          </cell>
          <cell r="R195">
            <v>59136</v>
          </cell>
          <cell r="S195">
            <v>44651</v>
          </cell>
          <cell r="T195">
            <v>45015</v>
          </cell>
          <cell r="U195" t="str">
            <v>崖州</v>
          </cell>
          <cell r="V195" t="str">
            <v>梅山镇</v>
          </cell>
          <cell r="W195" t="str">
            <v>阿肥爹岭</v>
          </cell>
        </row>
        <row r="196">
          <cell r="G196" t="str">
            <v>AHANSYAZ2622Q050088D</v>
          </cell>
          <cell r="H196" t="str">
            <v>刘爱美</v>
          </cell>
          <cell r="I196" t="str">
            <v>352227197205293527</v>
          </cell>
          <cell r="J196">
            <v>52.2</v>
          </cell>
          <cell r="K196">
            <v>2800</v>
          </cell>
          <cell r="L196">
            <v>78848</v>
          </cell>
        </row>
        <row r="196">
          <cell r="N196">
            <v>55193.6</v>
          </cell>
          <cell r="O196">
            <v>55193.6</v>
          </cell>
          <cell r="P196">
            <v>160</v>
          </cell>
          <cell r="Q196">
            <v>448000</v>
          </cell>
          <cell r="R196">
            <v>55193.6</v>
          </cell>
          <cell r="S196">
            <v>44651</v>
          </cell>
          <cell r="T196">
            <v>45015</v>
          </cell>
          <cell r="U196" t="str">
            <v>崖州</v>
          </cell>
          <cell r="V196" t="str">
            <v>梅山镇</v>
          </cell>
          <cell r="W196" t="str">
            <v>阿肥爹岭</v>
          </cell>
        </row>
        <row r="197">
          <cell r="G197" t="str">
            <v>AHANSYAZ2622Q050064E</v>
          </cell>
          <cell r="H197" t="str">
            <v>姚浙江</v>
          </cell>
          <cell r="I197" t="str">
            <v>352122197312241012</v>
          </cell>
          <cell r="J197">
            <v>41.48</v>
          </cell>
          <cell r="K197">
            <v>1820</v>
          </cell>
          <cell r="L197">
            <v>51251.2</v>
          </cell>
        </row>
        <row r="197">
          <cell r="N197">
            <v>35875.84</v>
          </cell>
          <cell r="O197">
            <v>35875.84</v>
          </cell>
          <cell r="P197">
            <v>160</v>
          </cell>
          <cell r="Q197">
            <v>291200</v>
          </cell>
          <cell r="R197">
            <v>35875.84</v>
          </cell>
          <cell r="S197">
            <v>44651</v>
          </cell>
          <cell r="T197">
            <v>45015</v>
          </cell>
          <cell r="U197" t="str">
            <v>崖州</v>
          </cell>
          <cell r="V197" t="str">
            <v>梅山镇</v>
          </cell>
          <cell r="W197" t="str">
            <v>阿肥爹岭</v>
          </cell>
        </row>
        <row r="198">
          <cell r="G198" t="str">
            <v>AHANSYAZ2622Q050099G</v>
          </cell>
          <cell r="H198" t="str">
            <v>杨夏媚</v>
          </cell>
          <cell r="I198" t="str">
            <v>352227198005083562</v>
          </cell>
          <cell r="J198">
            <v>68.38</v>
          </cell>
          <cell r="K198">
            <v>3000</v>
          </cell>
          <cell r="L198">
            <v>84480</v>
          </cell>
        </row>
        <row r="198">
          <cell r="N198">
            <v>59136</v>
          </cell>
          <cell r="O198">
            <v>59136</v>
          </cell>
          <cell r="P198">
            <v>160</v>
          </cell>
          <cell r="Q198">
            <v>480000</v>
          </cell>
          <cell r="R198">
            <v>59136</v>
          </cell>
          <cell r="S198">
            <v>44651</v>
          </cell>
          <cell r="T198">
            <v>45015</v>
          </cell>
          <cell r="U198" t="str">
            <v>崖州</v>
          </cell>
          <cell r="V198" t="str">
            <v>梅山镇</v>
          </cell>
          <cell r="W198" t="str">
            <v>阿肥爹岭</v>
          </cell>
        </row>
        <row r="199">
          <cell r="G199" t="str">
            <v>AHANSYA97622Q050098I</v>
          </cell>
          <cell r="H199" t="str">
            <v>饶世水</v>
          </cell>
          <cell r="I199" t="str">
            <v>350121195605236711</v>
          </cell>
          <cell r="J199">
            <v>68</v>
          </cell>
          <cell r="K199">
            <v>2000</v>
          </cell>
          <cell r="L199">
            <v>24000</v>
          </cell>
          <cell r="M199">
            <v>7200</v>
          </cell>
          <cell r="N199">
            <v>9600</v>
          </cell>
          <cell r="O199">
            <v>16800</v>
          </cell>
          <cell r="P199">
            <v>120</v>
          </cell>
          <cell r="Q199">
            <v>240000</v>
          </cell>
          <cell r="R199">
            <v>14400</v>
          </cell>
          <cell r="S199">
            <v>44651</v>
          </cell>
          <cell r="T199">
            <v>45015</v>
          </cell>
          <cell r="U199" t="str">
            <v>崖州</v>
          </cell>
          <cell r="V199" t="str">
            <v>崖城镇</v>
          </cell>
          <cell r="W199" t="str">
            <v>海棠村</v>
          </cell>
        </row>
        <row r="200">
          <cell r="G200" t="str">
            <v>AHANSYA97622Q050099G</v>
          </cell>
          <cell r="H200" t="str">
            <v>姚明灿</v>
          </cell>
          <cell r="I200" t="str">
            <v>350784200401101016</v>
          </cell>
          <cell r="J200">
            <v>40.68</v>
          </cell>
          <cell r="K200">
            <v>1400</v>
          </cell>
          <cell r="L200">
            <v>16800</v>
          </cell>
          <cell r="M200">
            <v>5040</v>
          </cell>
          <cell r="N200">
            <v>6720</v>
          </cell>
          <cell r="O200">
            <v>11760</v>
          </cell>
          <cell r="P200">
            <v>120</v>
          </cell>
          <cell r="Q200">
            <v>168000</v>
          </cell>
          <cell r="R200">
            <v>10080</v>
          </cell>
          <cell r="S200">
            <v>44651</v>
          </cell>
          <cell r="T200">
            <v>45015</v>
          </cell>
          <cell r="U200" t="str">
            <v>崖州</v>
          </cell>
          <cell r="V200" t="str">
            <v>梅山镇</v>
          </cell>
          <cell r="W200" t="str">
            <v>阿肥爹岭</v>
          </cell>
        </row>
        <row r="201">
          <cell r="G201" t="str">
            <v>AHANSYA97622Q050104K</v>
          </cell>
          <cell r="H201" t="str">
            <v>王成琼</v>
          </cell>
          <cell r="I201" t="str">
            <v>513021196811106282</v>
          </cell>
          <cell r="J201">
            <v>44.35</v>
          </cell>
          <cell r="K201">
            <v>1900</v>
          </cell>
          <cell r="L201">
            <v>22800</v>
          </cell>
          <cell r="M201">
            <v>6840</v>
          </cell>
          <cell r="N201">
            <v>9120</v>
          </cell>
          <cell r="O201">
            <v>15960</v>
          </cell>
          <cell r="P201">
            <v>120</v>
          </cell>
          <cell r="Q201">
            <v>228000</v>
          </cell>
          <cell r="R201">
            <v>13680</v>
          </cell>
          <cell r="S201">
            <v>44661</v>
          </cell>
          <cell r="T201">
            <v>45025</v>
          </cell>
          <cell r="U201" t="str">
            <v>崖州</v>
          </cell>
          <cell r="V201" t="str">
            <v>梅山镇</v>
          </cell>
          <cell r="W201" t="str">
            <v>阿肥爹岭</v>
          </cell>
        </row>
        <row r="202">
          <cell r="G202" t="str">
            <v>AHANSYA97622Q050105O</v>
          </cell>
          <cell r="H202" t="str">
            <v>杨春顺</v>
          </cell>
          <cell r="I202" t="str">
            <v>352227198009183579</v>
          </cell>
          <cell r="J202">
            <v>58.87</v>
          </cell>
          <cell r="K202">
            <v>2880</v>
          </cell>
          <cell r="L202">
            <v>34560</v>
          </cell>
          <cell r="M202">
            <v>10368</v>
          </cell>
          <cell r="N202">
            <v>13824</v>
          </cell>
          <cell r="O202">
            <v>24192</v>
          </cell>
          <cell r="P202">
            <v>120</v>
          </cell>
          <cell r="Q202">
            <v>345600</v>
          </cell>
          <cell r="R202">
            <v>20736</v>
          </cell>
          <cell r="S202">
            <v>44651</v>
          </cell>
          <cell r="T202">
            <v>45015</v>
          </cell>
          <cell r="U202" t="str">
            <v>崖州</v>
          </cell>
          <cell r="V202" t="str">
            <v>梅山镇</v>
          </cell>
          <cell r="W202" t="str">
            <v>阿肥爹岭</v>
          </cell>
        </row>
        <row r="203">
          <cell r="G203" t="str">
            <v>AHANSYA97622Q050108K</v>
          </cell>
          <cell r="H203" t="str">
            <v>海南省三亚市育才生态区马亮村民委员会</v>
          </cell>
          <cell r="I203" t="str">
            <v>54460204ME1749540A</v>
          </cell>
          <cell r="J203">
            <v>329.04</v>
          </cell>
          <cell r="K203">
            <v>12780</v>
          </cell>
          <cell r="L203">
            <v>153360</v>
          </cell>
          <cell r="M203">
            <v>46008</v>
          </cell>
          <cell r="N203">
            <v>61344</v>
          </cell>
          <cell r="O203">
            <v>107352</v>
          </cell>
          <cell r="P203">
            <v>120</v>
          </cell>
          <cell r="Q203">
            <v>1533600</v>
          </cell>
          <cell r="R203">
            <v>92016</v>
          </cell>
          <cell r="S203">
            <v>44651</v>
          </cell>
          <cell r="T203">
            <v>45015</v>
          </cell>
          <cell r="U203" t="str">
            <v>育才区</v>
          </cell>
          <cell r="V203" t="str">
            <v>育才镇</v>
          </cell>
          <cell r="W203" t="str">
            <v>马亮村</v>
          </cell>
        </row>
        <row r="204">
          <cell r="G204" t="str">
            <v>AHANSYA97622Q050119E</v>
          </cell>
          <cell r="H204" t="str">
            <v>饶庆贵</v>
          </cell>
          <cell r="I204" t="str">
            <v>350121198101286719</v>
          </cell>
          <cell r="J204">
            <v>79.13</v>
          </cell>
          <cell r="K204">
            <v>2250</v>
          </cell>
          <cell r="L204">
            <v>27000</v>
          </cell>
          <cell r="M204">
            <v>8100</v>
          </cell>
          <cell r="N204">
            <v>10800</v>
          </cell>
          <cell r="O204">
            <v>18900</v>
          </cell>
          <cell r="P204">
            <v>120</v>
          </cell>
          <cell r="Q204">
            <v>270000</v>
          </cell>
          <cell r="R204">
            <v>16200</v>
          </cell>
          <cell r="S204">
            <v>44651</v>
          </cell>
          <cell r="T204">
            <v>45015</v>
          </cell>
          <cell r="U204" t="str">
            <v>崖州</v>
          </cell>
          <cell r="V204" t="str">
            <v>崖城镇</v>
          </cell>
          <cell r="W204" t="str">
            <v>海棠村</v>
          </cell>
        </row>
        <row r="205">
          <cell r="G205" t="str">
            <v>AHANSYA97622Q050100Y</v>
          </cell>
          <cell r="H205" t="str">
            <v>饶庆贵</v>
          </cell>
          <cell r="I205" t="str">
            <v>350121198101286719</v>
          </cell>
          <cell r="J205">
            <v>40.32</v>
          </cell>
          <cell r="K205">
            <v>1400</v>
          </cell>
          <cell r="L205">
            <v>21840</v>
          </cell>
          <cell r="M205">
            <v>6552</v>
          </cell>
          <cell r="N205">
            <v>8736</v>
          </cell>
          <cell r="O205">
            <v>15288</v>
          </cell>
          <cell r="P205">
            <v>120</v>
          </cell>
          <cell r="Q205">
            <v>168000</v>
          </cell>
          <cell r="R205">
            <v>13104</v>
          </cell>
          <cell r="S205">
            <v>44651</v>
          </cell>
          <cell r="T205">
            <v>45015</v>
          </cell>
          <cell r="U205" t="str">
            <v>崖州</v>
          </cell>
          <cell r="V205" t="str">
            <v>崖城镇</v>
          </cell>
          <cell r="W205" t="str">
            <v>海棠村</v>
          </cell>
        </row>
        <row r="206">
          <cell r="G206" t="str">
            <v>AHANSYAZ2622Q050019U</v>
          </cell>
          <cell r="H206" t="str">
            <v>海南省三亚市育才生态区马亮村民委员会</v>
          </cell>
          <cell r="I206" t="str">
            <v>54460204ME1749540A</v>
          </cell>
          <cell r="J206">
            <v>329.04</v>
          </cell>
          <cell r="K206">
            <v>12780</v>
          </cell>
          <cell r="L206">
            <v>359884.8</v>
          </cell>
        </row>
        <row r="206">
          <cell r="N206">
            <v>251919.36</v>
          </cell>
          <cell r="O206">
            <v>251919.36</v>
          </cell>
          <cell r="P206">
            <v>160</v>
          </cell>
          <cell r="Q206">
            <v>2044800</v>
          </cell>
          <cell r="R206">
            <v>251919.36</v>
          </cell>
          <cell r="S206">
            <v>44651</v>
          </cell>
          <cell r="T206">
            <v>45015</v>
          </cell>
          <cell r="U206" t="str">
            <v>育才区</v>
          </cell>
          <cell r="V206" t="str">
            <v>育才镇</v>
          </cell>
          <cell r="W206" t="str">
            <v>马亮村</v>
          </cell>
        </row>
        <row r="207">
          <cell r="G207" t="str">
            <v>AHANSYAZ2622Q050029K</v>
          </cell>
          <cell r="H207" t="str">
            <v>三亚市崖州区抱古村民委员会</v>
          </cell>
          <cell r="I207" t="str">
            <v>54460205786624359P</v>
          </cell>
        </row>
        <row r="207">
          <cell r="K207">
            <v>20206</v>
          </cell>
          <cell r="L207">
            <v>569000.96</v>
          </cell>
        </row>
        <row r="207">
          <cell r="N207">
            <v>398300.672</v>
          </cell>
          <cell r="O207">
            <v>398300.672</v>
          </cell>
          <cell r="P207">
            <v>160</v>
          </cell>
          <cell r="Q207">
            <v>3232960</v>
          </cell>
          <cell r="R207">
            <v>398300.672</v>
          </cell>
          <cell r="S207">
            <v>44651</v>
          </cell>
          <cell r="T207">
            <v>45015</v>
          </cell>
          <cell r="U207" t="str">
            <v>崖州</v>
          </cell>
          <cell r="V207" t="str">
            <v>崖城镇</v>
          </cell>
          <cell r="W207" t="str">
            <v>抱古村</v>
          </cell>
        </row>
        <row r="208">
          <cell r="G208" t="str">
            <v>AHANSYAZ2622Q050048R</v>
          </cell>
          <cell r="H208" t="str">
            <v>姚宜长</v>
          </cell>
          <cell r="I208" t="str">
            <v>352122196808151032</v>
          </cell>
          <cell r="J208">
            <v>68.2</v>
          </cell>
          <cell r="K208">
            <v>3000</v>
          </cell>
          <cell r="L208">
            <v>84480</v>
          </cell>
        </row>
        <row r="208">
          <cell r="N208">
            <v>59136</v>
          </cell>
          <cell r="O208">
            <v>59136</v>
          </cell>
          <cell r="P208">
            <v>160</v>
          </cell>
          <cell r="Q208">
            <v>480000</v>
          </cell>
          <cell r="R208">
            <v>59136</v>
          </cell>
          <cell r="S208">
            <v>44651</v>
          </cell>
          <cell r="T208">
            <v>45015</v>
          </cell>
          <cell r="U208" t="str">
            <v>崖州</v>
          </cell>
          <cell r="V208" t="str">
            <v>崖城镇</v>
          </cell>
          <cell r="W208" t="str">
            <v>三更村</v>
          </cell>
        </row>
        <row r="209">
          <cell r="G209" t="str">
            <v>AHANSYAZ2622Q050049U</v>
          </cell>
          <cell r="H209" t="str">
            <v>姚明灿</v>
          </cell>
          <cell r="I209" t="str">
            <v>350784200401101016</v>
          </cell>
          <cell r="J209">
            <v>40.68</v>
          </cell>
          <cell r="K209">
            <v>1400</v>
          </cell>
          <cell r="L209">
            <v>39424</v>
          </cell>
        </row>
        <row r="209">
          <cell r="N209">
            <v>27596.8</v>
          </cell>
          <cell r="O209">
            <v>27596.8</v>
          </cell>
          <cell r="P209">
            <v>160</v>
          </cell>
          <cell r="Q209">
            <v>224000</v>
          </cell>
          <cell r="R209">
            <v>27596.8</v>
          </cell>
          <cell r="S209">
            <v>44651</v>
          </cell>
          <cell r="T209">
            <v>45015</v>
          </cell>
          <cell r="U209" t="str">
            <v>崖州</v>
          </cell>
          <cell r="V209" t="str">
            <v>梅山镇</v>
          </cell>
          <cell r="W209" t="str">
            <v>阿肥爹岭</v>
          </cell>
        </row>
        <row r="210">
          <cell r="G210" t="str">
            <v>AHANSYAZ2622Q050051O</v>
          </cell>
          <cell r="H210" t="str">
            <v>杨春顺</v>
          </cell>
          <cell r="I210" t="str">
            <v>352227198009183579</v>
          </cell>
          <cell r="J210">
            <v>58.87</v>
          </cell>
          <cell r="K210">
            <v>2880</v>
          </cell>
          <cell r="L210">
            <v>81100.8</v>
          </cell>
        </row>
        <row r="210">
          <cell r="N210">
            <v>56770.56</v>
          </cell>
          <cell r="O210">
            <v>56770.56</v>
          </cell>
          <cell r="P210">
            <v>160</v>
          </cell>
          <cell r="Q210">
            <v>460800</v>
          </cell>
          <cell r="R210">
            <v>56770.56</v>
          </cell>
          <cell r="S210">
            <v>44651</v>
          </cell>
          <cell r="T210">
            <v>45015</v>
          </cell>
          <cell r="U210" t="str">
            <v>崖州</v>
          </cell>
          <cell r="V210" t="str">
            <v>梅山镇</v>
          </cell>
          <cell r="W210" t="str">
            <v>阿肥爹岭</v>
          </cell>
        </row>
        <row r="211">
          <cell r="G211" t="str">
            <v>AHANSYAZ2622Q050055Z</v>
          </cell>
          <cell r="H211" t="str">
            <v>郑锦洋</v>
          </cell>
          <cell r="I211" t="str">
            <v>352228199804012016</v>
          </cell>
          <cell r="J211">
            <v>14.69</v>
          </cell>
          <cell r="K211">
            <v>800</v>
          </cell>
          <cell r="L211">
            <v>22528</v>
          </cell>
        </row>
        <row r="211">
          <cell r="N211">
            <v>15769.6</v>
          </cell>
          <cell r="O211">
            <v>15769.6</v>
          </cell>
          <cell r="P211">
            <v>160</v>
          </cell>
          <cell r="Q211">
            <v>128000</v>
          </cell>
          <cell r="R211">
            <v>15769.6</v>
          </cell>
          <cell r="S211">
            <v>44651</v>
          </cell>
          <cell r="T211">
            <v>45015</v>
          </cell>
          <cell r="U211" t="str">
            <v>崖州</v>
          </cell>
          <cell r="V211" t="str">
            <v>梅山镇</v>
          </cell>
          <cell r="W211" t="str">
            <v>阿肥爹岭</v>
          </cell>
        </row>
        <row r="212">
          <cell r="G212" t="str">
            <v>AHANSYAZ2622Q050058A</v>
          </cell>
          <cell r="H212" t="str">
            <v>饶世水</v>
          </cell>
          <cell r="I212" t="str">
            <v>350121195605236711</v>
          </cell>
          <cell r="J212">
            <v>68</v>
          </cell>
          <cell r="K212">
            <v>2000</v>
          </cell>
          <cell r="L212">
            <v>56320</v>
          </cell>
        </row>
        <row r="212">
          <cell r="N212">
            <v>39424</v>
          </cell>
          <cell r="O212">
            <v>39424</v>
          </cell>
          <cell r="P212">
            <v>160</v>
          </cell>
          <cell r="Q212">
            <v>320000</v>
          </cell>
          <cell r="R212">
            <v>39424</v>
          </cell>
          <cell r="S212">
            <v>44651</v>
          </cell>
          <cell r="T212">
            <v>45015</v>
          </cell>
          <cell r="U212" t="str">
            <v>崖州</v>
          </cell>
          <cell r="V212" t="str">
            <v>崖城镇</v>
          </cell>
          <cell r="W212" t="str">
            <v>海棠村</v>
          </cell>
        </row>
        <row r="213">
          <cell r="G213" t="str">
            <v>AHANSYAZ2622Q050061K</v>
          </cell>
          <cell r="H213" t="str">
            <v>饶庆贵</v>
          </cell>
          <cell r="I213" t="str">
            <v>350121198101286719</v>
          </cell>
          <cell r="J213">
            <v>79.13</v>
          </cell>
          <cell r="K213">
            <v>2250</v>
          </cell>
          <cell r="L213">
            <v>63360</v>
          </cell>
        </row>
        <row r="213">
          <cell r="N213">
            <v>44352</v>
          </cell>
          <cell r="O213">
            <v>44352</v>
          </cell>
          <cell r="P213">
            <v>160</v>
          </cell>
          <cell r="Q213">
            <v>360000</v>
          </cell>
          <cell r="R213">
            <v>44352</v>
          </cell>
          <cell r="S213">
            <v>44651</v>
          </cell>
          <cell r="T213">
            <v>45015</v>
          </cell>
          <cell r="U213" t="str">
            <v>崖州</v>
          </cell>
          <cell r="V213" t="str">
            <v>崖城镇</v>
          </cell>
          <cell r="W213" t="str">
            <v>海棠村</v>
          </cell>
        </row>
        <row r="214">
          <cell r="G214" t="str">
            <v>AHANSYA97622Q050106E</v>
          </cell>
          <cell r="H214" t="str">
            <v>海南省三亚市育才生态区那受村民委员会</v>
          </cell>
          <cell r="I214" t="str">
            <v>54460204ME1749516R</v>
          </cell>
          <cell r="J214">
            <v>397.33</v>
          </cell>
          <cell r="K214">
            <v>15330</v>
          </cell>
          <cell r="L214">
            <v>183960</v>
          </cell>
          <cell r="M214">
            <v>55188</v>
          </cell>
          <cell r="N214">
            <v>73584</v>
          </cell>
          <cell r="O214">
            <v>128772</v>
          </cell>
          <cell r="P214">
            <v>120</v>
          </cell>
          <cell r="Q214">
            <v>1839600</v>
          </cell>
          <cell r="R214">
            <v>110376</v>
          </cell>
          <cell r="S214">
            <v>44651</v>
          </cell>
          <cell r="T214">
            <v>45015</v>
          </cell>
          <cell r="U214" t="str">
            <v>育才区</v>
          </cell>
          <cell r="V214" t="str">
            <v>育才镇</v>
          </cell>
          <cell r="W214" t="str">
            <v>那受村</v>
          </cell>
        </row>
        <row r="215">
          <cell r="G215" t="str">
            <v>AHANSYA97622Q050109A</v>
          </cell>
          <cell r="H215" t="str">
            <v>胡达清</v>
          </cell>
          <cell r="I215" t="str">
            <v>513022196903295742</v>
          </cell>
          <cell r="J215">
            <v>26.49</v>
          </cell>
          <cell r="K215">
            <v>1100</v>
          </cell>
          <cell r="L215">
            <v>13200</v>
          </cell>
          <cell r="M215">
            <v>3960</v>
          </cell>
          <cell r="N215">
            <v>5280</v>
          </cell>
          <cell r="O215">
            <v>9240</v>
          </cell>
          <cell r="P215">
            <v>120</v>
          </cell>
          <cell r="Q215">
            <v>132000</v>
          </cell>
          <cell r="R215">
            <v>7920</v>
          </cell>
          <cell r="S215">
            <v>44651</v>
          </cell>
          <cell r="T215">
            <v>45015</v>
          </cell>
          <cell r="U215" t="str">
            <v>崖州</v>
          </cell>
          <cell r="V215" t="str">
            <v>崖城镇</v>
          </cell>
          <cell r="W215" t="str">
            <v>红岭队</v>
          </cell>
        </row>
        <row r="216">
          <cell r="G216" t="str">
            <v>AHANSYA97622Q050110V</v>
          </cell>
          <cell r="H216" t="str">
            <v>黄清忠</v>
          </cell>
          <cell r="I216" t="str">
            <v>460200196405094433</v>
          </cell>
          <cell r="J216">
            <v>80.76</v>
          </cell>
          <cell r="K216">
            <v>3000</v>
          </cell>
          <cell r="L216">
            <v>36000</v>
          </cell>
          <cell r="M216">
            <v>10800</v>
          </cell>
          <cell r="N216">
            <v>14400</v>
          </cell>
          <cell r="O216">
            <v>25200</v>
          </cell>
          <cell r="P216">
            <v>120</v>
          </cell>
          <cell r="Q216">
            <v>360000</v>
          </cell>
          <cell r="R216">
            <v>21600</v>
          </cell>
          <cell r="S216">
            <v>44651</v>
          </cell>
          <cell r="T216">
            <v>45015</v>
          </cell>
          <cell r="U216" t="str">
            <v>崖州</v>
          </cell>
          <cell r="V216" t="str">
            <v>梅山镇</v>
          </cell>
          <cell r="W216" t="str">
            <v>阿肥爹岭</v>
          </cell>
        </row>
        <row r="217">
          <cell r="G217" t="str">
            <v>AHANSYA97622Q050111Q</v>
          </cell>
          <cell r="H217" t="str">
            <v>海南省三亚市育才生态区马脚村民委员会</v>
          </cell>
          <cell r="I217" t="str">
            <v>54460204ME17495597</v>
          </cell>
          <cell r="J217">
            <v>1316.14</v>
          </cell>
          <cell r="K217">
            <v>53348</v>
          </cell>
          <cell r="L217">
            <v>640176</v>
          </cell>
          <cell r="M217">
            <v>192052.8</v>
          </cell>
          <cell r="N217">
            <v>256070.4</v>
          </cell>
          <cell r="O217">
            <v>448123.2</v>
          </cell>
          <cell r="P217">
            <v>120</v>
          </cell>
          <cell r="Q217">
            <v>6401760</v>
          </cell>
          <cell r="R217">
            <v>384105.6</v>
          </cell>
          <cell r="S217">
            <v>44651</v>
          </cell>
          <cell r="T217">
            <v>45015</v>
          </cell>
          <cell r="U217" t="str">
            <v>育才区</v>
          </cell>
          <cell r="V217" t="str">
            <v>育才镇</v>
          </cell>
          <cell r="W217" t="str">
            <v>马脚村</v>
          </cell>
        </row>
        <row r="218">
          <cell r="G218" t="str">
            <v>AHANSYA97622Q050112M</v>
          </cell>
          <cell r="H218" t="str">
            <v>林碧清</v>
          </cell>
          <cell r="I218" t="str">
            <v>460200197312312504</v>
          </cell>
          <cell r="J218">
            <v>14.23</v>
          </cell>
          <cell r="K218">
            <v>600</v>
          </cell>
          <cell r="L218">
            <v>7200</v>
          </cell>
          <cell r="M218">
            <v>2160</v>
          </cell>
          <cell r="N218">
            <v>2880</v>
          </cell>
          <cell r="O218">
            <v>5040</v>
          </cell>
          <cell r="P218">
            <v>120</v>
          </cell>
          <cell r="Q218">
            <v>72000</v>
          </cell>
          <cell r="R218">
            <v>4320</v>
          </cell>
          <cell r="S218">
            <v>44651</v>
          </cell>
          <cell r="T218">
            <v>45015</v>
          </cell>
          <cell r="U218" t="str">
            <v>崖州</v>
          </cell>
          <cell r="V218" t="str">
            <v>崖城镇</v>
          </cell>
          <cell r="W218" t="str">
            <v>赤草村中坡</v>
          </cell>
        </row>
        <row r="219">
          <cell r="G219" t="str">
            <v>AHANSYA97622Q050113H</v>
          </cell>
          <cell r="H219" t="str">
            <v>董泽邦</v>
          </cell>
          <cell r="I219" t="str">
            <v>460200198301013351</v>
          </cell>
          <cell r="J219">
            <v>52.8</v>
          </cell>
          <cell r="K219">
            <v>1500</v>
          </cell>
          <cell r="L219">
            <v>18000</v>
          </cell>
          <cell r="M219">
            <v>5400</v>
          </cell>
          <cell r="N219">
            <v>7200</v>
          </cell>
          <cell r="O219">
            <v>12600</v>
          </cell>
          <cell r="P219">
            <v>120</v>
          </cell>
          <cell r="Q219">
            <v>180000</v>
          </cell>
          <cell r="R219">
            <v>10800</v>
          </cell>
          <cell r="S219">
            <v>44651</v>
          </cell>
          <cell r="T219">
            <v>45015</v>
          </cell>
          <cell r="U219" t="str">
            <v>天涯区</v>
          </cell>
          <cell r="V219" t="str">
            <v>凤凰镇</v>
          </cell>
          <cell r="W219" t="str">
            <v>梅村</v>
          </cell>
        </row>
        <row r="220">
          <cell r="G220" t="str">
            <v>AHANSYA97622Q050114P</v>
          </cell>
          <cell r="H220" t="str">
            <v>黄安硕</v>
          </cell>
          <cell r="I220" t="str">
            <v>352227199411113573</v>
          </cell>
          <cell r="J220">
            <v>21.89</v>
          </cell>
          <cell r="K220">
            <v>900</v>
          </cell>
          <cell r="L220">
            <v>10800</v>
          </cell>
          <cell r="M220">
            <v>3240</v>
          </cell>
          <cell r="N220">
            <v>4320</v>
          </cell>
          <cell r="O220">
            <v>7560</v>
          </cell>
          <cell r="P220">
            <v>120</v>
          </cell>
          <cell r="Q220">
            <v>108000</v>
          </cell>
          <cell r="R220">
            <v>6480</v>
          </cell>
          <cell r="S220">
            <v>44651</v>
          </cell>
          <cell r="T220">
            <v>45015</v>
          </cell>
          <cell r="U220" t="str">
            <v>崖州</v>
          </cell>
          <cell r="V220" t="str">
            <v>崖城镇</v>
          </cell>
          <cell r="W220" t="str">
            <v>羊岭队</v>
          </cell>
        </row>
        <row r="221">
          <cell r="G221" t="str">
            <v>AHANSYA97622Q050115K</v>
          </cell>
          <cell r="H221" t="str">
            <v>郑文字</v>
          </cell>
          <cell r="I221" t="str">
            <v>352227196909283517</v>
          </cell>
          <cell r="J221">
            <v>17.4</v>
          </cell>
          <cell r="K221">
            <v>600</v>
          </cell>
          <cell r="L221">
            <v>7200</v>
          </cell>
          <cell r="M221">
            <v>2160</v>
          </cell>
          <cell r="N221">
            <v>2880</v>
          </cell>
          <cell r="O221">
            <v>5040</v>
          </cell>
          <cell r="P221">
            <v>120</v>
          </cell>
          <cell r="Q221">
            <v>72000</v>
          </cell>
          <cell r="R221">
            <v>4320</v>
          </cell>
          <cell r="S221">
            <v>44651</v>
          </cell>
          <cell r="T221">
            <v>45015</v>
          </cell>
          <cell r="U221" t="str">
            <v>崖州</v>
          </cell>
          <cell r="V221" t="str">
            <v>崖城镇</v>
          </cell>
          <cell r="W221" t="str">
            <v>羊岭队</v>
          </cell>
        </row>
        <row r="222">
          <cell r="G222" t="str">
            <v>AHANSYA97622Q050116F</v>
          </cell>
          <cell r="H222" t="str">
            <v>陈大富</v>
          </cell>
          <cell r="I222" t="str">
            <v>352227197101055137</v>
          </cell>
          <cell r="J222">
            <v>80.95</v>
          </cell>
          <cell r="K222">
            <v>3000</v>
          </cell>
          <cell r="L222">
            <v>36000</v>
          </cell>
          <cell r="M222">
            <v>10800</v>
          </cell>
          <cell r="N222">
            <v>14400</v>
          </cell>
          <cell r="O222">
            <v>25200</v>
          </cell>
          <cell r="P222">
            <v>120</v>
          </cell>
          <cell r="Q222">
            <v>360000</v>
          </cell>
          <cell r="R222">
            <v>21600</v>
          </cell>
          <cell r="S222">
            <v>44651</v>
          </cell>
          <cell r="T222">
            <v>45015</v>
          </cell>
          <cell r="U222" t="str">
            <v>崖州</v>
          </cell>
          <cell r="V222" t="str">
            <v>梅山镇</v>
          </cell>
          <cell r="W222" t="str">
            <v>阿肥爹岭</v>
          </cell>
        </row>
        <row r="223">
          <cell r="G223" t="str">
            <v>AHANSYA97622Q050118W</v>
          </cell>
          <cell r="H223" t="str">
            <v>三亚市育才生态区龙密村民委员会</v>
          </cell>
          <cell r="I223" t="str">
            <v>54460204ME1749460N</v>
          </cell>
          <cell r="J223">
            <v>766.58</v>
          </cell>
          <cell r="K223">
            <v>31695</v>
          </cell>
          <cell r="L223">
            <v>380340</v>
          </cell>
          <cell r="M223">
            <v>114102</v>
          </cell>
          <cell r="N223">
            <v>152136</v>
          </cell>
          <cell r="O223">
            <v>266238</v>
          </cell>
          <cell r="P223">
            <v>120</v>
          </cell>
          <cell r="Q223">
            <v>3803400</v>
          </cell>
          <cell r="R223">
            <v>228204</v>
          </cell>
          <cell r="S223">
            <v>44651</v>
          </cell>
          <cell r="T223">
            <v>45015</v>
          </cell>
          <cell r="U223" t="str">
            <v>育才区</v>
          </cell>
          <cell r="V223" t="str">
            <v>育才镇</v>
          </cell>
          <cell r="W223" t="str">
            <v>龙密村</v>
          </cell>
        </row>
        <row r="224">
          <cell r="G224" t="str">
            <v>AHANSYA97622Q050121X</v>
          </cell>
          <cell r="H224" t="str">
            <v>林世俭</v>
          </cell>
          <cell r="I224" t="str">
            <v>352228197308013512</v>
          </cell>
          <cell r="J224">
            <v>46</v>
          </cell>
          <cell r="K224">
            <v>1500</v>
          </cell>
          <cell r="L224">
            <v>18000</v>
          </cell>
          <cell r="M224">
            <v>5400</v>
          </cell>
          <cell r="N224">
            <v>7200</v>
          </cell>
          <cell r="O224">
            <v>12600</v>
          </cell>
          <cell r="P224">
            <v>120</v>
          </cell>
          <cell r="Q224">
            <v>180000</v>
          </cell>
          <cell r="R224">
            <v>10800</v>
          </cell>
          <cell r="S224">
            <v>44651</v>
          </cell>
          <cell r="T224">
            <v>45015</v>
          </cell>
          <cell r="U224" t="str">
            <v>崖州</v>
          </cell>
          <cell r="V224" t="str">
            <v>崖城镇</v>
          </cell>
          <cell r="W224" t="str">
            <v>三更村</v>
          </cell>
        </row>
        <row r="225">
          <cell r="G225" t="str">
            <v>AHANSYA97622Q050123Y</v>
          </cell>
          <cell r="H225" t="str">
            <v>韦书明</v>
          </cell>
          <cell r="I225" t="str">
            <v>352228198712093029</v>
          </cell>
          <cell r="J225">
            <v>45.54</v>
          </cell>
          <cell r="K225">
            <v>2000</v>
          </cell>
          <cell r="L225">
            <v>24000</v>
          </cell>
          <cell r="M225">
            <v>7200</v>
          </cell>
          <cell r="N225">
            <v>9600</v>
          </cell>
          <cell r="O225">
            <v>16800</v>
          </cell>
          <cell r="P225">
            <v>120</v>
          </cell>
          <cell r="Q225">
            <v>240000</v>
          </cell>
          <cell r="R225">
            <v>14400</v>
          </cell>
          <cell r="S225">
            <v>44651</v>
          </cell>
          <cell r="T225">
            <v>45015</v>
          </cell>
          <cell r="U225" t="str">
            <v>崖州</v>
          </cell>
          <cell r="V225" t="str">
            <v>梅山镇</v>
          </cell>
          <cell r="W225" t="str">
            <v>阿肥爹岭</v>
          </cell>
        </row>
        <row r="226">
          <cell r="G226" t="str">
            <v>AHANSYA97622Q050132V</v>
          </cell>
          <cell r="H226" t="str">
            <v>姚炜炜</v>
          </cell>
          <cell r="I226" t="str">
            <v>350784199210191017</v>
          </cell>
          <cell r="J226">
            <v>45.68</v>
          </cell>
          <cell r="K226">
            <v>2000</v>
          </cell>
          <cell r="L226">
            <v>24000</v>
          </cell>
          <cell r="M226">
            <v>7200</v>
          </cell>
          <cell r="N226">
            <v>9600</v>
          </cell>
          <cell r="O226">
            <v>16800</v>
          </cell>
          <cell r="P226">
            <v>120</v>
          </cell>
          <cell r="Q226">
            <v>240000</v>
          </cell>
          <cell r="R226">
            <v>14400</v>
          </cell>
          <cell r="S226">
            <v>44651</v>
          </cell>
          <cell r="T226">
            <v>45015</v>
          </cell>
          <cell r="U226" t="str">
            <v>崖州</v>
          </cell>
          <cell r="V226" t="str">
            <v>梅山镇</v>
          </cell>
          <cell r="W226" t="str">
            <v>阿肥爹岭</v>
          </cell>
        </row>
        <row r="227">
          <cell r="G227" t="str">
            <v>AHANSYAZ2622Q050027N</v>
          </cell>
          <cell r="H227" t="str">
            <v>海南省三亚市育才生态区那受村民委员会</v>
          </cell>
          <cell r="I227" t="str">
            <v>54460204ME1749516R</v>
          </cell>
          <cell r="J227">
            <v>397.33</v>
          </cell>
          <cell r="K227">
            <v>15330</v>
          </cell>
          <cell r="L227">
            <v>431692.8</v>
          </cell>
        </row>
        <row r="227">
          <cell r="N227">
            <v>302184.96</v>
          </cell>
          <cell r="O227">
            <v>302184.96</v>
          </cell>
          <cell r="P227">
            <v>160</v>
          </cell>
          <cell r="Q227">
            <v>2452800</v>
          </cell>
          <cell r="R227">
            <v>302184.96</v>
          </cell>
          <cell r="S227">
            <v>44651</v>
          </cell>
          <cell r="T227">
            <v>45015</v>
          </cell>
          <cell r="U227" t="str">
            <v>育才区</v>
          </cell>
          <cell r="V227" t="str">
            <v>育才镇</v>
          </cell>
          <cell r="W227" t="str">
            <v>那受村</v>
          </cell>
        </row>
        <row r="228">
          <cell r="G228" t="str">
            <v>AHANSYAZ2622Q050052K</v>
          </cell>
          <cell r="H228" t="str">
            <v>胡达清</v>
          </cell>
          <cell r="I228" t="str">
            <v>513022196903295742</v>
          </cell>
          <cell r="J228">
            <v>26.49</v>
          </cell>
          <cell r="K228">
            <v>1100</v>
          </cell>
          <cell r="L228">
            <v>30976</v>
          </cell>
        </row>
        <row r="228">
          <cell r="N228">
            <v>21683.2</v>
          </cell>
          <cell r="O228">
            <v>21683.2</v>
          </cell>
          <cell r="P228">
            <v>160</v>
          </cell>
          <cell r="Q228">
            <v>176000</v>
          </cell>
          <cell r="R228">
            <v>21683.2</v>
          </cell>
          <cell r="S228">
            <v>44651</v>
          </cell>
          <cell r="T228">
            <v>45015</v>
          </cell>
          <cell r="U228" t="str">
            <v>崖州</v>
          </cell>
          <cell r="V228" t="str">
            <v>崖城镇</v>
          </cell>
          <cell r="W228" t="str">
            <v>红岭队</v>
          </cell>
        </row>
        <row r="229">
          <cell r="G229" t="str">
            <v>AHANSYA97622Q050122X</v>
          </cell>
          <cell r="H229" t="str">
            <v>黄连兰</v>
          </cell>
          <cell r="I229" t="str">
            <v>46020019780102444X</v>
          </cell>
          <cell r="J229">
            <v>62.6</v>
          </cell>
          <cell r="K229">
            <v>2500</v>
          </cell>
          <cell r="L229">
            <v>30000</v>
          </cell>
          <cell r="M229">
            <v>9000</v>
          </cell>
          <cell r="N229">
            <v>12000</v>
          </cell>
          <cell r="O229">
            <v>21000</v>
          </cell>
          <cell r="P229">
            <v>120</v>
          </cell>
          <cell r="Q229">
            <v>300000</v>
          </cell>
          <cell r="R229">
            <v>18000</v>
          </cell>
          <cell r="S229">
            <v>44702</v>
          </cell>
          <cell r="T229">
            <v>45066</v>
          </cell>
          <cell r="U229" t="str">
            <v>崖州</v>
          </cell>
          <cell r="V229" t="str">
            <v>崖城镇</v>
          </cell>
          <cell r="W229" t="str">
            <v>三陵水库</v>
          </cell>
        </row>
        <row r="230">
          <cell r="G230" t="str">
            <v>AHANSYA97622Q050124Y</v>
          </cell>
          <cell r="H230" t="str">
            <v>李肇斌</v>
          </cell>
          <cell r="I230" t="str">
            <v>352227196402043514</v>
          </cell>
          <cell r="J230">
            <v>24.3</v>
          </cell>
          <cell r="K230">
            <v>1000</v>
          </cell>
          <cell r="L230">
            <v>12000</v>
          </cell>
          <cell r="M230">
            <v>3600</v>
          </cell>
          <cell r="N230">
            <v>4800</v>
          </cell>
          <cell r="O230">
            <v>8400</v>
          </cell>
          <cell r="P230">
            <v>120</v>
          </cell>
          <cell r="Q230">
            <v>120000</v>
          </cell>
          <cell r="R230">
            <v>7200</v>
          </cell>
          <cell r="S230">
            <v>44666</v>
          </cell>
          <cell r="T230">
            <v>45030</v>
          </cell>
          <cell r="U230" t="str">
            <v>崖州</v>
          </cell>
          <cell r="V230" t="str">
            <v>崖城镇</v>
          </cell>
          <cell r="W230" t="str">
            <v>南繁农场羊岭队</v>
          </cell>
        </row>
        <row r="231">
          <cell r="G231" t="str">
            <v>AHANSYA97622Q050125Z</v>
          </cell>
          <cell r="H231" t="str">
            <v>周忠彬</v>
          </cell>
          <cell r="I231" t="str">
            <v>352227197112103018</v>
          </cell>
          <cell r="J231">
            <v>80.6</v>
          </cell>
          <cell r="K231">
            <v>3500</v>
          </cell>
          <cell r="L231">
            <v>54600</v>
          </cell>
          <cell r="M231">
            <v>16380</v>
          </cell>
          <cell r="N231">
            <v>21840</v>
          </cell>
          <cell r="O231">
            <v>38220</v>
          </cell>
          <cell r="P231">
            <v>120</v>
          </cell>
          <cell r="Q231">
            <v>420000</v>
          </cell>
          <cell r="R231">
            <v>32760</v>
          </cell>
          <cell r="S231">
            <v>44653</v>
          </cell>
          <cell r="T231">
            <v>45017</v>
          </cell>
          <cell r="U231" t="str">
            <v>崖州</v>
          </cell>
          <cell r="V231" t="str">
            <v>崖城镇</v>
          </cell>
          <cell r="W231" t="str">
            <v>三陵水库</v>
          </cell>
        </row>
        <row r="232">
          <cell r="G232" t="str">
            <v>AHANSYA97622Q050126M</v>
          </cell>
          <cell r="H232" t="str">
            <v>李肇斌</v>
          </cell>
          <cell r="I232" t="str">
            <v>352227196402043514</v>
          </cell>
          <cell r="J232">
            <v>31.89</v>
          </cell>
          <cell r="K232">
            <v>1000</v>
          </cell>
          <cell r="L232">
            <v>12000</v>
          </cell>
          <cell r="M232">
            <v>3600</v>
          </cell>
          <cell r="N232">
            <v>4800</v>
          </cell>
          <cell r="O232">
            <v>8400</v>
          </cell>
          <cell r="P232">
            <v>120</v>
          </cell>
          <cell r="Q232">
            <v>120000</v>
          </cell>
          <cell r="R232">
            <v>7200</v>
          </cell>
          <cell r="S232">
            <v>44666</v>
          </cell>
          <cell r="T232">
            <v>45030</v>
          </cell>
          <cell r="U232" t="str">
            <v>崖州</v>
          </cell>
          <cell r="V232" t="str">
            <v>崖城镇</v>
          </cell>
          <cell r="W232" t="str">
            <v>南繁农场羊岭队</v>
          </cell>
        </row>
        <row r="233">
          <cell r="G233" t="str">
            <v>AHANSYAZ2622Q050016R</v>
          </cell>
          <cell r="H233" t="str">
            <v>李肇斌</v>
          </cell>
          <cell r="I233" t="str">
            <v>352227196402043514</v>
          </cell>
          <cell r="J233">
            <v>31.89</v>
          </cell>
          <cell r="K233">
            <v>1000</v>
          </cell>
          <cell r="L233">
            <v>28160</v>
          </cell>
        </row>
        <row r="233">
          <cell r="N233">
            <v>19712</v>
          </cell>
          <cell r="O233">
            <v>19712</v>
          </cell>
          <cell r="P233">
            <v>160</v>
          </cell>
          <cell r="Q233">
            <v>160000</v>
          </cell>
          <cell r="R233">
            <v>19712</v>
          </cell>
          <cell r="S233">
            <v>44666</v>
          </cell>
          <cell r="T233">
            <v>45030</v>
          </cell>
          <cell r="U233" t="str">
            <v>崖州</v>
          </cell>
          <cell r="V233" t="str">
            <v>崖城镇</v>
          </cell>
          <cell r="W233" t="str">
            <v>南繁农场羊岭队</v>
          </cell>
        </row>
        <row r="234">
          <cell r="G234" t="str">
            <v>AHANSYAZ2622Q050018G</v>
          </cell>
          <cell r="H234" t="str">
            <v>李肇斌</v>
          </cell>
          <cell r="I234" t="str">
            <v>352227196402043514</v>
          </cell>
          <cell r="J234">
            <v>24.3</v>
          </cell>
          <cell r="K234">
            <v>1000</v>
          </cell>
          <cell r="L234">
            <v>28160</v>
          </cell>
        </row>
        <row r="234">
          <cell r="N234">
            <v>19712</v>
          </cell>
          <cell r="O234">
            <v>19712</v>
          </cell>
          <cell r="P234">
            <v>160</v>
          </cell>
          <cell r="Q234">
            <v>160000</v>
          </cell>
          <cell r="R234">
            <v>19712</v>
          </cell>
          <cell r="S234">
            <v>44666</v>
          </cell>
          <cell r="T234">
            <v>45030</v>
          </cell>
          <cell r="U234" t="str">
            <v>崖州</v>
          </cell>
          <cell r="V234" t="str">
            <v>崖城镇</v>
          </cell>
          <cell r="W234" t="str">
            <v>南繁农场羊岭队</v>
          </cell>
        </row>
        <row r="235">
          <cell r="G235" t="str">
            <v>AHANSYAZ2622Q050031X</v>
          </cell>
          <cell r="H235" t="str">
            <v>黄安硕</v>
          </cell>
          <cell r="I235" t="str">
            <v>352227199411113573</v>
          </cell>
          <cell r="J235">
            <v>21.89</v>
          </cell>
          <cell r="K235">
            <v>900</v>
          </cell>
          <cell r="L235">
            <v>25344</v>
          </cell>
        </row>
        <row r="235">
          <cell r="N235">
            <v>17740.8</v>
          </cell>
          <cell r="O235">
            <v>17740.8</v>
          </cell>
          <cell r="P235">
            <v>160</v>
          </cell>
          <cell r="Q235">
            <v>144000</v>
          </cell>
          <cell r="R235">
            <v>17740.8</v>
          </cell>
          <cell r="S235">
            <v>44656</v>
          </cell>
          <cell r="T235">
            <v>45020</v>
          </cell>
          <cell r="U235" t="str">
            <v>崖州</v>
          </cell>
          <cell r="V235" t="str">
            <v>崖城镇</v>
          </cell>
          <cell r="W235" t="str">
            <v>羊岭队</v>
          </cell>
        </row>
        <row r="236">
          <cell r="G236" t="str">
            <v>AHANSYAZ2622Q050033Z</v>
          </cell>
          <cell r="H236" t="str">
            <v>林碧清</v>
          </cell>
          <cell r="I236" t="str">
            <v>460200197312312504</v>
          </cell>
          <cell r="J236">
            <v>14.23</v>
          </cell>
          <cell r="K236">
            <v>600</v>
          </cell>
          <cell r="L236">
            <v>16896</v>
          </cell>
        </row>
        <row r="236">
          <cell r="N236">
            <v>11827.2</v>
          </cell>
          <cell r="O236">
            <v>11827.2</v>
          </cell>
          <cell r="P236">
            <v>160</v>
          </cell>
          <cell r="Q236">
            <v>96000</v>
          </cell>
          <cell r="R236">
            <v>11827.2</v>
          </cell>
          <cell r="S236">
            <v>44656</v>
          </cell>
          <cell r="T236">
            <v>45020</v>
          </cell>
          <cell r="U236" t="str">
            <v>崖州</v>
          </cell>
          <cell r="V236" t="str">
            <v>崖城镇</v>
          </cell>
          <cell r="W236" t="str">
            <v>赤草村中坡</v>
          </cell>
        </row>
        <row r="237">
          <cell r="G237" t="str">
            <v>AHANSYA97622Q050127N</v>
          </cell>
          <cell r="H237" t="str">
            <v>黄长进</v>
          </cell>
          <cell r="I237" t="str">
            <v>352227197108053513</v>
          </cell>
          <cell r="J237">
            <v>14.62</v>
          </cell>
          <cell r="K237">
            <v>500</v>
          </cell>
          <cell r="L237">
            <v>6000</v>
          </cell>
          <cell r="M237">
            <v>1800</v>
          </cell>
          <cell r="N237">
            <v>2400</v>
          </cell>
          <cell r="O237">
            <v>4200</v>
          </cell>
          <cell r="P237">
            <v>120</v>
          </cell>
          <cell r="Q237">
            <v>60000</v>
          </cell>
          <cell r="R237">
            <v>3600</v>
          </cell>
          <cell r="S237">
            <v>44660</v>
          </cell>
          <cell r="T237">
            <v>45024</v>
          </cell>
          <cell r="U237" t="str">
            <v>崖州</v>
          </cell>
          <cell r="V237" t="str">
            <v>崖城镇</v>
          </cell>
          <cell r="W237" t="str">
            <v>南雅九队</v>
          </cell>
        </row>
        <row r="238">
          <cell r="G238" t="str">
            <v>AHANSYA97622Q050128N</v>
          </cell>
          <cell r="H238" t="str">
            <v>邹商炳</v>
          </cell>
          <cell r="I238" t="str">
            <v>460200197701112493</v>
          </cell>
          <cell r="J238">
            <v>26.54</v>
          </cell>
          <cell r="K238">
            <v>900</v>
          </cell>
          <cell r="L238">
            <v>10800</v>
          </cell>
          <cell r="M238">
            <v>3240</v>
          </cell>
          <cell r="N238">
            <v>4320</v>
          </cell>
          <cell r="O238">
            <v>7560</v>
          </cell>
          <cell r="P238">
            <v>120</v>
          </cell>
          <cell r="Q238">
            <v>108000</v>
          </cell>
          <cell r="R238">
            <v>6480</v>
          </cell>
          <cell r="S238">
            <v>44677</v>
          </cell>
          <cell r="T238">
            <v>45041</v>
          </cell>
          <cell r="U238" t="str">
            <v>崖州</v>
          </cell>
          <cell r="V238" t="str">
            <v>崖城镇</v>
          </cell>
          <cell r="W238" t="str">
            <v>黄猄坡</v>
          </cell>
        </row>
        <row r="239">
          <cell r="G239" t="str">
            <v>AHANSYA97622Q050129N</v>
          </cell>
          <cell r="H239" t="str">
            <v>吴伦素</v>
          </cell>
          <cell r="I239" t="str">
            <v>513021197404036285</v>
          </cell>
          <cell r="J239">
            <v>36.72</v>
          </cell>
          <cell r="K239">
            <v>1600</v>
          </cell>
          <cell r="L239">
            <v>19200</v>
          </cell>
          <cell r="M239">
            <v>5760</v>
          </cell>
          <cell r="N239">
            <v>7680</v>
          </cell>
          <cell r="O239">
            <v>13440</v>
          </cell>
          <cell r="P239">
            <v>120</v>
          </cell>
          <cell r="Q239">
            <v>192000</v>
          </cell>
          <cell r="R239">
            <v>11520</v>
          </cell>
          <cell r="S239">
            <v>44661</v>
          </cell>
          <cell r="T239">
            <v>45025</v>
          </cell>
          <cell r="U239" t="str">
            <v>崖州</v>
          </cell>
          <cell r="V239" t="str">
            <v>梅山镇</v>
          </cell>
          <cell r="W239" t="str">
            <v>阿肥爹岭</v>
          </cell>
        </row>
        <row r="240">
          <cell r="G240" t="str">
            <v>AHANSYA97622Q050130H</v>
          </cell>
          <cell r="H240" t="str">
            <v>黄长进</v>
          </cell>
          <cell r="I240" t="str">
            <v>352227197108053513</v>
          </cell>
          <cell r="J240">
            <v>14.6</v>
          </cell>
          <cell r="K240">
            <v>600</v>
          </cell>
          <cell r="L240">
            <v>7200</v>
          </cell>
          <cell r="M240">
            <v>2160</v>
          </cell>
          <cell r="N240">
            <v>2880</v>
          </cell>
          <cell r="O240">
            <v>5040</v>
          </cell>
          <cell r="P240">
            <v>120</v>
          </cell>
          <cell r="Q240">
            <v>72000</v>
          </cell>
          <cell r="R240">
            <v>4320</v>
          </cell>
          <cell r="S240">
            <v>44659</v>
          </cell>
          <cell r="T240">
            <v>45023</v>
          </cell>
          <cell r="U240" t="str">
            <v>育才区</v>
          </cell>
          <cell r="V240" t="str">
            <v>雅亮</v>
          </cell>
          <cell r="W240" t="str">
            <v>红土岭</v>
          </cell>
        </row>
        <row r="241">
          <cell r="G241" t="str">
            <v>AHANSYA97622Q050131B</v>
          </cell>
          <cell r="H241" t="str">
            <v>吴娟娟</v>
          </cell>
          <cell r="I241" t="str">
            <v>352227199310163547</v>
          </cell>
          <cell r="J241">
            <v>10.35</v>
          </cell>
          <cell r="K241">
            <v>300</v>
          </cell>
          <cell r="L241">
            <v>3600</v>
          </cell>
          <cell r="M241">
            <v>1080</v>
          </cell>
          <cell r="N241">
            <v>1440</v>
          </cell>
          <cell r="O241">
            <v>2520</v>
          </cell>
          <cell r="P241">
            <v>120</v>
          </cell>
          <cell r="Q241">
            <v>36000</v>
          </cell>
          <cell r="R241">
            <v>2160</v>
          </cell>
          <cell r="S241">
            <v>44659</v>
          </cell>
          <cell r="T241">
            <v>45023</v>
          </cell>
          <cell r="U241" t="str">
            <v>崖州</v>
          </cell>
          <cell r="V241" t="str">
            <v>崖城镇</v>
          </cell>
          <cell r="W241" t="str">
            <v>南雅九队</v>
          </cell>
        </row>
        <row r="242">
          <cell r="G242" t="str">
            <v>AHANSYA97622Q050135R</v>
          </cell>
          <cell r="H242" t="str">
            <v>章有兵</v>
          </cell>
          <cell r="I242" t="str">
            <v>513022199409225734</v>
          </cell>
          <cell r="J242">
            <v>34.24</v>
          </cell>
          <cell r="K242">
            <v>1500</v>
          </cell>
          <cell r="L242">
            <v>18000</v>
          </cell>
          <cell r="M242">
            <v>5400</v>
          </cell>
          <cell r="N242">
            <v>7200</v>
          </cell>
          <cell r="O242">
            <v>12600</v>
          </cell>
          <cell r="P242">
            <v>120</v>
          </cell>
          <cell r="Q242">
            <v>180000</v>
          </cell>
          <cell r="R242">
            <v>10800</v>
          </cell>
          <cell r="S242">
            <v>44659</v>
          </cell>
          <cell r="T242">
            <v>45023</v>
          </cell>
          <cell r="U242" t="str">
            <v>崖州</v>
          </cell>
          <cell r="V242" t="str">
            <v>梅山镇</v>
          </cell>
          <cell r="W242" t="str">
            <v>阿肥爹岭</v>
          </cell>
        </row>
        <row r="243">
          <cell r="G243" t="str">
            <v>AHANSYA97622Q050136Y</v>
          </cell>
          <cell r="H243" t="str">
            <v>姚炜炜</v>
          </cell>
          <cell r="I243" t="str">
            <v>350784199210191017</v>
          </cell>
          <cell r="J243">
            <v>20.32</v>
          </cell>
          <cell r="K243">
            <v>880</v>
          </cell>
          <cell r="L243">
            <v>10560</v>
          </cell>
          <cell r="M243">
            <v>3168</v>
          </cell>
          <cell r="N243">
            <v>4224</v>
          </cell>
          <cell r="O243">
            <v>7392</v>
          </cell>
          <cell r="P243">
            <v>120</v>
          </cell>
          <cell r="Q243">
            <v>105600</v>
          </cell>
          <cell r="R243">
            <v>6336</v>
          </cell>
          <cell r="S243">
            <v>44691</v>
          </cell>
          <cell r="T243">
            <v>45055</v>
          </cell>
          <cell r="U243" t="str">
            <v>崖州</v>
          </cell>
          <cell r="V243" t="str">
            <v>梅山镇</v>
          </cell>
          <cell r="W243" t="str">
            <v>阿肥爹岭</v>
          </cell>
        </row>
        <row r="244">
          <cell r="G244" t="str">
            <v>AHANSYA97622Q050142K</v>
          </cell>
          <cell r="H244" t="str">
            <v>余根雄</v>
          </cell>
          <cell r="I244" t="str">
            <v>352227197705243518</v>
          </cell>
          <cell r="J244">
            <v>35.5</v>
          </cell>
          <cell r="K244">
            <v>1100</v>
          </cell>
          <cell r="L244">
            <v>13200</v>
          </cell>
          <cell r="M244">
            <v>3960</v>
          </cell>
          <cell r="N244">
            <v>5280</v>
          </cell>
          <cell r="O244">
            <v>9240</v>
          </cell>
          <cell r="P244">
            <v>120</v>
          </cell>
          <cell r="Q244">
            <v>132000</v>
          </cell>
          <cell r="R244">
            <v>7920</v>
          </cell>
          <cell r="S244">
            <v>44681</v>
          </cell>
          <cell r="T244">
            <v>45045</v>
          </cell>
          <cell r="U244" t="str">
            <v>崖州</v>
          </cell>
          <cell r="V244" t="str">
            <v>崖城镇</v>
          </cell>
          <cell r="W244" t="str">
            <v>坡加村</v>
          </cell>
        </row>
        <row r="245">
          <cell r="G245" t="str">
            <v>AHANSYAZ2622Q050084Q</v>
          </cell>
          <cell r="H245" t="str">
            <v>黄清忠</v>
          </cell>
          <cell r="I245" t="str">
            <v>460200196405094433</v>
          </cell>
          <cell r="J245">
            <v>80.76</v>
          </cell>
          <cell r="K245">
            <v>3000</v>
          </cell>
          <cell r="L245">
            <v>84480</v>
          </cell>
        </row>
        <row r="245">
          <cell r="N245">
            <v>59136</v>
          </cell>
          <cell r="O245">
            <v>59136</v>
          </cell>
          <cell r="P245">
            <v>160</v>
          </cell>
          <cell r="Q245">
            <v>480000</v>
          </cell>
          <cell r="R245">
            <v>59136</v>
          </cell>
          <cell r="S245">
            <v>44659</v>
          </cell>
          <cell r="T245">
            <v>45023</v>
          </cell>
          <cell r="U245" t="str">
            <v>崖州</v>
          </cell>
          <cell r="V245" t="str">
            <v>梅山镇</v>
          </cell>
          <cell r="W245" t="str">
            <v>阿肥爹岭</v>
          </cell>
        </row>
        <row r="246">
          <cell r="G246" t="str">
            <v>AHANSYAZ2622Q050085Z</v>
          </cell>
          <cell r="H246" t="str">
            <v>李东钰</v>
          </cell>
          <cell r="I246" t="str">
            <v>352227198609074819</v>
          </cell>
          <cell r="J246">
            <v>61</v>
          </cell>
          <cell r="K246">
            <v>1500</v>
          </cell>
          <cell r="L246">
            <v>42240</v>
          </cell>
        </row>
        <row r="246">
          <cell r="N246">
            <v>29568</v>
          </cell>
          <cell r="O246">
            <v>29568</v>
          </cell>
          <cell r="P246">
            <v>160</v>
          </cell>
          <cell r="Q246">
            <v>240000</v>
          </cell>
          <cell r="R246">
            <v>29568</v>
          </cell>
          <cell r="S246">
            <v>44659</v>
          </cell>
          <cell r="T246">
            <v>45023</v>
          </cell>
          <cell r="U246" t="str">
            <v>崖州</v>
          </cell>
          <cell r="V246" t="str">
            <v>崖城镇</v>
          </cell>
          <cell r="W246" t="str">
            <v>北岭村</v>
          </cell>
        </row>
        <row r="247">
          <cell r="G247" t="str">
            <v>AHANSYAZ2622Q050086J</v>
          </cell>
          <cell r="H247" t="str">
            <v>陈大富</v>
          </cell>
          <cell r="I247" t="str">
            <v>352227197101055137</v>
          </cell>
          <cell r="J247">
            <v>80.95</v>
          </cell>
          <cell r="K247">
            <v>3000</v>
          </cell>
          <cell r="L247">
            <v>84480</v>
          </cell>
        </row>
        <row r="247">
          <cell r="N247">
            <v>59136</v>
          </cell>
          <cell r="O247">
            <v>59136</v>
          </cell>
          <cell r="P247">
            <v>160</v>
          </cell>
          <cell r="Q247">
            <v>480000</v>
          </cell>
          <cell r="R247">
            <v>59136</v>
          </cell>
          <cell r="S247">
            <v>44659</v>
          </cell>
          <cell r="T247">
            <v>45023</v>
          </cell>
          <cell r="U247" t="str">
            <v>崖州</v>
          </cell>
          <cell r="V247" t="str">
            <v>梅山镇</v>
          </cell>
          <cell r="W247" t="str">
            <v>阿肥爹岭</v>
          </cell>
        </row>
        <row r="248">
          <cell r="G248" t="str">
            <v>AHANSYAZ2622Q050087T</v>
          </cell>
          <cell r="H248" t="str">
            <v>郑文字</v>
          </cell>
          <cell r="I248" t="str">
            <v>352227196909283517</v>
          </cell>
          <cell r="J248">
            <v>17.4</v>
          </cell>
          <cell r="K248">
            <v>600</v>
          </cell>
          <cell r="L248">
            <v>16896</v>
          </cell>
        </row>
        <row r="248">
          <cell r="N248">
            <v>11827.2</v>
          </cell>
          <cell r="O248">
            <v>11827.2</v>
          </cell>
          <cell r="P248">
            <v>160</v>
          </cell>
          <cell r="Q248">
            <v>96000</v>
          </cell>
          <cell r="R248">
            <v>11827.2</v>
          </cell>
          <cell r="S248">
            <v>44659</v>
          </cell>
          <cell r="T248">
            <v>45023</v>
          </cell>
          <cell r="U248" t="str">
            <v>崖州</v>
          </cell>
          <cell r="V248" t="str">
            <v>崖城镇</v>
          </cell>
          <cell r="W248" t="str">
            <v>羊岭队</v>
          </cell>
        </row>
        <row r="249">
          <cell r="G249" t="str">
            <v>AHANSYAZ2622Q050089N</v>
          </cell>
          <cell r="H249" t="str">
            <v>黄长进</v>
          </cell>
          <cell r="I249" t="str">
            <v>352227197108053513</v>
          </cell>
          <cell r="J249">
            <v>14.62</v>
          </cell>
          <cell r="K249">
            <v>500</v>
          </cell>
          <cell r="L249">
            <v>14080</v>
          </cell>
        </row>
        <row r="249">
          <cell r="N249">
            <v>9856</v>
          </cell>
          <cell r="O249">
            <v>9856</v>
          </cell>
          <cell r="P249">
            <v>160</v>
          </cell>
          <cell r="Q249">
            <v>80000</v>
          </cell>
          <cell r="R249">
            <v>9856</v>
          </cell>
          <cell r="S249">
            <v>44660</v>
          </cell>
          <cell r="T249">
            <v>45024</v>
          </cell>
          <cell r="U249" t="str">
            <v>崖州</v>
          </cell>
          <cell r="V249" t="str">
            <v>崖城镇</v>
          </cell>
          <cell r="W249" t="str">
            <v>南雅九队</v>
          </cell>
        </row>
        <row r="250">
          <cell r="G250" t="str">
            <v>AHANSYAZ2622Q050090F</v>
          </cell>
          <cell r="H250" t="str">
            <v>邹商炳</v>
          </cell>
          <cell r="I250" t="str">
            <v>460200197701112493</v>
          </cell>
          <cell r="J250">
            <v>26.54</v>
          </cell>
          <cell r="K250">
            <v>900</v>
          </cell>
          <cell r="L250">
            <v>25344</v>
          </cell>
        </row>
        <row r="250">
          <cell r="N250">
            <v>17740.8</v>
          </cell>
          <cell r="O250">
            <v>17740.8</v>
          </cell>
          <cell r="P250">
            <v>160</v>
          </cell>
          <cell r="Q250">
            <v>144000</v>
          </cell>
          <cell r="R250">
            <v>17740.8</v>
          </cell>
          <cell r="S250">
            <v>44677</v>
          </cell>
          <cell r="T250">
            <v>45041</v>
          </cell>
          <cell r="U250" t="str">
            <v>崖州</v>
          </cell>
          <cell r="V250" t="str">
            <v>崖城镇</v>
          </cell>
          <cell r="W250" t="str">
            <v>黄猄坡</v>
          </cell>
        </row>
        <row r="251">
          <cell r="G251" t="str">
            <v>AHANSYAZ2622Q050092E</v>
          </cell>
          <cell r="H251" t="str">
            <v>三亚市育才生态区龙密村民委员会</v>
          </cell>
          <cell r="I251" t="str">
            <v>54460204ME1749460N</v>
          </cell>
          <cell r="J251">
            <v>766.58</v>
          </cell>
          <cell r="K251">
            <v>31695</v>
          </cell>
          <cell r="L251">
            <v>892531.2</v>
          </cell>
        </row>
        <row r="251">
          <cell r="N251">
            <v>624771.84</v>
          </cell>
          <cell r="O251">
            <v>624771.84</v>
          </cell>
          <cell r="P251">
            <v>160</v>
          </cell>
          <cell r="Q251">
            <v>5071200</v>
          </cell>
          <cell r="R251">
            <v>624771.84</v>
          </cell>
          <cell r="S251">
            <v>44660</v>
          </cell>
          <cell r="T251">
            <v>45024</v>
          </cell>
          <cell r="U251" t="str">
            <v>育才区</v>
          </cell>
          <cell r="V251" t="str">
            <v>育才镇</v>
          </cell>
          <cell r="W251" t="str">
            <v>龙密村</v>
          </cell>
        </row>
        <row r="252">
          <cell r="G252" t="str">
            <v>AHANSYAZ2622Q050093K</v>
          </cell>
          <cell r="H252" t="str">
            <v>海南省三亚市育才生态区马脚村民委员会</v>
          </cell>
          <cell r="I252" t="str">
            <v>54460204ME17495597</v>
          </cell>
          <cell r="J252">
            <v>1316.14</v>
          </cell>
          <cell r="K252">
            <v>53348</v>
          </cell>
          <cell r="L252">
            <v>1502279.68</v>
          </cell>
        </row>
        <row r="252">
          <cell r="N252">
            <v>1051595.776</v>
          </cell>
          <cell r="O252">
            <v>1051595.776</v>
          </cell>
          <cell r="P252">
            <v>160</v>
          </cell>
          <cell r="Q252">
            <v>8535680</v>
          </cell>
          <cell r="R252">
            <v>1051595.776</v>
          </cell>
          <cell r="S252">
            <v>44659</v>
          </cell>
          <cell r="T252">
            <v>45023</v>
          </cell>
          <cell r="U252" t="str">
            <v>育才区</v>
          </cell>
          <cell r="V252" t="str">
            <v>育才镇</v>
          </cell>
          <cell r="W252" t="str">
            <v>马脚村</v>
          </cell>
        </row>
        <row r="253">
          <cell r="G253" t="str">
            <v>AHANSYAZ2622Q050094Q</v>
          </cell>
          <cell r="H253" t="str">
            <v>吴伦素</v>
          </cell>
          <cell r="I253" t="str">
            <v>513021197404036285</v>
          </cell>
          <cell r="J253">
            <v>36.72</v>
          </cell>
          <cell r="K253">
            <v>1600</v>
          </cell>
          <cell r="L253">
            <v>45056</v>
          </cell>
        </row>
        <row r="253">
          <cell r="N253">
            <v>31539.2</v>
          </cell>
          <cell r="O253">
            <v>31539.2</v>
          </cell>
          <cell r="P253">
            <v>160</v>
          </cell>
          <cell r="Q253">
            <v>256000</v>
          </cell>
          <cell r="R253">
            <v>31539.2</v>
          </cell>
          <cell r="S253">
            <v>44661</v>
          </cell>
          <cell r="T253">
            <v>45025</v>
          </cell>
          <cell r="U253" t="str">
            <v>崖州</v>
          </cell>
          <cell r="V253" t="str">
            <v>梅山镇</v>
          </cell>
          <cell r="W253" t="str">
            <v>阿肥爹岭</v>
          </cell>
        </row>
        <row r="254">
          <cell r="G254" t="str">
            <v>AHANSYAZ2622Q050095I</v>
          </cell>
          <cell r="H254" t="str">
            <v>黄长进</v>
          </cell>
          <cell r="I254" t="str">
            <v>352227197108053513</v>
          </cell>
          <cell r="J254">
            <v>14.6</v>
          </cell>
          <cell r="K254">
            <v>600</v>
          </cell>
          <cell r="L254">
            <v>46896</v>
          </cell>
        </row>
        <row r="254">
          <cell r="N254">
            <v>32827.2</v>
          </cell>
          <cell r="O254">
            <v>32827.2</v>
          </cell>
          <cell r="P254">
            <v>160</v>
          </cell>
          <cell r="Q254">
            <v>96000</v>
          </cell>
          <cell r="R254">
            <v>32827.2</v>
          </cell>
          <cell r="S254">
            <v>44659</v>
          </cell>
          <cell r="T254">
            <v>45023</v>
          </cell>
          <cell r="U254" t="str">
            <v>育才区</v>
          </cell>
          <cell r="V254" t="str">
            <v>雅亮</v>
          </cell>
          <cell r="W254" t="str">
            <v>红土岭</v>
          </cell>
        </row>
        <row r="255">
          <cell r="G255" t="str">
            <v>AHANSYAZ2622Q050096O</v>
          </cell>
          <cell r="H255" t="str">
            <v>杨双鸣</v>
          </cell>
          <cell r="I255" t="str">
            <v>35222719750125352X</v>
          </cell>
          <cell r="J255">
            <v>50.87</v>
          </cell>
          <cell r="K255">
            <v>3000</v>
          </cell>
          <cell r="L255">
            <v>84480</v>
          </cell>
        </row>
        <row r="255">
          <cell r="N255">
            <v>59136</v>
          </cell>
          <cell r="O255">
            <v>59136</v>
          </cell>
          <cell r="P255">
            <v>160</v>
          </cell>
          <cell r="Q255">
            <v>480000</v>
          </cell>
          <cell r="R255">
            <v>59136</v>
          </cell>
          <cell r="S255">
            <v>44659</v>
          </cell>
          <cell r="T255">
            <v>45023</v>
          </cell>
          <cell r="U255" t="str">
            <v>崖州</v>
          </cell>
          <cell r="V255" t="str">
            <v>梅山镇</v>
          </cell>
          <cell r="W255" t="str">
            <v>阿肥爹岭</v>
          </cell>
        </row>
        <row r="256">
          <cell r="G256" t="str">
            <v>AHANSYAZ2622Q050097H</v>
          </cell>
          <cell r="H256" t="str">
            <v>吴娟娟</v>
          </cell>
          <cell r="I256" t="str">
            <v>352227199310163547</v>
          </cell>
          <cell r="J256">
            <v>10.35</v>
          </cell>
          <cell r="K256">
            <v>300</v>
          </cell>
          <cell r="L256">
            <v>8448</v>
          </cell>
        </row>
        <row r="256">
          <cell r="N256">
            <v>5913.6</v>
          </cell>
          <cell r="O256">
            <v>5913.6</v>
          </cell>
          <cell r="P256">
            <v>160</v>
          </cell>
          <cell r="Q256">
            <v>48000</v>
          </cell>
          <cell r="R256">
            <v>5913.6</v>
          </cell>
          <cell r="S256">
            <v>44659</v>
          </cell>
          <cell r="T256">
            <v>45023</v>
          </cell>
          <cell r="U256" t="str">
            <v>崖州</v>
          </cell>
          <cell r="V256" t="str">
            <v>崖城镇</v>
          </cell>
          <cell r="W256" t="str">
            <v>南雅九队</v>
          </cell>
        </row>
        <row r="257">
          <cell r="G257" t="str">
            <v>AHANSYAZ2622Q050100K</v>
          </cell>
          <cell r="H257" t="str">
            <v>姚炜炜</v>
          </cell>
          <cell r="I257" t="str">
            <v>350784199210191017</v>
          </cell>
          <cell r="J257">
            <v>20.32</v>
          </cell>
          <cell r="K257">
            <v>880</v>
          </cell>
          <cell r="L257">
            <v>24780</v>
          </cell>
        </row>
        <row r="257">
          <cell r="N257">
            <v>17346</v>
          </cell>
          <cell r="O257">
            <v>17346</v>
          </cell>
          <cell r="P257">
            <v>160</v>
          </cell>
          <cell r="Q257">
            <v>140800</v>
          </cell>
          <cell r="R257">
            <v>17346</v>
          </cell>
          <cell r="S257">
            <v>44691</v>
          </cell>
          <cell r="T257">
            <v>45055</v>
          </cell>
          <cell r="U257" t="str">
            <v>崖州</v>
          </cell>
          <cell r="V257" t="str">
            <v>梅山镇</v>
          </cell>
          <cell r="W257" t="str">
            <v>阿肥爹岭</v>
          </cell>
        </row>
        <row r="258">
          <cell r="G258" t="str">
            <v>AHANSYAZ2622Q050101B</v>
          </cell>
          <cell r="H258" t="str">
            <v>吴娟娟</v>
          </cell>
          <cell r="I258" t="str">
            <v>352227199310163547</v>
          </cell>
          <cell r="J258">
            <v>8.34</v>
          </cell>
          <cell r="K258">
            <v>280</v>
          </cell>
          <cell r="L258">
            <v>7884.8</v>
          </cell>
        </row>
        <row r="258">
          <cell r="N258">
            <v>5519.36</v>
          </cell>
          <cell r="O258">
            <v>5519.36</v>
          </cell>
          <cell r="P258">
            <v>160</v>
          </cell>
          <cell r="Q258">
            <v>44800</v>
          </cell>
          <cell r="R258">
            <v>5519.36</v>
          </cell>
          <cell r="S258">
            <v>44659</v>
          </cell>
          <cell r="T258">
            <v>45023</v>
          </cell>
          <cell r="U258" t="str">
            <v>崖州</v>
          </cell>
          <cell r="V258" t="str">
            <v>崖城镇</v>
          </cell>
          <cell r="W258" t="str">
            <v>南雅九队</v>
          </cell>
        </row>
        <row r="259">
          <cell r="G259" t="str">
            <v>AHANSYAZ2622Q050104O</v>
          </cell>
          <cell r="H259" t="str">
            <v>章有兵</v>
          </cell>
          <cell r="I259" t="str">
            <v>513022199409225734</v>
          </cell>
          <cell r="J259">
            <v>34.24</v>
          </cell>
          <cell r="K259">
            <v>1500</v>
          </cell>
          <cell r="L259">
            <v>42240</v>
          </cell>
        </row>
        <row r="259">
          <cell r="N259">
            <v>29568</v>
          </cell>
          <cell r="O259">
            <v>29568</v>
          </cell>
          <cell r="P259">
            <v>160</v>
          </cell>
          <cell r="Q259">
            <v>240000</v>
          </cell>
          <cell r="R259">
            <v>29568</v>
          </cell>
          <cell r="S259">
            <v>44659</v>
          </cell>
          <cell r="T259">
            <v>45023</v>
          </cell>
          <cell r="U259" t="str">
            <v>崖州</v>
          </cell>
          <cell r="V259" t="str">
            <v>梅山镇</v>
          </cell>
          <cell r="W259" t="str">
            <v>阿肥爹岭</v>
          </cell>
        </row>
        <row r="260">
          <cell r="G260" t="str">
            <v>AHANSYAZ2622Q050105F</v>
          </cell>
          <cell r="H260" t="str">
            <v>姚炜炜</v>
          </cell>
          <cell r="I260" t="str">
            <v>350784199210191017</v>
          </cell>
          <cell r="J260">
            <v>45.68</v>
          </cell>
          <cell r="K260">
            <v>2000</v>
          </cell>
          <cell r="L260">
            <v>56320</v>
          </cell>
        </row>
        <row r="260">
          <cell r="N260">
            <v>39424</v>
          </cell>
          <cell r="O260">
            <v>39424</v>
          </cell>
          <cell r="P260">
            <v>160</v>
          </cell>
          <cell r="Q260">
            <v>320000</v>
          </cell>
          <cell r="R260">
            <v>39424</v>
          </cell>
          <cell r="S260">
            <v>44691</v>
          </cell>
          <cell r="T260">
            <v>45055</v>
          </cell>
          <cell r="U260" t="str">
            <v>崖州</v>
          </cell>
          <cell r="V260" t="str">
            <v>梅山镇</v>
          </cell>
          <cell r="W260" t="str">
            <v>阿肥爹岭</v>
          </cell>
        </row>
        <row r="261">
          <cell r="G261" t="str">
            <v>AHANSYA97622Q050133C</v>
          </cell>
          <cell r="H261" t="str">
            <v>杨双鸣</v>
          </cell>
          <cell r="I261" t="str">
            <v>35222719750125352X</v>
          </cell>
          <cell r="J261">
            <v>50.87</v>
          </cell>
          <cell r="K261">
            <v>3000</v>
          </cell>
          <cell r="L261">
            <v>36000</v>
          </cell>
          <cell r="M261">
            <v>10800</v>
          </cell>
          <cell r="N261">
            <v>14400</v>
          </cell>
          <cell r="O261">
            <v>25200</v>
          </cell>
          <cell r="P261">
            <v>120</v>
          </cell>
          <cell r="Q261">
            <v>360000</v>
          </cell>
          <cell r="R261">
            <v>21600</v>
          </cell>
          <cell r="S261">
            <v>44659</v>
          </cell>
          <cell r="T261">
            <v>45023</v>
          </cell>
          <cell r="U261" t="str">
            <v>崖州</v>
          </cell>
          <cell r="V261" t="str">
            <v>梅山镇</v>
          </cell>
          <cell r="W261" t="str">
            <v>阿肥爹岭</v>
          </cell>
        </row>
        <row r="262">
          <cell r="G262" t="str">
            <v>AHANSYA97622Q050134W</v>
          </cell>
          <cell r="H262" t="str">
            <v>姚明灿</v>
          </cell>
          <cell r="I262" t="str">
            <v>350784200401101016</v>
          </cell>
          <cell r="J262">
            <v>36.6</v>
          </cell>
          <cell r="K262">
            <v>1600</v>
          </cell>
          <cell r="L262">
            <v>19200</v>
          </cell>
          <cell r="M262">
            <v>5760</v>
          </cell>
          <cell r="N262">
            <v>7680</v>
          </cell>
          <cell r="O262">
            <v>13440</v>
          </cell>
          <cell r="P262">
            <v>120</v>
          </cell>
          <cell r="Q262">
            <v>192000</v>
          </cell>
          <cell r="R262">
            <v>11520</v>
          </cell>
          <cell r="S262">
            <v>44660</v>
          </cell>
          <cell r="T262">
            <v>45024</v>
          </cell>
          <cell r="U262" t="str">
            <v>崖州</v>
          </cell>
          <cell r="V262" t="str">
            <v>崖城镇</v>
          </cell>
          <cell r="W262" t="str">
            <v>三公里</v>
          </cell>
        </row>
        <row r="263">
          <cell r="G263" t="str">
            <v>AHANSYA97622Q050137S</v>
          </cell>
          <cell r="H263" t="str">
            <v>三亚市育才生态区雅林村民委员会</v>
          </cell>
          <cell r="I263" t="str">
            <v>54460204ME1749532F</v>
          </cell>
          <cell r="J263">
            <v>48.7</v>
          </cell>
          <cell r="K263">
            <v>2000</v>
          </cell>
          <cell r="L263">
            <v>24000</v>
          </cell>
          <cell r="M263">
            <v>7200</v>
          </cell>
          <cell r="N263">
            <v>9600</v>
          </cell>
          <cell r="O263">
            <v>16800</v>
          </cell>
          <cell r="P263">
            <v>120</v>
          </cell>
          <cell r="Q263">
            <v>240000</v>
          </cell>
          <cell r="R263">
            <v>14400</v>
          </cell>
          <cell r="S263">
            <v>44660</v>
          </cell>
          <cell r="T263">
            <v>45024</v>
          </cell>
          <cell r="U263" t="str">
            <v>育才区</v>
          </cell>
          <cell r="V263" t="str">
            <v>雅林村委会</v>
          </cell>
          <cell r="W263" t="str">
            <v>雅林村</v>
          </cell>
        </row>
        <row r="264">
          <cell r="G264" t="str">
            <v>AHANSYA97622Q050138M</v>
          </cell>
          <cell r="H264" t="str">
            <v>黄久艳</v>
          </cell>
          <cell r="I264" t="str">
            <v>352227199009023078</v>
          </cell>
          <cell r="J264">
            <v>34.25</v>
          </cell>
          <cell r="K264">
            <v>1500</v>
          </cell>
          <cell r="L264">
            <v>18000</v>
          </cell>
          <cell r="M264">
            <v>5400</v>
          </cell>
          <cell r="N264">
            <v>7200</v>
          </cell>
          <cell r="O264">
            <v>12600</v>
          </cell>
          <cell r="P264">
            <v>120</v>
          </cell>
          <cell r="Q264">
            <v>180000</v>
          </cell>
          <cell r="R264">
            <v>10800</v>
          </cell>
          <cell r="S264">
            <v>44660</v>
          </cell>
          <cell r="T264">
            <v>45024</v>
          </cell>
          <cell r="U264" t="str">
            <v>崖州</v>
          </cell>
          <cell r="V264" t="str">
            <v>梅山镇</v>
          </cell>
          <cell r="W264" t="str">
            <v>阿肥爹岭</v>
          </cell>
        </row>
        <row r="265">
          <cell r="G265" t="str">
            <v>AHANSYA97622Q050140A</v>
          </cell>
          <cell r="H265" t="str">
            <v>韦亚梳</v>
          </cell>
          <cell r="I265" t="str">
            <v>460200198103104906</v>
          </cell>
          <cell r="J265">
            <v>43.58</v>
          </cell>
          <cell r="K265">
            <v>1600</v>
          </cell>
          <cell r="L265">
            <v>19200</v>
          </cell>
          <cell r="M265">
            <v>5760</v>
          </cell>
          <cell r="N265">
            <v>7680</v>
          </cell>
          <cell r="O265">
            <v>13440</v>
          </cell>
          <cell r="P265">
            <v>120</v>
          </cell>
          <cell r="Q265">
            <v>192000</v>
          </cell>
          <cell r="R265">
            <v>11520</v>
          </cell>
          <cell r="S265">
            <v>44660</v>
          </cell>
          <cell r="T265">
            <v>45024</v>
          </cell>
          <cell r="U265" t="str">
            <v>崖州</v>
          </cell>
          <cell r="V265" t="str">
            <v>崖城镇</v>
          </cell>
          <cell r="W265" t="str">
            <v>坡加村</v>
          </cell>
        </row>
        <row r="266">
          <cell r="G266" t="str">
            <v>AHANSYA97622Q050141F</v>
          </cell>
          <cell r="H266" t="str">
            <v>张礼凌</v>
          </cell>
          <cell r="I266" t="str">
            <v>352227196910053516</v>
          </cell>
          <cell r="J266">
            <v>14.46</v>
          </cell>
          <cell r="K266">
            <v>500</v>
          </cell>
          <cell r="L266">
            <v>7800</v>
          </cell>
          <cell r="M266">
            <v>2340</v>
          </cell>
          <cell r="N266">
            <v>3120</v>
          </cell>
          <cell r="O266">
            <v>5460</v>
          </cell>
          <cell r="P266">
            <v>120</v>
          </cell>
          <cell r="Q266">
            <v>60000</v>
          </cell>
          <cell r="R266">
            <v>4680</v>
          </cell>
          <cell r="S266">
            <v>44660</v>
          </cell>
          <cell r="T266">
            <v>45024</v>
          </cell>
          <cell r="U266" t="str">
            <v>崖州</v>
          </cell>
          <cell r="V266" t="str">
            <v>崖城镇</v>
          </cell>
          <cell r="W266" t="str">
            <v>北岭村委会乐基村</v>
          </cell>
        </row>
        <row r="267">
          <cell r="G267" t="str">
            <v>AHANSYA97622Q050143C</v>
          </cell>
          <cell r="H267" t="str">
            <v>黄久子</v>
          </cell>
          <cell r="I267" t="str">
            <v>352227198212143038</v>
          </cell>
          <cell r="J267">
            <v>40.48</v>
          </cell>
          <cell r="K267">
            <v>1500</v>
          </cell>
          <cell r="L267">
            <v>18000</v>
          </cell>
          <cell r="M267">
            <v>5400</v>
          </cell>
          <cell r="N267">
            <v>7200</v>
          </cell>
          <cell r="O267">
            <v>12600</v>
          </cell>
          <cell r="P267">
            <v>120</v>
          </cell>
          <cell r="Q267">
            <v>180000</v>
          </cell>
          <cell r="R267">
            <v>10800</v>
          </cell>
          <cell r="S267">
            <v>44659</v>
          </cell>
          <cell r="T267">
            <v>45023</v>
          </cell>
          <cell r="U267" t="str">
            <v>崖州</v>
          </cell>
          <cell r="V267" t="str">
            <v>梅山镇</v>
          </cell>
          <cell r="W267" t="str">
            <v>阿肥爹岭</v>
          </cell>
        </row>
        <row r="268">
          <cell r="G268" t="str">
            <v>AHANSYA97622Q050144H</v>
          </cell>
          <cell r="H268" t="str">
            <v>张礼凌</v>
          </cell>
          <cell r="I268" t="str">
            <v>352227196910053516</v>
          </cell>
          <cell r="J268">
            <v>51</v>
          </cell>
          <cell r="K268">
            <v>2000</v>
          </cell>
          <cell r="L268">
            <v>31200</v>
          </cell>
          <cell r="M268">
            <v>9360</v>
          </cell>
          <cell r="N268">
            <v>12480</v>
          </cell>
          <cell r="O268">
            <v>21840</v>
          </cell>
          <cell r="P268">
            <v>120</v>
          </cell>
          <cell r="Q268">
            <v>240000</v>
          </cell>
          <cell r="R268">
            <v>18720</v>
          </cell>
          <cell r="S268">
            <v>44660</v>
          </cell>
          <cell r="T268">
            <v>45024</v>
          </cell>
          <cell r="U268" t="str">
            <v>崖州</v>
          </cell>
          <cell r="V268" t="str">
            <v>崖城镇</v>
          </cell>
          <cell r="W268" t="str">
            <v>崖北果场</v>
          </cell>
        </row>
        <row r="269">
          <cell r="G269" t="str">
            <v>AHANSYA97622Q050145L</v>
          </cell>
          <cell r="H269" t="str">
            <v>张礼凌</v>
          </cell>
          <cell r="I269" t="str">
            <v>352227196910053516</v>
          </cell>
          <cell r="J269">
            <v>32.57</v>
          </cell>
          <cell r="K269">
            <v>1000</v>
          </cell>
          <cell r="L269">
            <v>15600</v>
          </cell>
          <cell r="M269">
            <v>4680</v>
          </cell>
          <cell r="N269">
            <v>6240</v>
          </cell>
          <cell r="O269">
            <v>10920</v>
          </cell>
          <cell r="P269">
            <v>120</v>
          </cell>
          <cell r="Q269">
            <v>120000</v>
          </cell>
          <cell r="R269">
            <v>9360</v>
          </cell>
          <cell r="S269">
            <v>44660</v>
          </cell>
          <cell r="T269">
            <v>45024</v>
          </cell>
          <cell r="U269" t="str">
            <v>崖州</v>
          </cell>
          <cell r="V269" t="str">
            <v>崖城镇</v>
          </cell>
          <cell r="W269" t="str">
            <v>北岭村委会乐基村</v>
          </cell>
        </row>
        <row r="270">
          <cell r="G270" t="str">
            <v>AHANSYA97622Q050148N</v>
          </cell>
          <cell r="H270" t="str">
            <v>陈其匡</v>
          </cell>
          <cell r="I270" t="str">
            <v>460200197803104697</v>
          </cell>
          <cell r="J270">
            <v>28.92</v>
          </cell>
          <cell r="K270">
            <v>1040</v>
          </cell>
          <cell r="L270">
            <v>12480</v>
          </cell>
          <cell r="M270">
            <v>3744</v>
          </cell>
          <cell r="N270">
            <v>4992</v>
          </cell>
          <cell r="O270">
            <v>8736</v>
          </cell>
          <cell r="P270">
            <v>120</v>
          </cell>
          <cell r="Q270">
            <v>124800</v>
          </cell>
          <cell r="R270">
            <v>7488</v>
          </cell>
          <cell r="S270">
            <v>44660</v>
          </cell>
          <cell r="T270">
            <v>45024</v>
          </cell>
          <cell r="U270" t="str">
            <v>天涯区</v>
          </cell>
          <cell r="V270" t="str">
            <v>凤凰镇</v>
          </cell>
          <cell r="W270" t="str">
            <v>梅村</v>
          </cell>
        </row>
        <row r="271">
          <cell r="G271" t="str">
            <v>AHANSYA97622Q050157H</v>
          </cell>
          <cell r="H271" t="str">
            <v>郑爱娟</v>
          </cell>
          <cell r="I271" t="str">
            <v>352227197609163526</v>
          </cell>
          <cell r="J271">
            <v>44.1</v>
          </cell>
          <cell r="K271">
            <v>1900</v>
          </cell>
          <cell r="L271">
            <v>22800</v>
          </cell>
          <cell r="M271">
            <v>6840</v>
          </cell>
          <cell r="N271">
            <v>9120</v>
          </cell>
          <cell r="O271">
            <v>15960</v>
          </cell>
          <cell r="P271">
            <v>120</v>
          </cell>
          <cell r="Q271">
            <v>228000</v>
          </cell>
          <cell r="R271">
            <v>13680</v>
          </cell>
          <cell r="S271">
            <v>44659</v>
          </cell>
          <cell r="T271">
            <v>45023</v>
          </cell>
          <cell r="U271" t="str">
            <v>崖州</v>
          </cell>
          <cell r="V271" t="str">
            <v>梅山镇</v>
          </cell>
          <cell r="W271" t="str">
            <v>阿肥爹岭</v>
          </cell>
        </row>
        <row r="272">
          <cell r="G272" t="str">
            <v>AHANSYAZ2622Q050102T</v>
          </cell>
          <cell r="H272" t="str">
            <v>姚明灿</v>
          </cell>
          <cell r="I272" t="str">
            <v>350784200401101016</v>
          </cell>
          <cell r="J272">
            <v>36.6</v>
          </cell>
          <cell r="K272">
            <v>1600</v>
          </cell>
          <cell r="L272">
            <v>45056</v>
          </cell>
        </row>
        <row r="272">
          <cell r="N272">
            <v>31539.2</v>
          </cell>
          <cell r="O272">
            <v>31539.2</v>
          </cell>
          <cell r="P272">
            <v>160</v>
          </cell>
          <cell r="Q272">
            <v>256000</v>
          </cell>
          <cell r="R272">
            <v>31539.2</v>
          </cell>
          <cell r="S272">
            <v>44660</v>
          </cell>
          <cell r="T272">
            <v>45024</v>
          </cell>
          <cell r="U272" t="str">
            <v>崖州</v>
          </cell>
          <cell r="V272" t="str">
            <v>崖城镇</v>
          </cell>
          <cell r="W272" t="str">
            <v>三公里</v>
          </cell>
        </row>
        <row r="273">
          <cell r="G273" t="str">
            <v>AHANSYAZ2622Q050103X</v>
          </cell>
          <cell r="H273" t="str">
            <v>林世俭</v>
          </cell>
          <cell r="I273" t="str">
            <v>352228197308013512</v>
          </cell>
          <cell r="J273">
            <v>46</v>
          </cell>
          <cell r="K273">
            <v>1500</v>
          </cell>
          <cell r="L273">
            <v>42240</v>
          </cell>
        </row>
        <row r="273">
          <cell r="N273">
            <v>29568</v>
          </cell>
          <cell r="O273">
            <v>29568</v>
          </cell>
          <cell r="P273">
            <v>160</v>
          </cell>
          <cell r="Q273">
            <v>240000</v>
          </cell>
          <cell r="R273">
            <v>29568</v>
          </cell>
          <cell r="S273">
            <v>44660</v>
          </cell>
          <cell r="T273">
            <v>45024</v>
          </cell>
          <cell r="U273" t="str">
            <v>崖州</v>
          </cell>
          <cell r="V273" t="str">
            <v>崖城镇</v>
          </cell>
          <cell r="W273" t="str">
            <v>三更村</v>
          </cell>
        </row>
        <row r="274">
          <cell r="G274" t="str">
            <v>AHANSYAZ2622Q050106W</v>
          </cell>
          <cell r="H274" t="str">
            <v>三亚市育才生态区雅林村民委员会</v>
          </cell>
          <cell r="I274" t="str">
            <v>54460204ME1749532F</v>
          </cell>
          <cell r="J274">
            <v>48.7</v>
          </cell>
          <cell r="K274">
            <v>2000</v>
          </cell>
          <cell r="L274">
            <v>56320</v>
          </cell>
        </row>
        <row r="274">
          <cell r="N274">
            <v>39424</v>
          </cell>
          <cell r="O274">
            <v>39424</v>
          </cell>
          <cell r="P274">
            <v>160</v>
          </cell>
          <cell r="Q274">
            <v>320000</v>
          </cell>
          <cell r="R274">
            <v>39424</v>
          </cell>
          <cell r="S274">
            <v>44660</v>
          </cell>
          <cell r="T274">
            <v>45024</v>
          </cell>
          <cell r="U274" t="str">
            <v>育才区</v>
          </cell>
          <cell r="V274" t="str">
            <v>雅林村委会</v>
          </cell>
          <cell r="W274" t="str">
            <v>雅林村</v>
          </cell>
        </row>
        <row r="275">
          <cell r="G275" t="str">
            <v>AHANSYAZ2622Q050107A</v>
          </cell>
          <cell r="H275" t="str">
            <v>黄久艳</v>
          </cell>
          <cell r="I275" t="str">
            <v>352227199009023078</v>
          </cell>
          <cell r="J275">
            <v>34.25</v>
          </cell>
          <cell r="K275">
            <v>1500</v>
          </cell>
          <cell r="L275">
            <v>42240</v>
          </cell>
        </row>
        <row r="275">
          <cell r="N275">
            <v>29568</v>
          </cell>
          <cell r="O275">
            <v>29568</v>
          </cell>
          <cell r="P275">
            <v>160</v>
          </cell>
          <cell r="Q275">
            <v>240000</v>
          </cell>
          <cell r="R275">
            <v>29568</v>
          </cell>
          <cell r="S275">
            <v>44660</v>
          </cell>
          <cell r="T275">
            <v>45024</v>
          </cell>
          <cell r="U275" t="str">
            <v>崖州</v>
          </cell>
          <cell r="V275" t="str">
            <v>梅山镇</v>
          </cell>
          <cell r="W275" t="str">
            <v>阿肥爹岭</v>
          </cell>
        </row>
        <row r="276">
          <cell r="G276" t="str">
            <v>AHANSYAZ2622Q050109J</v>
          </cell>
          <cell r="H276" t="str">
            <v>韦亚梳</v>
          </cell>
          <cell r="I276" t="str">
            <v>460200198103104906</v>
          </cell>
          <cell r="J276">
            <v>43.58</v>
          </cell>
          <cell r="K276">
            <v>1600</v>
          </cell>
          <cell r="L276">
            <v>45056</v>
          </cell>
        </row>
        <row r="276">
          <cell r="N276">
            <v>31539.2</v>
          </cell>
          <cell r="O276">
            <v>31539.2</v>
          </cell>
          <cell r="P276">
            <v>160</v>
          </cell>
          <cell r="Q276">
            <v>256000</v>
          </cell>
          <cell r="R276">
            <v>31539.2</v>
          </cell>
          <cell r="S276">
            <v>44660</v>
          </cell>
          <cell r="T276">
            <v>45024</v>
          </cell>
          <cell r="U276" t="str">
            <v>崖州</v>
          </cell>
          <cell r="V276" t="str">
            <v>崖城镇</v>
          </cell>
          <cell r="W276" t="str">
            <v>坡加村</v>
          </cell>
        </row>
        <row r="277">
          <cell r="G277" t="str">
            <v>AHANSYAZ2622Q050110K</v>
          </cell>
          <cell r="H277" t="str">
            <v>陈其匡</v>
          </cell>
          <cell r="I277" t="str">
            <v>460200197803104697</v>
          </cell>
          <cell r="J277">
            <v>28.92</v>
          </cell>
          <cell r="K277">
            <v>1040</v>
          </cell>
          <cell r="L277">
            <v>29286</v>
          </cell>
        </row>
        <row r="277">
          <cell r="N277">
            <v>20500.2</v>
          </cell>
          <cell r="O277">
            <v>20500.2</v>
          </cell>
          <cell r="P277">
            <v>160</v>
          </cell>
          <cell r="Q277">
            <v>166400</v>
          </cell>
          <cell r="R277">
            <v>20500.2</v>
          </cell>
          <cell r="S277">
            <v>44660</v>
          </cell>
          <cell r="T277">
            <v>45024</v>
          </cell>
          <cell r="U277" t="str">
            <v>天涯区</v>
          </cell>
          <cell r="V277" t="str">
            <v>凤凰镇</v>
          </cell>
          <cell r="W277" t="str">
            <v>梅村</v>
          </cell>
        </row>
        <row r="278">
          <cell r="G278" t="str">
            <v>AHANSYAZ2622Q050111K</v>
          </cell>
          <cell r="H278" t="str">
            <v>黄久子</v>
          </cell>
          <cell r="I278" t="str">
            <v>352227198212143038</v>
          </cell>
          <cell r="J278">
            <v>40.48</v>
          </cell>
          <cell r="K278">
            <v>1500</v>
          </cell>
          <cell r="L278">
            <v>42240</v>
          </cell>
        </row>
        <row r="278">
          <cell r="N278">
            <v>29568</v>
          </cell>
          <cell r="O278">
            <v>29568</v>
          </cell>
          <cell r="P278">
            <v>160</v>
          </cell>
          <cell r="Q278">
            <v>240000</v>
          </cell>
          <cell r="R278">
            <v>29568</v>
          </cell>
          <cell r="S278">
            <v>44659</v>
          </cell>
          <cell r="T278">
            <v>45023</v>
          </cell>
          <cell r="U278" t="str">
            <v>崖州</v>
          </cell>
          <cell r="V278" t="str">
            <v>梅山镇</v>
          </cell>
          <cell r="W278" t="str">
            <v>阿肥爹岭</v>
          </cell>
        </row>
        <row r="279">
          <cell r="G279" t="str">
            <v>AHANSYAZ2622Q050123U</v>
          </cell>
          <cell r="H279" t="str">
            <v>郑爱娟</v>
          </cell>
          <cell r="I279" t="str">
            <v>352227197609163526</v>
          </cell>
          <cell r="J279">
            <v>44.1</v>
          </cell>
          <cell r="K279">
            <v>1900</v>
          </cell>
          <cell r="L279">
            <v>53504</v>
          </cell>
        </row>
        <row r="279">
          <cell r="N279">
            <v>37452.8</v>
          </cell>
          <cell r="O279">
            <v>37452.8</v>
          </cell>
          <cell r="P279">
            <v>160</v>
          </cell>
          <cell r="Q279">
            <v>304000</v>
          </cell>
          <cell r="R279">
            <v>37452.8</v>
          </cell>
          <cell r="S279">
            <v>44659</v>
          </cell>
          <cell r="T279">
            <v>45023</v>
          </cell>
          <cell r="U279" t="str">
            <v>崖州</v>
          </cell>
          <cell r="V279" t="str">
            <v>梅山镇</v>
          </cell>
          <cell r="W279" t="str">
            <v>阿肥爹岭</v>
          </cell>
        </row>
        <row r="280">
          <cell r="G280" t="str">
            <v>AHANSYA97622Q050176Q</v>
          </cell>
          <cell r="H280" t="str">
            <v>张国瑞</v>
          </cell>
          <cell r="I280" t="str">
            <v>350121195206066719</v>
          </cell>
          <cell r="J280">
            <v>64.88</v>
          </cell>
          <cell r="K280">
            <v>1900</v>
          </cell>
          <cell r="L280">
            <v>22800</v>
          </cell>
          <cell r="M280">
            <v>6840</v>
          </cell>
          <cell r="N280">
            <v>9120</v>
          </cell>
          <cell r="O280">
            <v>15960</v>
          </cell>
          <cell r="P280">
            <v>120</v>
          </cell>
          <cell r="Q280">
            <v>228000</v>
          </cell>
          <cell r="R280">
            <v>13680</v>
          </cell>
          <cell r="S280">
            <v>44660</v>
          </cell>
          <cell r="T280">
            <v>45024</v>
          </cell>
          <cell r="U280" t="str">
            <v>崖州</v>
          </cell>
          <cell r="V280" t="str">
            <v>崖城镇</v>
          </cell>
          <cell r="W280" t="str">
            <v>海棠村</v>
          </cell>
        </row>
        <row r="281">
          <cell r="G281" t="str">
            <v>AHANSYAZ2622Q050142P</v>
          </cell>
          <cell r="H281" t="str">
            <v>张国瑞</v>
          </cell>
          <cell r="I281" t="str">
            <v>350121195206066719</v>
          </cell>
          <cell r="J281">
            <v>64.88</v>
          </cell>
          <cell r="K281">
            <v>1900</v>
          </cell>
          <cell r="L281">
            <v>53504</v>
          </cell>
        </row>
        <row r="281">
          <cell r="N281">
            <v>37452.8</v>
          </cell>
          <cell r="O281">
            <v>37452.8</v>
          </cell>
          <cell r="P281">
            <v>160</v>
          </cell>
          <cell r="Q281">
            <v>304000</v>
          </cell>
          <cell r="R281">
            <v>37452.8</v>
          </cell>
          <cell r="S281">
            <v>44660</v>
          </cell>
          <cell r="T281">
            <v>45024</v>
          </cell>
          <cell r="U281" t="str">
            <v>崖州</v>
          </cell>
          <cell r="V281" t="str">
            <v>崖城镇</v>
          </cell>
          <cell r="W281" t="str">
            <v>海棠村</v>
          </cell>
        </row>
        <row r="282">
          <cell r="G282" t="str">
            <v>AHANSYA97622Q050175M</v>
          </cell>
          <cell r="H282" t="str">
            <v>张诗佃</v>
          </cell>
          <cell r="I282" t="str">
            <v>350121198101166717</v>
          </cell>
        </row>
        <row r="282">
          <cell r="K282">
            <v>750</v>
          </cell>
          <cell r="L282">
            <v>11700</v>
          </cell>
          <cell r="M282">
            <v>3510</v>
          </cell>
          <cell r="N282">
            <v>4680</v>
          </cell>
          <cell r="O282">
            <v>8190</v>
          </cell>
          <cell r="P282">
            <v>120</v>
          </cell>
          <cell r="Q282">
            <v>90000</v>
          </cell>
          <cell r="R282">
            <v>7020</v>
          </cell>
          <cell r="S282">
            <v>44660</v>
          </cell>
          <cell r="T282">
            <v>45024</v>
          </cell>
          <cell r="U282" t="str">
            <v>崖州</v>
          </cell>
          <cell r="V282" t="str">
            <v>崖城镇</v>
          </cell>
          <cell r="W282" t="str">
            <v>海棠村</v>
          </cell>
        </row>
        <row r="283">
          <cell r="G283" t="str">
            <v>AHANSYA97622Q050178Y</v>
          </cell>
          <cell r="H283" t="str">
            <v>张诗佃</v>
          </cell>
          <cell r="I283" t="str">
            <v>350121198101166717</v>
          </cell>
          <cell r="J283">
            <v>90.97</v>
          </cell>
          <cell r="K283">
            <v>2900</v>
          </cell>
          <cell r="L283">
            <v>34800</v>
          </cell>
          <cell r="M283">
            <v>10440</v>
          </cell>
          <cell r="N283">
            <v>13920</v>
          </cell>
          <cell r="O283">
            <v>24360</v>
          </cell>
          <cell r="P283">
            <v>120</v>
          </cell>
          <cell r="Q283">
            <v>348000</v>
          </cell>
          <cell r="R283">
            <v>20880</v>
          </cell>
          <cell r="S283">
            <v>44660</v>
          </cell>
          <cell r="T283">
            <v>45024</v>
          </cell>
          <cell r="U283" t="str">
            <v>崖州</v>
          </cell>
          <cell r="V283" t="str">
            <v>崖城镇</v>
          </cell>
          <cell r="W283" t="str">
            <v>海棠村</v>
          </cell>
        </row>
        <row r="284">
          <cell r="G284" t="str">
            <v>AHANSYAZ2622Q050141C</v>
          </cell>
          <cell r="H284" t="str">
            <v>张诗佃</v>
          </cell>
          <cell r="I284" t="str">
            <v>350121198101166717</v>
          </cell>
          <cell r="J284">
            <v>90.97</v>
          </cell>
          <cell r="K284">
            <v>2900</v>
          </cell>
          <cell r="L284">
            <v>81664</v>
          </cell>
        </row>
        <row r="284">
          <cell r="N284">
            <v>57164.8</v>
          </cell>
          <cell r="O284">
            <v>57164.8</v>
          </cell>
          <cell r="P284">
            <v>160</v>
          </cell>
          <cell r="Q284">
            <v>464000</v>
          </cell>
          <cell r="R284">
            <v>57164.8</v>
          </cell>
          <cell r="S284">
            <v>44660</v>
          </cell>
          <cell r="T284">
            <v>45024</v>
          </cell>
          <cell r="U284" t="str">
            <v>崖州</v>
          </cell>
          <cell r="V284" t="str">
            <v>崖城镇</v>
          </cell>
          <cell r="W284" t="str">
            <v>海棠村</v>
          </cell>
        </row>
        <row r="285">
          <cell r="G285" t="str">
            <v>AHANSYA97622Q050177H</v>
          </cell>
          <cell r="H285" t="str">
            <v>戴祖根</v>
          </cell>
          <cell r="I285" t="str">
            <v>35222719640125351X</v>
          </cell>
        </row>
        <row r="285">
          <cell r="K285">
            <v>450</v>
          </cell>
          <cell r="L285">
            <v>5400</v>
          </cell>
          <cell r="M285">
            <v>1620</v>
          </cell>
          <cell r="N285">
            <v>2160</v>
          </cell>
          <cell r="O285">
            <v>3780</v>
          </cell>
          <cell r="P285">
            <v>120</v>
          </cell>
          <cell r="Q285">
            <v>54000</v>
          </cell>
          <cell r="R285">
            <v>3240</v>
          </cell>
          <cell r="S285">
            <v>44660</v>
          </cell>
          <cell r="T285">
            <v>45024</v>
          </cell>
          <cell r="U285" t="str">
            <v>崖州</v>
          </cell>
          <cell r="V285" t="str">
            <v>崖城镇</v>
          </cell>
          <cell r="W285" t="str">
            <v>羊岭队</v>
          </cell>
        </row>
        <row r="286">
          <cell r="G286" t="str">
            <v>AHANSYAZ2622Q050140P</v>
          </cell>
          <cell r="H286" t="str">
            <v>戴祖根</v>
          </cell>
          <cell r="I286" t="str">
            <v>35222719640125351X</v>
          </cell>
        </row>
        <row r="286">
          <cell r="K286">
            <v>450</v>
          </cell>
          <cell r="L286">
            <v>12672</v>
          </cell>
        </row>
        <row r="286">
          <cell r="N286">
            <v>8870.4</v>
          </cell>
          <cell r="O286">
            <v>8870.4</v>
          </cell>
          <cell r="P286">
            <v>160</v>
          </cell>
          <cell r="Q286">
            <v>72000</v>
          </cell>
          <cell r="R286">
            <v>8870.4</v>
          </cell>
          <cell r="S286">
            <v>44660</v>
          </cell>
          <cell r="T286">
            <v>45024</v>
          </cell>
          <cell r="U286" t="str">
            <v>崖州</v>
          </cell>
          <cell r="V286" t="str">
            <v>崖城镇</v>
          </cell>
          <cell r="W286" t="str">
            <v>羊岭队</v>
          </cell>
        </row>
        <row r="287">
          <cell r="G287" t="str">
            <v>AHANSYA97622Q050146D</v>
          </cell>
          <cell r="H287" t="str">
            <v>施仁记</v>
          </cell>
          <cell r="I287" t="str">
            <v>352227196809123516</v>
          </cell>
          <cell r="J287">
            <v>45.83</v>
          </cell>
          <cell r="K287">
            <v>2000</v>
          </cell>
          <cell r="L287">
            <v>24000</v>
          </cell>
          <cell r="M287">
            <v>7200</v>
          </cell>
          <cell r="N287">
            <v>9600</v>
          </cell>
          <cell r="O287">
            <v>16800</v>
          </cell>
          <cell r="P287">
            <v>120</v>
          </cell>
          <cell r="Q287">
            <v>240000</v>
          </cell>
          <cell r="R287">
            <v>14400</v>
          </cell>
          <cell r="S287">
            <v>44661</v>
          </cell>
          <cell r="T287">
            <v>45025</v>
          </cell>
          <cell r="U287" t="str">
            <v>崖州</v>
          </cell>
          <cell r="V287" t="str">
            <v>梅山镇</v>
          </cell>
          <cell r="W287" t="str">
            <v>阿肥爹岭</v>
          </cell>
        </row>
        <row r="288">
          <cell r="G288" t="str">
            <v>AHANSYA97622Q050147I</v>
          </cell>
          <cell r="H288" t="str">
            <v>陈增调</v>
          </cell>
          <cell r="I288" t="str">
            <v>352227197710083539</v>
          </cell>
          <cell r="J288">
            <v>53.11</v>
          </cell>
          <cell r="K288">
            <v>2200</v>
          </cell>
          <cell r="L288">
            <v>26400</v>
          </cell>
          <cell r="M288">
            <v>7920</v>
          </cell>
          <cell r="N288">
            <v>10560</v>
          </cell>
          <cell r="O288">
            <v>18480</v>
          </cell>
          <cell r="P288">
            <v>120</v>
          </cell>
          <cell r="Q288">
            <v>264000</v>
          </cell>
          <cell r="R288">
            <v>15840</v>
          </cell>
          <cell r="S288">
            <v>44661</v>
          </cell>
          <cell r="T288">
            <v>45025</v>
          </cell>
          <cell r="U288" t="str">
            <v>崖州</v>
          </cell>
          <cell r="V288" t="str">
            <v>崖城镇</v>
          </cell>
          <cell r="W288" t="str">
            <v>三陵农场</v>
          </cell>
        </row>
        <row r="289">
          <cell r="G289" t="str">
            <v>AHANSYA97622Q050149F</v>
          </cell>
          <cell r="H289" t="str">
            <v>杨学群</v>
          </cell>
          <cell r="I289" t="str">
            <v>433027196404210224</v>
          </cell>
        </row>
        <row r="289">
          <cell r="K289">
            <v>960</v>
          </cell>
          <cell r="L289">
            <v>11520</v>
          </cell>
          <cell r="M289">
            <v>3456</v>
          </cell>
          <cell r="N289">
            <v>4608</v>
          </cell>
          <cell r="O289">
            <v>8064</v>
          </cell>
          <cell r="P289">
            <v>120</v>
          </cell>
          <cell r="Q289">
            <v>115200</v>
          </cell>
          <cell r="R289">
            <v>6912</v>
          </cell>
          <cell r="S289">
            <v>44661</v>
          </cell>
          <cell r="T289">
            <v>45025</v>
          </cell>
          <cell r="U289" t="str">
            <v>崖州</v>
          </cell>
          <cell r="V289" t="str">
            <v>崖城镇</v>
          </cell>
          <cell r="W289" t="str">
            <v>坡家村</v>
          </cell>
        </row>
        <row r="290">
          <cell r="G290" t="str">
            <v>AHANSYA97622Q050150M</v>
          </cell>
          <cell r="H290" t="str">
            <v>吴平李</v>
          </cell>
          <cell r="I290" t="str">
            <v>352228196901202539</v>
          </cell>
        </row>
        <row r="290">
          <cell r="K290">
            <v>2000</v>
          </cell>
          <cell r="L290">
            <v>24000</v>
          </cell>
          <cell r="M290">
            <v>7200</v>
          </cell>
          <cell r="N290">
            <v>9600</v>
          </cell>
          <cell r="O290">
            <v>16800</v>
          </cell>
          <cell r="P290">
            <v>120</v>
          </cell>
          <cell r="Q290">
            <v>240000</v>
          </cell>
          <cell r="R290">
            <v>14400</v>
          </cell>
          <cell r="S290">
            <v>44661</v>
          </cell>
          <cell r="T290">
            <v>45025</v>
          </cell>
          <cell r="U290" t="str">
            <v>崖州</v>
          </cell>
          <cell r="V290" t="str">
            <v>崖城镇</v>
          </cell>
          <cell r="W290" t="str">
            <v>坡家村</v>
          </cell>
        </row>
        <row r="291">
          <cell r="G291" t="str">
            <v>AHANSYA97622Q050151C</v>
          </cell>
          <cell r="H291" t="str">
            <v>吕美珠</v>
          </cell>
          <cell r="I291" t="str">
            <v>362428197202263225</v>
          </cell>
          <cell r="J291">
            <v>55.9</v>
          </cell>
          <cell r="K291">
            <v>2000</v>
          </cell>
          <cell r="L291">
            <v>24000</v>
          </cell>
          <cell r="M291">
            <v>7200</v>
          </cell>
          <cell r="N291">
            <v>9600</v>
          </cell>
          <cell r="O291">
            <v>16800</v>
          </cell>
          <cell r="P291">
            <v>120</v>
          </cell>
          <cell r="Q291">
            <v>240000</v>
          </cell>
          <cell r="R291">
            <v>14400</v>
          </cell>
          <cell r="S291">
            <v>44661</v>
          </cell>
          <cell r="T291">
            <v>45025</v>
          </cell>
          <cell r="U291" t="str">
            <v>崖州</v>
          </cell>
          <cell r="V291" t="str">
            <v>崖城镇</v>
          </cell>
          <cell r="W291" t="str">
            <v>坡家村</v>
          </cell>
        </row>
        <row r="292">
          <cell r="G292" t="str">
            <v>AHANSYA97622Q050152S</v>
          </cell>
          <cell r="H292" t="str">
            <v>施仁记</v>
          </cell>
          <cell r="I292" t="str">
            <v>352227196809123516</v>
          </cell>
          <cell r="J292">
            <v>23.2</v>
          </cell>
          <cell r="K292">
            <v>1000</v>
          </cell>
          <cell r="L292">
            <v>12000</v>
          </cell>
          <cell r="M292">
            <v>3600</v>
          </cell>
          <cell r="N292">
            <v>4800</v>
          </cell>
          <cell r="O292">
            <v>8400</v>
          </cell>
          <cell r="P292">
            <v>120</v>
          </cell>
          <cell r="Q292">
            <v>120000</v>
          </cell>
          <cell r="R292">
            <v>7200</v>
          </cell>
          <cell r="S292">
            <v>44661</v>
          </cell>
          <cell r="T292">
            <v>45025</v>
          </cell>
          <cell r="U292" t="str">
            <v>崖州</v>
          </cell>
          <cell r="V292" t="str">
            <v>梅山镇</v>
          </cell>
          <cell r="W292" t="str">
            <v>阿肥爹岭</v>
          </cell>
        </row>
        <row r="293">
          <cell r="G293" t="str">
            <v>AHANSYA97622Q050153I</v>
          </cell>
          <cell r="H293" t="str">
            <v>张惠清</v>
          </cell>
          <cell r="I293" t="str">
            <v>460200197408144904</v>
          </cell>
        </row>
        <row r="293">
          <cell r="K293">
            <v>1100</v>
          </cell>
          <cell r="L293">
            <v>13200</v>
          </cell>
          <cell r="M293">
            <v>3960</v>
          </cell>
          <cell r="N293">
            <v>5280</v>
          </cell>
          <cell r="O293">
            <v>9240</v>
          </cell>
          <cell r="P293">
            <v>120</v>
          </cell>
          <cell r="Q293">
            <v>132000</v>
          </cell>
          <cell r="R293">
            <v>7920</v>
          </cell>
          <cell r="S293">
            <v>44661</v>
          </cell>
          <cell r="T293">
            <v>45025</v>
          </cell>
          <cell r="U293" t="str">
            <v>崖州</v>
          </cell>
          <cell r="V293" t="str">
            <v>崖城镇</v>
          </cell>
          <cell r="W293" t="str">
            <v>三陵农场</v>
          </cell>
        </row>
        <row r="294">
          <cell r="G294" t="str">
            <v>AHANSYA97622Q050154L</v>
          </cell>
          <cell r="H294" t="str">
            <v>张冬梅</v>
          </cell>
          <cell r="I294" t="str">
            <v>460200196901194900</v>
          </cell>
        </row>
        <row r="294">
          <cell r="K294">
            <v>2000</v>
          </cell>
          <cell r="L294">
            <v>24000</v>
          </cell>
          <cell r="M294">
            <v>7200</v>
          </cell>
          <cell r="N294">
            <v>9600</v>
          </cell>
          <cell r="O294">
            <v>16800</v>
          </cell>
          <cell r="P294">
            <v>120</v>
          </cell>
          <cell r="Q294">
            <v>240000</v>
          </cell>
          <cell r="R294">
            <v>14400</v>
          </cell>
          <cell r="S294">
            <v>44661</v>
          </cell>
          <cell r="T294">
            <v>45025</v>
          </cell>
          <cell r="U294" t="str">
            <v>崖州</v>
          </cell>
          <cell r="V294" t="str">
            <v>崖城镇</v>
          </cell>
          <cell r="W294" t="str">
            <v>崖北果场</v>
          </cell>
        </row>
        <row r="295">
          <cell r="G295" t="str">
            <v>AHANSYA97622Q050155B</v>
          </cell>
          <cell r="H295" t="str">
            <v>卢学坚</v>
          </cell>
          <cell r="I295" t="str">
            <v>460200196608264439</v>
          </cell>
        </row>
        <row r="295">
          <cell r="K295">
            <v>1200</v>
          </cell>
          <cell r="L295">
            <v>14400</v>
          </cell>
          <cell r="M295">
            <v>4320</v>
          </cell>
          <cell r="N295">
            <v>5760</v>
          </cell>
          <cell r="O295">
            <v>10080</v>
          </cell>
          <cell r="P295">
            <v>120</v>
          </cell>
          <cell r="Q295">
            <v>144000</v>
          </cell>
          <cell r="R295">
            <v>8640</v>
          </cell>
          <cell r="S295">
            <v>44661</v>
          </cell>
          <cell r="T295">
            <v>45025</v>
          </cell>
          <cell r="U295" t="str">
            <v>崖州</v>
          </cell>
          <cell r="V295" t="str">
            <v>崖城镇</v>
          </cell>
          <cell r="W295" t="str">
            <v>崖北果场</v>
          </cell>
        </row>
        <row r="296">
          <cell r="G296" t="str">
            <v>AHANSYA97622Q050156R</v>
          </cell>
          <cell r="H296" t="str">
            <v>杨香玉</v>
          </cell>
          <cell r="I296" t="str">
            <v>352227197203123524</v>
          </cell>
        </row>
        <row r="296">
          <cell r="K296">
            <v>3000</v>
          </cell>
          <cell r="L296">
            <v>36000</v>
          </cell>
          <cell r="M296">
            <v>10800</v>
          </cell>
          <cell r="N296">
            <v>14400</v>
          </cell>
          <cell r="O296">
            <v>25200</v>
          </cell>
          <cell r="P296">
            <v>120</v>
          </cell>
          <cell r="Q296">
            <v>360000</v>
          </cell>
          <cell r="R296">
            <v>21600</v>
          </cell>
          <cell r="S296">
            <v>44661</v>
          </cell>
          <cell r="T296">
            <v>45025</v>
          </cell>
          <cell r="U296" t="str">
            <v>崖州</v>
          </cell>
          <cell r="V296" t="str">
            <v>梅山镇</v>
          </cell>
          <cell r="W296" t="str">
            <v>阿肥爹岭</v>
          </cell>
        </row>
        <row r="297">
          <cell r="G297" t="str">
            <v>AHANSYAZ2622Q050112X</v>
          </cell>
          <cell r="H297" t="str">
            <v>陈增调</v>
          </cell>
          <cell r="I297" t="str">
            <v>352227197710083539</v>
          </cell>
          <cell r="J297">
            <v>53.11</v>
          </cell>
          <cell r="K297">
            <v>2200</v>
          </cell>
          <cell r="L297">
            <v>61952</v>
          </cell>
        </row>
        <row r="297">
          <cell r="N297">
            <v>43366.4</v>
          </cell>
          <cell r="O297">
            <v>43366.4</v>
          </cell>
          <cell r="P297">
            <v>160</v>
          </cell>
          <cell r="Q297">
            <v>352000</v>
          </cell>
          <cell r="R297">
            <v>43366.4</v>
          </cell>
          <cell r="S297">
            <v>44661</v>
          </cell>
          <cell r="T297">
            <v>45025</v>
          </cell>
          <cell r="U297" t="str">
            <v>崖州</v>
          </cell>
          <cell r="V297" t="str">
            <v>崖城镇</v>
          </cell>
          <cell r="W297" t="str">
            <v>三陵农场</v>
          </cell>
        </row>
        <row r="298">
          <cell r="G298" t="str">
            <v>AHANSYAZ2622Q050113X</v>
          </cell>
          <cell r="H298" t="str">
            <v>杨学群</v>
          </cell>
          <cell r="I298" t="str">
            <v>433027196404210224</v>
          </cell>
        </row>
        <row r="298">
          <cell r="K298">
            <v>960</v>
          </cell>
          <cell r="L298">
            <v>27033.6</v>
          </cell>
        </row>
        <row r="298">
          <cell r="N298">
            <v>18923.52</v>
          </cell>
          <cell r="O298">
            <v>18923.52</v>
          </cell>
          <cell r="P298">
            <v>160</v>
          </cell>
          <cell r="Q298">
            <v>153600</v>
          </cell>
          <cell r="R298">
            <v>18923.52</v>
          </cell>
          <cell r="S298">
            <v>44661</v>
          </cell>
          <cell r="T298">
            <v>45025</v>
          </cell>
          <cell r="U298" t="str">
            <v>崖州</v>
          </cell>
          <cell r="V298" t="str">
            <v>崖城镇</v>
          </cell>
          <cell r="W298" t="str">
            <v>坡家村</v>
          </cell>
        </row>
        <row r="299">
          <cell r="G299" t="str">
            <v>AHANSYAZ2622Q050114K</v>
          </cell>
          <cell r="H299" t="str">
            <v>吕美珠</v>
          </cell>
          <cell r="I299" t="str">
            <v>362428197202263225</v>
          </cell>
          <cell r="J299">
            <v>55.9</v>
          </cell>
          <cell r="K299">
            <v>2000</v>
          </cell>
          <cell r="L299">
            <v>56320</v>
          </cell>
        </row>
        <row r="299">
          <cell r="N299">
            <v>39424</v>
          </cell>
          <cell r="O299">
            <v>39424</v>
          </cell>
          <cell r="P299">
            <v>160</v>
          </cell>
          <cell r="Q299">
            <v>320000</v>
          </cell>
          <cell r="R299">
            <v>39424</v>
          </cell>
          <cell r="S299">
            <v>44661</v>
          </cell>
          <cell r="T299">
            <v>45025</v>
          </cell>
          <cell r="U299" t="str">
            <v>崖州</v>
          </cell>
          <cell r="V299" t="str">
            <v>崖城镇</v>
          </cell>
          <cell r="W299" t="str">
            <v>坡家村</v>
          </cell>
        </row>
        <row r="300">
          <cell r="G300" t="str">
            <v>AHANSYAZ2622Q050115L</v>
          </cell>
          <cell r="H300" t="str">
            <v>施仁记</v>
          </cell>
          <cell r="I300" t="str">
            <v>352227196809123516</v>
          </cell>
          <cell r="J300">
            <v>23.2</v>
          </cell>
          <cell r="K300">
            <v>1000</v>
          </cell>
          <cell r="L300">
            <v>28160</v>
          </cell>
        </row>
        <row r="300">
          <cell r="N300">
            <v>19712</v>
          </cell>
          <cell r="O300">
            <v>19712</v>
          </cell>
          <cell r="P300">
            <v>160</v>
          </cell>
          <cell r="Q300">
            <v>160000</v>
          </cell>
          <cell r="R300">
            <v>19712</v>
          </cell>
          <cell r="S300">
            <v>44661</v>
          </cell>
          <cell r="T300">
            <v>45025</v>
          </cell>
          <cell r="U300" t="str">
            <v>崖州</v>
          </cell>
          <cell r="V300" t="str">
            <v>梅山镇</v>
          </cell>
          <cell r="W300" t="str">
            <v>阿肥爹岭</v>
          </cell>
        </row>
        <row r="301">
          <cell r="G301" t="str">
            <v>AHANSYAZ2622Q050116Y</v>
          </cell>
          <cell r="H301" t="str">
            <v>施华南</v>
          </cell>
          <cell r="I301" t="str">
            <v>352227196812303518</v>
          </cell>
          <cell r="J301">
            <v>16.9</v>
          </cell>
          <cell r="K301">
            <v>700</v>
          </cell>
          <cell r="L301">
            <v>19712</v>
          </cell>
        </row>
        <row r="301">
          <cell r="N301">
            <v>13798.4</v>
          </cell>
          <cell r="O301">
            <v>13798.4</v>
          </cell>
          <cell r="P301">
            <v>160</v>
          </cell>
          <cell r="Q301">
            <v>112000</v>
          </cell>
          <cell r="R301">
            <v>13798.4</v>
          </cell>
          <cell r="S301">
            <v>44660</v>
          </cell>
          <cell r="T301">
            <v>45024</v>
          </cell>
          <cell r="U301" t="str">
            <v>崖州</v>
          </cell>
          <cell r="V301" t="str">
            <v>梅山镇</v>
          </cell>
          <cell r="W301" t="str">
            <v>阿肥爹岭</v>
          </cell>
        </row>
        <row r="302">
          <cell r="G302" t="str">
            <v>AHANSYAZ2622Q050117Y</v>
          </cell>
          <cell r="H302" t="str">
            <v>张远胜</v>
          </cell>
          <cell r="I302" t="str">
            <v>352227197809243512</v>
          </cell>
        </row>
        <row r="302">
          <cell r="K302">
            <v>1600</v>
          </cell>
          <cell r="L302">
            <v>45056</v>
          </cell>
        </row>
        <row r="302">
          <cell r="N302">
            <v>31539.2</v>
          </cell>
          <cell r="O302">
            <v>31539.2</v>
          </cell>
          <cell r="P302">
            <v>160</v>
          </cell>
          <cell r="Q302">
            <v>256000</v>
          </cell>
          <cell r="R302">
            <v>31539.2</v>
          </cell>
          <cell r="S302">
            <v>44661</v>
          </cell>
          <cell r="T302">
            <v>45025</v>
          </cell>
          <cell r="U302" t="str">
            <v>崖州</v>
          </cell>
          <cell r="V302" t="str">
            <v>崖城镇</v>
          </cell>
          <cell r="W302" t="str">
            <v>坡家村</v>
          </cell>
        </row>
        <row r="303">
          <cell r="G303" t="str">
            <v>AHANSYAZ2622Q050118Y</v>
          </cell>
          <cell r="H303" t="str">
            <v>施仁记</v>
          </cell>
          <cell r="I303" t="str">
            <v>352227196809123516</v>
          </cell>
          <cell r="J303">
            <v>45.83</v>
          </cell>
          <cell r="K303">
            <v>2000</v>
          </cell>
          <cell r="L303">
            <v>56320</v>
          </cell>
        </row>
        <row r="303">
          <cell r="N303">
            <v>39424</v>
          </cell>
          <cell r="O303">
            <v>39424</v>
          </cell>
          <cell r="P303">
            <v>160</v>
          </cell>
          <cell r="Q303">
            <v>320000</v>
          </cell>
          <cell r="R303">
            <v>39424</v>
          </cell>
          <cell r="S303">
            <v>44661</v>
          </cell>
          <cell r="T303">
            <v>45025</v>
          </cell>
          <cell r="U303" t="str">
            <v>崖州</v>
          </cell>
          <cell r="V303" t="str">
            <v>梅山镇</v>
          </cell>
          <cell r="W303" t="str">
            <v>阿肥爹岭</v>
          </cell>
        </row>
        <row r="304">
          <cell r="G304" t="str">
            <v>AHANSYAZ2622Q050119L</v>
          </cell>
          <cell r="H304" t="str">
            <v>施华南</v>
          </cell>
          <cell r="I304" t="str">
            <v>352227196812303518</v>
          </cell>
        </row>
        <row r="304">
          <cell r="K304">
            <v>800</v>
          </cell>
          <cell r="L304">
            <v>22528</v>
          </cell>
        </row>
        <row r="304">
          <cell r="N304">
            <v>15769.6</v>
          </cell>
          <cell r="O304">
            <v>15769.6</v>
          </cell>
          <cell r="P304">
            <v>160</v>
          </cell>
          <cell r="Q304">
            <v>128000</v>
          </cell>
          <cell r="R304">
            <v>15769.6</v>
          </cell>
          <cell r="S304">
            <v>44660</v>
          </cell>
          <cell r="T304">
            <v>45024</v>
          </cell>
          <cell r="U304" t="str">
            <v>崖州</v>
          </cell>
          <cell r="V304" t="str">
            <v>梅山镇</v>
          </cell>
          <cell r="W304" t="str">
            <v>阿肥爹岭</v>
          </cell>
        </row>
        <row r="305">
          <cell r="G305" t="str">
            <v>AHANSYAZ2622Q050120I</v>
          </cell>
          <cell r="H305" t="str">
            <v>张冬梅</v>
          </cell>
          <cell r="I305" t="str">
            <v>460200196901194900</v>
          </cell>
        </row>
        <row r="305">
          <cell r="K305">
            <v>2000</v>
          </cell>
          <cell r="L305">
            <v>56320</v>
          </cell>
        </row>
        <row r="305">
          <cell r="N305">
            <v>39424</v>
          </cell>
          <cell r="O305">
            <v>39424</v>
          </cell>
          <cell r="P305">
            <v>160</v>
          </cell>
          <cell r="Q305">
            <v>320000</v>
          </cell>
          <cell r="R305">
            <v>39424</v>
          </cell>
          <cell r="S305">
            <v>44661</v>
          </cell>
          <cell r="T305">
            <v>45025</v>
          </cell>
          <cell r="U305" t="str">
            <v>崖州</v>
          </cell>
          <cell r="V305" t="str">
            <v>崖城镇</v>
          </cell>
          <cell r="W305" t="str">
            <v>崖北果场</v>
          </cell>
        </row>
        <row r="306">
          <cell r="G306" t="str">
            <v>AHANSYAZ2622Q050121Q</v>
          </cell>
          <cell r="H306" t="str">
            <v>杨香玉</v>
          </cell>
          <cell r="I306" t="str">
            <v>352227197203123524</v>
          </cell>
        </row>
        <row r="306">
          <cell r="K306">
            <v>3000</v>
          </cell>
          <cell r="L306">
            <v>84480</v>
          </cell>
        </row>
        <row r="306">
          <cell r="N306">
            <v>59136</v>
          </cell>
          <cell r="O306">
            <v>59136</v>
          </cell>
          <cell r="P306">
            <v>160</v>
          </cell>
          <cell r="Q306">
            <v>480000</v>
          </cell>
          <cell r="R306">
            <v>59136</v>
          </cell>
          <cell r="S306">
            <v>44661</v>
          </cell>
          <cell r="T306">
            <v>45025</v>
          </cell>
          <cell r="U306" t="str">
            <v>崖州</v>
          </cell>
          <cell r="V306" t="str">
            <v>梅山镇</v>
          </cell>
          <cell r="W306" t="str">
            <v>阿肥爹岭</v>
          </cell>
        </row>
        <row r="307">
          <cell r="G307" t="str">
            <v>AHANSYAZ2622Q050122Z</v>
          </cell>
          <cell r="H307" t="str">
            <v>卢学坚</v>
          </cell>
          <cell r="I307" t="str">
            <v>460200196608264439</v>
          </cell>
        </row>
        <row r="307">
          <cell r="K307">
            <v>1200</v>
          </cell>
          <cell r="L307">
            <v>33792</v>
          </cell>
        </row>
        <row r="307">
          <cell r="N307">
            <v>23654.4</v>
          </cell>
          <cell r="O307">
            <v>23654.4</v>
          </cell>
          <cell r="P307">
            <v>160</v>
          </cell>
          <cell r="Q307">
            <v>192000</v>
          </cell>
          <cell r="R307">
            <v>23654.4</v>
          </cell>
          <cell r="S307">
            <v>44661</v>
          </cell>
          <cell r="T307">
            <v>45025</v>
          </cell>
          <cell r="U307" t="str">
            <v>崖州</v>
          </cell>
          <cell r="V307" t="str">
            <v>崖城镇</v>
          </cell>
          <cell r="W307" t="str">
            <v>崖北果场</v>
          </cell>
        </row>
        <row r="308">
          <cell r="G308" t="str">
            <v>AHANSYA97622Q050182G</v>
          </cell>
          <cell r="H308" t="str">
            <v>吴平李</v>
          </cell>
          <cell r="I308" t="str">
            <v>352228196901202539</v>
          </cell>
        </row>
        <row r="308">
          <cell r="K308">
            <v>1800</v>
          </cell>
          <cell r="L308">
            <v>21600</v>
          </cell>
          <cell r="M308">
            <v>6480</v>
          </cell>
          <cell r="N308">
            <v>8640</v>
          </cell>
          <cell r="O308">
            <v>15120</v>
          </cell>
          <cell r="P308">
            <v>120</v>
          </cell>
          <cell r="Q308">
            <v>216000</v>
          </cell>
          <cell r="R308">
            <v>12960</v>
          </cell>
          <cell r="S308">
            <v>44661</v>
          </cell>
          <cell r="T308">
            <v>45025</v>
          </cell>
          <cell r="U308" t="str">
            <v>崖州</v>
          </cell>
          <cell r="V308" t="str">
            <v>崖城镇</v>
          </cell>
          <cell r="W308" t="str">
            <v>坡加村</v>
          </cell>
        </row>
        <row r="309">
          <cell r="G309" t="str">
            <v>AHANSYAZ2622Q050192G</v>
          </cell>
          <cell r="H309" t="str">
            <v>张辅绍</v>
          </cell>
          <cell r="I309" t="str">
            <v>352227198701283533</v>
          </cell>
        </row>
        <row r="309">
          <cell r="K309">
            <v>1576</v>
          </cell>
          <cell r="L309">
            <v>44380.16</v>
          </cell>
        </row>
        <row r="309">
          <cell r="N309">
            <v>31066.112</v>
          </cell>
          <cell r="O309">
            <v>31066.112</v>
          </cell>
          <cell r="P309">
            <v>160</v>
          </cell>
          <cell r="Q309">
            <v>252160</v>
          </cell>
          <cell r="R309">
            <v>31066.112</v>
          </cell>
          <cell r="S309">
            <v>44661</v>
          </cell>
          <cell r="T309">
            <v>45025</v>
          </cell>
          <cell r="U309" t="str">
            <v>崖州</v>
          </cell>
          <cell r="V309" t="str">
            <v>崖城镇</v>
          </cell>
          <cell r="W309" t="str">
            <v>闽新农场</v>
          </cell>
        </row>
        <row r="310">
          <cell r="G310" t="str">
            <v>AHANSYAZ2622Q050220H</v>
          </cell>
          <cell r="H310" t="str">
            <v>郑瑞端</v>
          </cell>
          <cell r="I310" t="str">
            <v>352227197601293537</v>
          </cell>
        </row>
        <row r="310">
          <cell r="K310">
            <v>2000</v>
          </cell>
          <cell r="L310">
            <v>56320</v>
          </cell>
        </row>
        <row r="310">
          <cell r="N310">
            <v>39424</v>
          </cell>
          <cell r="O310">
            <v>39424</v>
          </cell>
          <cell r="P310">
            <v>160</v>
          </cell>
          <cell r="Q310">
            <v>320000</v>
          </cell>
          <cell r="R310">
            <v>39424</v>
          </cell>
          <cell r="S310">
            <v>44661</v>
          </cell>
          <cell r="T310">
            <v>45025</v>
          </cell>
          <cell r="U310" t="str">
            <v>崖州</v>
          </cell>
          <cell r="V310" t="str">
            <v>崖城镇</v>
          </cell>
          <cell r="W310" t="str">
            <v>三更村</v>
          </cell>
        </row>
        <row r="311">
          <cell r="G311" t="str">
            <v>AHANSYA97622Q050250F</v>
          </cell>
          <cell r="H311" t="str">
            <v>郑瑞端</v>
          </cell>
          <cell r="I311" t="str">
            <v>352227197601293537</v>
          </cell>
        </row>
        <row r="311">
          <cell r="K311">
            <v>2000</v>
          </cell>
          <cell r="L311">
            <v>24000</v>
          </cell>
          <cell r="M311">
            <v>7200</v>
          </cell>
          <cell r="N311">
            <v>9600</v>
          </cell>
          <cell r="O311">
            <v>16800</v>
          </cell>
          <cell r="P311">
            <v>120</v>
          </cell>
          <cell r="Q311">
            <v>240000</v>
          </cell>
          <cell r="R311">
            <v>14400</v>
          </cell>
          <cell r="S311">
            <v>44676</v>
          </cell>
          <cell r="T311">
            <v>45040</v>
          </cell>
          <cell r="U311" t="str">
            <v>崖州</v>
          </cell>
          <cell r="V311" t="str">
            <v>崖城镇</v>
          </cell>
          <cell r="W311" t="str">
            <v>三更村</v>
          </cell>
        </row>
        <row r="312">
          <cell r="G312" t="str">
            <v>AHANSYA97622Q050215Y</v>
          </cell>
          <cell r="H312" t="str">
            <v>张辅绍</v>
          </cell>
          <cell r="I312" t="str">
            <v>352227198701283533</v>
          </cell>
        </row>
        <row r="312">
          <cell r="K312">
            <v>1576</v>
          </cell>
          <cell r="L312">
            <v>18912</v>
          </cell>
          <cell r="M312">
            <v>5673.6</v>
          </cell>
          <cell r="N312">
            <v>7564.8</v>
          </cell>
          <cell r="O312">
            <v>13238.4</v>
          </cell>
          <cell r="P312">
            <v>120</v>
          </cell>
          <cell r="Q312">
            <v>189120</v>
          </cell>
          <cell r="R312">
            <v>11347.2</v>
          </cell>
          <cell r="S312">
            <v>44661</v>
          </cell>
          <cell r="T312">
            <v>45025</v>
          </cell>
          <cell r="U312" t="str">
            <v>崖州</v>
          </cell>
          <cell r="V312" t="str">
            <v>崖城镇</v>
          </cell>
          <cell r="W312" t="str">
            <v>闽新农场</v>
          </cell>
        </row>
        <row r="313">
          <cell r="G313" t="str">
            <v>AHANSYA97622Q050183N</v>
          </cell>
          <cell r="H313" t="str">
            <v>杨学群</v>
          </cell>
          <cell r="I313" t="str">
            <v>433027196404210224</v>
          </cell>
        </row>
        <row r="313">
          <cell r="K313">
            <v>930</v>
          </cell>
          <cell r="L313">
            <v>11160</v>
          </cell>
          <cell r="M313">
            <v>3348</v>
          </cell>
          <cell r="N313">
            <v>4464</v>
          </cell>
          <cell r="O313">
            <v>7812</v>
          </cell>
          <cell r="P313">
            <v>120</v>
          </cell>
          <cell r="Q313">
            <v>111600</v>
          </cell>
          <cell r="R313">
            <v>6696</v>
          </cell>
          <cell r="S313">
            <v>44661</v>
          </cell>
          <cell r="T313">
            <v>45025</v>
          </cell>
          <cell r="U313" t="str">
            <v>崖州</v>
          </cell>
          <cell r="V313" t="str">
            <v>崖城镇</v>
          </cell>
          <cell r="W313" t="str">
            <v>坡家村</v>
          </cell>
        </row>
        <row r="314">
          <cell r="G314" t="str">
            <v>AHANSYAZ2622Q050149M</v>
          </cell>
          <cell r="H314" t="str">
            <v>杨学群</v>
          </cell>
          <cell r="I314" t="str">
            <v>433027196404210224</v>
          </cell>
        </row>
        <row r="314">
          <cell r="K314">
            <v>930</v>
          </cell>
          <cell r="L314">
            <v>26188.8</v>
          </cell>
        </row>
        <row r="314">
          <cell r="N314">
            <v>18332.16</v>
          </cell>
          <cell r="O314">
            <v>18332.16</v>
          </cell>
          <cell r="P314">
            <v>160</v>
          </cell>
          <cell r="Q314">
            <v>148800</v>
          </cell>
          <cell r="R314">
            <v>18332.16</v>
          </cell>
          <cell r="S314">
            <v>44661</v>
          </cell>
          <cell r="T314">
            <v>45025</v>
          </cell>
          <cell r="U314" t="str">
            <v>崖州</v>
          </cell>
          <cell r="V314" t="str">
            <v>崖城镇</v>
          </cell>
          <cell r="W314" t="str">
            <v>坡家村</v>
          </cell>
        </row>
        <row r="315">
          <cell r="G315" t="str">
            <v>AHANSYA97622Q050233H</v>
          </cell>
          <cell r="H315" t="str">
            <v>林立知</v>
          </cell>
          <cell r="I315" t="str">
            <v>35012119660225701X</v>
          </cell>
          <cell r="J315">
            <v>18.1</v>
          </cell>
          <cell r="K315">
            <v>600</v>
          </cell>
          <cell r="L315">
            <v>7200</v>
          </cell>
          <cell r="M315">
            <v>2160</v>
          </cell>
          <cell r="N315">
            <v>2880</v>
          </cell>
          <cell r="O315">
            <v>5040</v>
          </cell>
          <cell r="P315">
            <v>120</v>
          </cell>
          <cell r="Q315">
            <v>72000</v>
          </cell>
          <cell r="R315">
            <v>4320</v>
          </cell>
          <cell r="S315">
            <v>44669</v>
          </cell>
          <cell r="T315">
            <v>45033</v>
          </cell>
          <cell r="U315" t="str">
            <v>崖州</v>
          </cell>
          <cell r="V315" t="str">
            <v>崖城镇</v>
          </cell>
          <cell r="W315" t="str">
            <v>梅东村</v>
          </cell>
        </row>
        <row r="316">
          <cell r="G316" t="str">
            <v>AHANSYAZ2622Q050210U</v>
          </cell>
          <cell r="H316" t="str">
            <v>林立知</v>
          </cell>
          <cell r="I316" t="str">
            <v>35012119660225701X</v>
          </cell>
          <cell r="J316">
            <v>18.1</v>
          </cell>
          <cell r="K316">
            <v>600</v>
          </cell>
          <cell r="L316">
            <v>16896</v>
          </cell>
        </row>
        <row r="316">
          <cell r="N316">
            <v>11827.2</v>
          </cell>
          <cell r="O316">
            <v>11827.2</v>
          </cell>
          <cell r="P316">
            <v>160</v>
          </cell>
          <cell r="Q316">
            <v>96000</v>
          </cell>
          <cell r="R316">
            <v>11827.2</v>
          </cell>
          <cell r="S316">
            <v>44669</v>
          </cell>
          <cell r="T316">
            <v>45033</v>
          </cell>
          <cell r="U316" t="str">
            <v>崖州</v>
          </cell>
          <cell r="V316" t="str">
            <v>崖城镇</v>
          </cell>
          <cell r="W316" t="str">
            <v>梅东村</v>
          </cell>
        </row>
        <row r="317">
          <cell r="G317" t="str">
            <v>AHANSYA97622Q050158X</v>
          </cell>
          <cell r="H317" t="str">
            <v>黄小妹</v>
          </cell>
          <cell r="I317" t="str">
            <v>352227197212093523</v>
          </cell>
          <cell r="J317">
            <v>56.76</v>
          </cell>
          <cell r="K317">
            <v>1800</v>
          </cell>
          <cell r="L317">
            <v>21600</v>
          </cell>
          <cell r="M317">
            <v>6480</v>
          </cell>
          <cell r="N317">
            <v>8640</v>
          </cell>
          <cell r="O317">
            <v>15120</v>
          </cell>
          <cell r="P317">
            <v>120</v>
          </cell>
          <cell r="Q317">
            <v>216000</v>
          </cell>
          <cell r="R317">
            <v>12960</v>
          </cell>
          <cell r="S317">
            <v>44663</v>
          </cell>
          <cell r="T317">
            <v>45027</v>
          </cell>
          <cell r="U317" t="str">
            <v>崖州</v>
          </cell>
          <cell r="V317" t="str">
            <v>崖城镇</v>
          </cell>
          <cell r="W317" t="str">
            <v>南繁农场羊岭队</v>
          </cell>
        </row>
        <row r="318">
          <cell r="G318" t="str">
            <v>AHANSYA97622Q050159N</v>
          </cell>
          <cell r="H318" t="str">
            <v>张集往</v>
          </cell>
          <cell r="I318" t="str">
            <v>352227197704043530</v>
          </cell>
        </row>
        <row r="318">
          <cell r="K318">
            <v>600</v>
          </cell>
          <cell r="L318">
            <v>7200</v>
          </cell>
          <cell r="M318">
            <v>2160</v>
          </cell>
          <cell r="N318">
            <v>2880</v>
          </cell>
          <cell r="O318">
            <v>5040</v>
          </cell>
          <cell r="P318">
            <v>120</v>
          </cell>
          <cell r="Q318">
            <v>72000</v>
          </cell>
          <cell r="R318">
            <v>4320</v>
          </cell>
          <cell r="S318">
            <v>44663</v>
          </cell>
          <cell r="T318">
            <v>45027</v>
          </cell>
          <cell r="U318" t="str">
            <v>崖州</v>
          </cell>
          <cell r="V318" t="str">
            <v>崖城镇</v>
          </cell>
          <cell r="W318" t="str">
            <v>南繁农场羊岭队</v>
          </cell>
        </row>
        <row r="319">
          <cell r="G319" t="str">
            <v>AHANSYA97622Q050160A</v>
          </cell>
          <cell r="H319" t="str">
            <v>黄小妹</v>
          </cell>
          <cell r="I319" t="str">
            <v>352227197212093523</v>
          </cell>
          <cell r="J319">
            <v>36.38</v>
          </cell>
          <cell r="K319">
            <v>1100</v>
          </cell>
          <cell r="L319">
            <v>13200</v>
          </cell>
          <cell r="M319">
            <v>3960</v>
          </cell>
          <cell r="N319">
            <v>5280</v>
          </cell>
          <cell r="O319">
            <v>9240</v>
          </cell>
          <cell r="P319">
            <v>120</v>
          </cell>
          <cell r="Q319">
            <v>132000</v>
          </cell>
          <cell r="R319">
            <v>7920</v>
          </cell>
          <cell r="S319">
            <v>44663</v>
          </cell>
          <cell r="T319">
            <v>45027</v>
          </cell>
          <cell r="U319" t="str">
            <v>崖州</v>
          </cell>
          <cell r="V319" t="str">
            <v>崖城镇</v>
          </cell>
          <cell r="W319" t="str">
            <v>南繁农场羊岭队</v>
          </cell>
        </row>
        <row r="320">
          <cell r="G320" t="str">
            <v>AHANSYA97622Q050161B</v>
          </cell>
          <cell r="H320" t="str">
            <v>刘惠钗</v>
          </cell>
          <cell r="I320" t="str">
            <v>35222719790901352X</v>
          </cell>
          <cell r="J320">
            <v>18.04</v>
          </cell>
          <cell r="K320">
            <v>500</v>
          </cell>
          <cell r="L320">
            <v>6000</v>
          </cell>
          <cell r="M320">
            <v>1800</v>
          </cell>
          <cell r="N320">
            <v>2400</v>
          </cell>
          <cell r="O320">
            <v>4200</v>
          </cell>
          <cell r="P320">
            <v>120</v>
          </cell>
          <cell r="Q320">
            <v>60000</v>
          </cell>
          <cell r="R320">
            <v>3600</v>
          </cell>
          <cell r="S320">
            <v>44663</v>
          </cell>
          <cell r="T320">
            <v>45027</v>
          </cell>
          <cell r="U320" t="str">
            <v>崖州</v>
          </cell>
          <cell r="V320" t="str">
            <v>崖城镇</v>
          </cell>
          <cell r="W320" t="str">
            <v>南繁农场羊岭队</v>
          </cell>
        </row>
        <row r="321">
          <cell r="G321" t="str">
            <v>AHANSYA97622Q050162P</v>
          </cell>
          <cell r="H321" t="str">
            <v>张集往</v>
          </cell>
          <cell r="I321" t="str">
            <v>352227197704043530</v>
          </cell>
          <cell r="J321">
            <v>11.4</v>
          </cell>
          <cell r="K321">
            <v>500</v>
          </cell>
          <cell r="L321">
            <v>6000</v>
          </cell>
          <cell r="M321">
            <v>1800</v>
          </cell>
          <cell r="N321">
            <v>2400</v>
          </cell>
          <cell r="O321">
            <v>4200</v>
          </cell>
          <cell r="P321">
            <v>120</v>
          </cell>
          <cell r="Q321">
            <v>60000</v>
          </cell>
          <cell r="R321">
            <v>3600</v>
          </cell>
          <cell r="S321">
            <v>44663</v>
          </cell>
          <cell r="T321">
            <v>45027</v>
          </cell>
          <cell r="U321" t="str">
            <v>崖州</v>
          </cell>
          <cell r="V321" t="str">
            <v>崖城镇</v>
          </cell>
          <cell r="W321" t="str">
            <v>南繁农场羊岭队</v>
          </cell>
        </row>
        <row r="322">
          <cell r="G322" t="str">
            <v>AHANSYA97622Q050163Q</v>
          </cell>
          <cell r="H322" t="str">
            <v>卢秀光</v>
          </cell>
          <cell r="I322" t="str">
            <v>460200196307114437</v>
          </cell>
          <cell r="J322">
            <v>25.77</v>
          </cell>
          <cell r="K322">
            <v>1600</v>
          </cell>
          <cell r="L322">
            <v>19200</v>
          </cell>
          <cell r="M322">
            <v>5760</v>
          </cell>
          <cell r="N322">
            <v>7680</v>
          </cell>
          <cell r="O322">
            <v>13440</v>
          </cell>
          <cell r="P322">
            <v>120</v>
          </cell>
          <cell r="Q322">
            <v>192000</v>
          </cell>
          <cell r="R322">
            <v>11520</v>
          </cell>
          <cell r="S322">
            <v>44663</v>
          </cell>
          <cell r="T322">
            <v>45027</v>
          </cell>
          <cell r="U322" t="str">
            <v>崖州</v>
          </cell>
          <cell r="V322" t="str">
            <v>崖城镇</v>
          </cell>
          <cell r="W322" t="str">
            <v>梅东村</v>
          </cell>
        </row>
        <row r="323">
          <cell r="G323" t="str">
            <v>AHANSYA97622Q050164R</v>
          </cell>
          <cell r="H323" t="str">
            <v>卢秀光</v>
          </cell>
          <cell r="I323" t="str">
            <v>460200196307114437</v>
          </cell>
          <cell r="J323">
            <v>22.56</v>
          </cell>
          <cell r="K323">
            <v>1240</v>
          </cell>
          <cell r="L323">
            <v>14880</v>
          </cell>
          <cell r="M323">
            <v>4464</v>
          </cell>
          <cell r="N323">
            <v>5952</v>
          </cell>
          <cell r="O323">
            <v>10416</v>
          </cell>
          <cell r="P323">
            <v>120</v>
          </cell>
          <cell r="Q323">
            <v>148800</v>
          </cell>
          <cell r="R323">
            <v>8928</v>
          </cell>
          <cell r="S323">
            <v>44663</v>
          </cell>
          <cell r="T323">
            <v>45027</v>
          </cell>
          <cell r="U323" t="str">
            <v>崖州</v>
          </cell>
          <cell r="V323" t="str">
            <v>崖城镇</v>
          </cell>
          <cell r="W323" t="str">
            <v>梅东村</v>
          </cell>
        </row>
        <row r="324">
          <cell r="G324" t="str">
            <v>AHANSYA97622Q050165S</v>
          </cell>
          <cell r="H324" t="str">
            <v>杨红梅</v>
          </cell>
          <cell r="I324" t="str">
            <v>512928197301291825</v>
          </cell>
          <cell r="J324">
            <v>21.05</v>
          </cell>
          <cell r="K324">
            <v>1000</v>
          </cell>
          <cell r="L324">
            <v>12000</v>
          </cell>
          <cell r="M324">
            <v>3600</v>
          </cell>
          <cell r="N324">
            <v>4800</v>
          </cell>
          <cell r="O324">
            <v>8400</v>
          </cell>
          <cell r="P324">
            <v>120</v>
          </cell>
          <cell r="Q324">
            <v>120000</v>
          </cell>
          <cell r="R324">
            <v>7200</v>
          </cell>
          <cell r="S324">
            <v>44663</v>
          </cell>
          <cell r="T324">
            <v>45027</v>
          </cell>
          <cell r="U324" t="str">
            <v>崖州</v>
          </cell>
          <cell r="V324" t="str">
            <v>崖城镇</v>
          </cell>
          <cell r="W324" t="str">
            <v>山东公司</v>
          </cell>
        </row>
        <row r="325">
          <cell r="G325" t="str">
            <v>AHANSYA97622Q050166G</v>
          </cell>
          <cell r="H325" t="str">
            <v>彭仁和</v>
          </cell>
          <cell r="I325" t="str">
            <v>352122196402211031</v>
          </cell>
          <cell r="J325">
            <v>38.34</v>
          </cell>
          <cell r="K325">
            <v>1000</v>
          </cell>
          <cell r="L325">
            <v>12000</v>
          </cell>
          <cell r="M325">
            <v>3600</v>
          </cell>
          <cell r="N325">
            <v>4800</v>
          </cell>
          <cell r="O325">
            <v>8400</v>
          </cell>
          <cell r="P325">
            <v>120</v>
          </cell>
          <cell r="Q325">
            <v>120000</v>
          </cell>
          <cell r="R325">
            <v>7200</v>
          </cell>
          <cell r="S325">
            <v>44696</v>
          </cell>
          <cell r="T325">
            <v>45060</v>
          </cell>
          <cell r="U325" t="str">
            <v>崖州区</v>
          </cell>
          <cell r="V325" t="str">
            <v>崖城镇</v>
          </cell>
          <cell r="W325" t="str">
            <v>北岭村南雅九队</v>
          </cell>
        </row>
        <row r="326">
          <cell r="G326" t="str">
            <v>AHANSYA97622Q050167H</v>
          </cell>
          <cell r="H326" t="str">
            <v>戴桂芳</v>
          </cell>
          <cell r="I326" t="str">
            <v>352227198903123511</v>
          </cell>
          <cell r="J326">
            <v>19.89</v>
          </cell>
          <cell r="K326">
            <v>650</v>
          </cell>
          <cell r="L326">
            <v>7800</v>
          </cell>
          <cell r="M326">
            <v>2340</v>
          </cell>
          <cell r="N326">
            <v>3120</v>
          </cell>
          <cell r="O326">
            <v>5460</v>
          </cell>
          <cell r="P326">
            <v>120</v>
          </cell>
          <cell r="Q326">
            <v>78000</v>
          </cell>
          <cell r="R326">
            <v>4680</v>
          </cell>
          <cell r="S326">
            <v>44665</v>
          </cell>
          <cell r="T326">
            <v>45029</v>
          </cell>
          <cell r="U326" t="str">
            <v>崖州区</v>
          </cell>
          <cell r="V326" t="str">
            <v>崖城镇</v>
          </cell>
          <cell r="W326" t="str">
            <v>南雅九队</v>
          </cell>
        </row>
        <row r="327">
          <cell r="G327" t="str">
            <v>AHANSYA97622Q050168I</v>
          </cell>
          <cell r="H327" t="str">
            <v>叶婉琴</v>
          </cell>
          <cell r="I327" t="str">
            <v>352122197110301021</v>
          </cell>
          <cell r="J327">
            <v>30.67</v>
          </cell>
          <cell r="K327">
            <v>1300</v>
          </cell>
          <cell r="L327">
            <v>15600</v>
          </cell>
          <cell r="M327">
            <v>4680</v>
          </cell>
          <cell r="N327">
            <v>6240</v>
          </cell>
          <cell r="O327">
            <v>10920</v>
          </cell>
          <cell r="P327">
            <v>120</v>
          </cell>
          <cell r="Q327">
            <v>156000</v>
          </cell>
          <cell r="R327">
            <v>9360</v>
          </cell>
          <cell r="S327">
            <v>44663</v>
          </cell>
          <cell r="T327">
            <v>45027</v>
          </cell>
          <cell r="U327" t="str">
            <v>崖州区</v>
          </cell>
          <cell r="V327" t="str">
            <v>崖城镇</v>
          </cell>
          <cell r="W327" t="str">
            <v>三更村</v>
          </cell>
        </row>
        <row r="328">
          <cell r="G328" t="str">
            <v>AHANSYA97622Q050169J</v>
          </cell>
          <cell r="H328" t="str">
            <v>吴平李</v>
          </cell>
          <cell r="I328" t="str">
            <v>352228196901202539</v>
          </cell>
          <cell r="J328">
            <v>33.63</v>
          </cell>
          <cell r="K328">
            <v>1300</v>
          </cell>
          <cell r="L328">
            <v>15600</v>
          </cell>
          <cell r="M328">
            <v>4680</v>
          </cell>
          <cell r="N328">
            <v>6240</v>
          </cell>
          <cell r="O328">
            <v>10920</v>
          </cell>
          <cell r="P328">
            <v>120</v>
          </cell>
          <cell r="Q328">
            <v>156000</v>
          </cell>
          <cell r="R328">
            <v>9360</v>
          </cell>
          <cell r="S328">
            <v>44788</v>
          </cell>
          <cell r="T328">
            <v>45152</v>
          </cell>
          <cell r="U328" t="str">
            <v>崖州区</v>
          </cell>
          <cell r="V328" t="str">
            <v>崖城镇</v>
          </cell>
          <cell r="W328" t="str">
            <v>三公里村</v>
          </cell>
        </row>
        <row r="329">
          <cell r="G329" t="str">
            <v>AHANSYA97622Q050170R</v>
          </cell>
          <cell r="H329" t="str">
            <v>戴桂辉</v>
          </cell>
          <cell r="I329" t="str">
            <v>352227198412073513</v>
          </cell>
          <cell r="J329">
            <v>19.06</v>
          </cell>
          <cell r="K329">
            <v>850</v>
          </cell>
          <cell r="L329">
            <v>10200</v>
          </cell>
          <cell r="M329">
            <v>3060</v>
          </cell>
          <cell r="N329">
            <v>4080</v>
          </cell>
          <cell r="O329">
            <v>7140</v>
          </cell>
          <cell r="P329">
            <v>120</v>
          </cell>
          <cell r="Q329">
            <v>102000</v>
          </cell>
          <cell r="R329">
            <v>6120</v>
          </cell>
          <cell r="S329">
            <v>44665</v>
          </cell>
          <cell r="T329">
            <v>45029</v>
          </cell>
          <cell r="U329" t="str">
            <v>崖州区</v>
          </cell>
          <cell r="V329" t="str">
            <v>崖城镇</v>
          </cell>
          <cell r="W329" t="str">
            <v>南雅九队</v>
          </cell>
        </row>
        <row r="330">
          <cell r="G330" t="str">
            <v>AHANSYA97622Q050171V</v>
          </cell>
          <cell r="H330" t="str">
            <v>吴平李</v>
          </cell>
          <cell r="I330" t="str">
            <v>352228196901202539</v>
          </cell>
          <cell r="J330">
            <v>25.63</v>
          </cell>
          <cell r="K330">
            <v>1000</v>
          </cell>
          <cell r="L330">
            <v>12000</v>
          </cell>
          <cell r="M330">
            <v>3600</v>
          </cell>
          <cell r="N330">
            <v>4800</v>
          </cell>
          <cell r="O330">
            <v>8400</v>
          </cell>
          <cell r="P330">
            <v>120</v>
          </cell>
          <cell r="Q330">
            <v>120000</v>
          </cell>
          <cell r="R330">
            <v>7200</v>
          </cell>
          <cell r="S330">
            <v>44666</v>
          </cell>
          <cell r="T330">
            <v>45030</v>
          </cell>
          <cell r="U330" t="str">
            <v>崖州区</v>
          </cell>
          <cell r="V330" t="str">
            <v>崖城镇</v>
          </cell>
          <cell r="W330" t="str">
            <v>三公里村</v>
          </cell>
        </row>
        <row r="331">
          <cell r="G331" t="str">
            <v>AHANSYA97622Q050172M</v>
          </cell>
          <cell r="H331" t="str">
            <v>郑秀珍</v>
          </cell>
          <cell r="I331" t="str">
            <v>352227197801053546</v>
          </cell>
          <cell r="J331">
            <v>31.5</v>
          </cell>
          <cell r="K331">
            <v>1100</v>
          </cell>
          <cell r="L331">
            <v>13200</v>
          </cell>
          <cell r="M331">
            <v>3960</v>
          </cell>
          <cell r="N331">
            <v>5280</v>
          </cell>
          <cell r="O331">
            <v>9240</v>
          </cell>
          <cell r="P331">
            <v>120</v>
          </cell>
          <cell r="Q331">
            <v>132000</v>
          </cell>
          <cell r="R331">
            <v>7920</v>
          </cell>
          <cell r="S331">
            <v>44664</v>
          </cell>
          <cell r="T331">
            <v>45028</v>
          </cell>
          <cell r="U331" t="str">
            <v>崖州区</v>
          </cell>
          <cell r="V331" t="str">
            <v>崖城镇</v>
          </cell>
          <cell r="W331" t="str">
            <v>三陵农场</v>
          </cell>
        </row>
        <row r="332">
          <cell r="G332" t="str">
            <v>AHANSYA97622Q050173D</v>
          </cell>
          <cell r="H332" t="str">
            <v>郑秀珍</v>
          </cell>
          <cell r="I332" t="str">
            <v>352227197801053546</v>
          </cell>
          <cell r="J332">
            <v>24.1</v>
          </cell>
          <cell r="K332">
            <v>900</v>
          </cell>
          <cell r="L332">
            <v>10800</v>
          </cell>
          <cell r="M332">
            <v>3240</v>
          </cell>
          <cell r="N332">
            <v>4320</v>
          </cell>
          <cell r="O332">
            <v>7560</v>
          </cell>
          <cell r="P332">
            <v>120</v>
          </cell>
          <cell r="Q332">
            <v>108000</v>
          </cell>
          <cell r="R332">
            <v>6480</v>
          </cell>
          <cell r="S332">
            <v>44664</v>
          </cell>
          <cell r="T332">
            <v>45028</v>
          </cell>
          <cell r="U332" t="str">
            <v>崖州区</v>
          </cell>
          <cell r="V332" t="str">
            <v>崖城镇</v>
          </cell>
          <cell r="W332" t="str">
            <v>三陵农场</v>
          </cell>
        </row>
        <row r="333">
          <cell r="G333" t="str">
            <v>AHANSYA97622Q050174U</v>
          </cell>
          <cell r="H333" t="str">
            <v>卓礼谈</v>
          </cell>
          <cell r="I333" t="str">
            <v>352227197302023537</v>
          </cell>
          <cell r="J333">
            <v>19.6</v>
          </cell>
          <cell r="K333">
            <v>850</v>
          </cell>
          <cell r="L333">
            <v>10200</v>
          </cell>
          <cell r="M333">
            <v>3060</v>
          </cell>
          <cell r="N333">
            <v>4080</v>
          </cell>
          <cell r="O333">
            <v>7140</v>
          </cell>
          <cell r="P333">
            <v>120</v>
          </cell>
          <cell r="Q333">
            <v>102000</v>
          </cell>
          <cell r="R333">
            <v>6120</v>
          </cell>
          <cell r="S333">
            <v>44666</v>
          </cell>
          <cell r="T333">
            <v>45030</v>
          </cell>
          <cell r="U333" t="str">
            <v>崖州区</v>
          </cell>
          <cell r="V333" t="str">
            <v>崖城镇</v>
          </cell>
          <cell r="W333" t="str">
            <v>三陵农场</v>
          </cell>
        </row>
        <row r="334">
          <cell r="G334" t="str">
            <v>AHANSYA97622Q050197T</v>
          </cell>
          <cell r="H334" t="str">
            <v>彭仁和</v>
          </cell>
          <cell r="I334" t="str">
            <v>352122196402211031</v>
          </cell>
          <cell r="J334">
            <v>32.04</v>
          </cell>
          <cell r="K334">
            <v>900</v>
          </cell>
          <cell r="L334">
            <v>10800</v>
          </cell>
          <cell r="M334">
            <v>3240</v>
          </cell>
          <cell r="N334">
            <v>4320</v>
          </cell>
          <cell r="O334">
            <v>7560</v>
          </cell>
          <cell r="P334">
            <v>120</v>
          </cell>
          <cell r="Q334">
            <v>108000</v>
          </cell>
          <cell r="R334">
            <v>6480</v>
          </cell>
          <cell r="S334">
            <v>44681</v>
          </cell>
          <cell r="T334">
            <v>45045</v>
          </cell>
          <cell r="U334" t="str">
            <v>崖州区</v>
          </cell>
          <cell r="V334" t="str">
            <v>崖城镇</v>
          </cell>
          <cell r="W334" t="str">
            <v>北岭村南雅九队</v>
          </cell>
        </row>
        <row r="335">
          <cell r="G335" t="str">
            <v>AHANSYAZ2622Q050124C</v>
          </cell>
          <cell r="H335" t="str">
            <v>张集往</v>
          </cell>
          <cell r="I335" t="str">
            <v>352227197704043530</v>
          </cell>
          <cell r="J335">
            <v>11.4</v>
          </cell>
          <cell r="K335">
            <v>500</v>
          </cell>
          <cell r="L335">
            <v>14080</v>
          </cell>
        </row>
        <row r="335">
          <cell r="N335">
            <v>9856</v>
          </cell>
          <cell r="O335">
            <v>9856</v>
          </cell>
          <cell r="P335">
            <v>160</v>
          </cell>
          <cell r="Q335">
            <v>80000</v>
          </cell>
          <cell r="R335">
            <v>9856</v>
          </cell>
          <cell r="S335">
            <v>44663</v>
          </cell>
          <cell r="T335">
            <v>45027</v>
          </cell>
          <cell r="U335" t="str">
            <v>崖州</v>
          </cell>
          <cell r="V335" t="str">
            <v>崖城镇</v>
          </cell>
          <cell r="W335" t="str">
            <v>南繁农场羊岭队</v>
          </cell>
        </row>
        <row r="336">
          <cell r="G336" t="str">
            <v>AHANSYAZ2622Q050125X</v>
          </cell>
          <cell r="H336" t="str">
            <v>黄小妹</v>
          </cell>
          <cell r="I336" t="str">
            <v>352227197212093523</v>
          </cell>
          <cell r="J336">
            <v>36.38</v>
          </cell>
          <cell r="K336">
            <v>1100</v>
          </cell>
          <cell r="L336">
            <v>30976</v>
          </cell>
        </row>
        <row r="336">
          <cell r="N336">
            <v>21683.2</v>
          </cell>
          <cell r="O336">
            <v>21683.2</v>
          </cell>
          <cell r="P336">
            <v>160</v>
          </cell>
          <cell r="Q336">
            <v>176000</v>
          </cell>
          <cell r="R336">
            <v>21683.2</v>
          </cell>
          <cell r="S336">
            <v>44663</v>
          </cell>
          <cell r="T336">
            <v>45027</v>
          </cell>
          <cell r="U336" t="str">
            <v>崖州</v>
          </cell>
          <cell r="V336" t="str">
            <v>崖城镇</v>
          </cell>
          <cell r="W336" t="str">
            <v>南繁农场羊岭队</v>
          </cell>
        </row>
        <row r="337">
          <cell r="G337" t="str">
            <v>AHANSYAZ2622Q050126F</v>
          </cell>
          <cell r="H337" t="str">
            <v>黄小妹</v>
          </cell>
          <cell r="I337" t="str">
            <v>352227197212093523</v>
          </cell>
          <cell r="J337">
            <v>56.76</v>
          </cell>
          <cell r="K337">
            <v>1800</v>
          </cell>
          <cell r="L337">
            <v>50688</v>
          </cell>
        </row>
        <row r="337">
          <cell r="N337">
            <v>35481.6</v>
          </cell>
          <cell r="O337">
            <v>35481.6</v>
          </cell>
          <cell r="P337">
            <v>160</v>
          </cell>
          <cell r="Q337">
            <v>288000</v>
          </cell>
          <cell r="R337">
            <v>35481.6</v>
          </cell>
          <cell r="S337">
            <v>44663</v>
          </cell>
          <cell r="T337">
            <v>45027</v>
          </cell>
          <cell r="U337" t="str">
            <v>崖州</v>
          </cell>
          <cell r="V337" t="str">
            <v>崖城镇</v>
          </cell>
          <cell r="W337" t="str">
            <v>南繁农场羊岭队</v>
          </cell>
        </row>
        <row r="338">
          <cell r="G338" t="str">
            <v>AHANSYAZ2622Q050127A</v>
          </cell>
          <cell r="H338" t="str">
            <v>张集往</v>
          </cell>
          <cell r="I338" t="str">
            <v>352227197704043530</v>
          </cell>
        </row>
        <row r="338">
          <cell r="K338">
            <v>600</v>
          </cell>
          <cell r="L338">
            <v>16896</v>
          </cell>
        </row>
        <row r="338">
          <cell r="N338">
            <v>11827.2</v>
          </cell>
          <cell r="O338">
            <v>11827.2</v>
          </cell>
          <cell r="P338">
            <v>160</v>
          </cell>
          <cell r="Q338">
            <v>96000</v>
          </cell>
          <cell r="R338">
            <v>11827.2</v>
          </cell>
          <cell r="S338">
            <v>44663</v>
          </cell>
          <cell r="T338">
            <v>45027</v>
          </cell>
          <cell r="U338" t="str">
            <v>崖州</v>
          </cell>
          <cell r="V338" t="str">
            <v>崖城镇</v>
          </cell>
          <cell r="W338" t="str">
            <v>南繁农场羊岭队</v>
          </cell>
        </row>
        <row r="339">
          <cell r="G339" t="str">
            <v>AHANSYAZ2622Q050128J</v>
          </cell>
          <cell r="H339" t="str">
            <v>黄连兰</v>
          </cell>
          <cell r="I339" t="str">
            <v>46020019780102444X</v>
          </cell>
          <cell r="J339">
            <v>62.6</v>
          </cell>
          <cell r="K339">
            <v>2500</v>
          </cell>
          <cell r="L339">
            <v>70400</v>
          </cell>
        </row>
        <row r="339">
          <cell r="N339">
            <v>49280</v>
          </cell>
          <cell r="O339">
            <v>49280</v>
          </cell>
          <cell r="P339">
            <v>160</v>
          </cell>
          <cell r="Q339">
            <v>400000</v>
          </cell>
          <cell r="R339">
            <v>49280</v>
          </cell>
          <cell r="S339">
            <v>44663</v>
          </cell>
          <cell r="T339">
            <v>45027</v>
          </cell>
          <cell r="U339" t="str">
            <v>崖州</v>
          </cell>
          <cell r="V339" t="str">
            <v>崖城镇</v>
          </cell>
          <cell r="W339" t="str">
            <v>三陵水库</v>
          </cell>
        </row>
        <row r="340">
          <cell r="G340" t="str">
            <v>AHANSYAZ2622Q050129E</v>
          </cell>
          <cell r="H340" t="str">
            <v>董泽邦</v>
          </cell>
          <cell r="I340" t="str">
            <v>460200198301013351</v>
          </cell>
          <cell r="J340">
            <v>52.08</v>
          </cell>
          <cell r="K340">
            <v>1500</v>
          </cell>
          <cell r="L340">
            <v>42240</v>
          </cell>
        </row>
        <row r="340">
          <cell r="N340">
            <v>29568</v>
          </cell>
          <cell r="O340">
            <v>29568</v>
          </cell>
          <cell r="P340">
            <v>160</v>
          </cell>
          <cell r="Q340">
            <v>240000</v>
          </cell>
          <cell r="R340">
            <v>29568</v>
          </cell>
          <cell r="S340">
            <v>44663</v>
          </cell>
          <cell r="T340">
            <v>45027</v>
          </cell>
          <cell r="U340" t="str">
            <v>天涯区</v>
          </cell>
          <cell r="V340" t="str">
            <v>凤凰镇</v>
          </cell>
          <cell r="W340" t="str">
            <v>梅村</v>
          </cell>
        </row>
        <row r="341">
          <cell r="G341" t="str">
            <v>AHANSYAZ2622Q050130P</v>
          </cell>
          <cell r="H341" t="str">
            <v>石典</v>
          </cell>
          <cell r="I341" t="str">
            <v>513022198702065755</v>
          </cell>
          <cell r="J341">
            <v>50</v>
          </cell>
          <cell r="K341">
            <v>2160</v>
          </cell>
          <cell r="L341">
            <v>60825.6</v>
          </cell>
        </row>
        <row r="341">
          <cell r="N341">
            <v>42577.92</v>
          </cell>
          <cell r="O341">
            <v>42577.92</v>
          </cell>
          <cell r="P341">
            <v>160</v>
          </cell>
          <cell r="Q341">
            <v>345600</v>
          </cell>
          <cell r="R341">
            <v>42577.92</v>
          </cell>
          <cell r="S341">
            <v>44663</v>
          </cell>
          <cell r="T341">
            <v>45027</v>
          </cell>
          <cell r="U341" t="str">
            <v>崖州区</v>
          </cell>
          <cell r="V341" t="str">
            <v>崖城镇</v>
          </cell>
          <cell r="W341" t="str">
            <v>南滨居红岭队</v>
          </cell>
        </row>
        <row r="342">
          <cell r="G342" t="str">
            <v>AHANSYAZ2622Q050131Y</v>
          </cell>
          <cell r="H342" t="str">
            <v>卢秀光</v>
          </cell>
          <cell r="I342" t="str">
            <v>460200196307114437</v>
          </cell>
          <cell r="J342">
            <v>25.77</v>
          </cell>
          <cell r="K342">
            <v>1600</v>
          </cell>
          <cell r="L342">
            <v>45056</v>
          </cell>
        </row>
        <row r="342">
          <cell r="N342">
            <v>31539.2</v>
          </cell>
          <cell r="O342">
            <v>31539.2</v>
          </cell>
          <cell r="P342">
            <v>160</v>
          </cell>
          <cell r="Q342">
            <v>256000</v>
          </cell>
          <cell r="R342">
            <v>31539.2</v>
          </cell>
          <cell r="S342">
            <v>44663</v>
          </cell>
          <cell r="T342">
            <v>45027</v>
          </cell>
          <cell r="U342" t="str">
            <v>崖州</v>
          </cell>
          <cell r="V342" t="str">
            <v>崖城镇</v>
          </cell>
          <cell r="W342" t="str">
            <v>梅东村</v>
          </cell>
        </row>
        <row r="343">
          <cell r="G343" t="str">
            <v>AHANSYAZ2622Q050132V</v>
          </cell>
          <cell r="H343" t="str">
            <v>卢秀光</v>
          </cell>
          <cell r="I343" t="str">
            <v>460200196307114437</v>
          </cell>
          <cell r="J343">
            <v>22.56</v>
          </cell>
          <cell r="K343">
            <v>1240</v>
          </cell>
          <cell r="L343">
            <v>34918.4</v>
          </cell>
        </row>
        <row r="343">
          <cell r="N343">
            <v>24442.88</v>
          </cell>
          <cell r="O343">
            <v>24442.88</v>
          </cell>
          <cell r="P343">
            <v>160</v>
          </cell>
          <cell r="Q343">
            <v>198400</v>
          </cell>
          <cell r="R343">
            <v>24442.88</v>
          </cell>
          <cell r="S343">
            <v>44663</v>
          </cell>
          <cell r="T343">
            <v>45027</v>
          </cell>
          <cell r="U343" t="str">
            <v>崖州</v>
          </cell>
          <cell r="V343" t="str">
            <v>崖城镇</v>
          </cell>
          <cell r="W343" t="str">
            <v>梅东村</v>
          </cell>
        </row>
        <row r="344">
          <cell r="G344" t="str">
            <v>AHANSYAZ2622Q050133R</v>
          </cell>
          <cell r="H344" t="str">
            <v>杨红梅</v>
          </cell>
          <cell r="I344" t="str">
            <v>512928197301291825</v>
          </cell>
          <cell r="J344">
            <v>21.05</v>
          </cell>
          <cell r="K344">
            <v>1000</v>
          </cell>
          <cell r="L344">
            <v>28160</v>
          </cell>
        </row>
        <row r="344">
          <cell r="N344">
            <v>19712</v>
          </cell>
          <cell r="O344">
            <v>19712</v>
          </cell>
          <cell r="P344">
            <v>160</v>
          </cell>
          <cell r="Q344">
            <v>160000</v>
          </cell>
          <cell r="R344">
            <v>19712</v>
          </cell>
          <cell r="S344">
            <v>44663</v>
          </cell>
          <cell r="T344">
            <v>45027</v>
          </cell>
          <cell r="U344" t="str">
            <v>崖州</v>
          </cell>
          <cell r="V344" t="str">
            <v>崖城镇</v>
          </cell>
          <cell r="W344" t="str">
            <v>山东公司</v>
          </cell>
        </row>
        <row r="345">
          <cell r="G345" t="str">
            <v>AHANSYAZ2622Q050134N</v>
          </cell>
          <cell r="H345" t="str">
            <v>叶婉琴</v>
          </cell>
          <cell r="I345" t="str">
            <v>352122197110301021</v>
          </cell>
          <cell r="J345">
            <v>30.67</v>
          </cell>
          <cell r="K345">
            <v>1300</v>
          </cell>
          <cell r="L345">
            <v>36608</v>
          </cell>
        </row>
        <row r="345">
          <cell r="N345">
            <v>25625.6</v>
          </cell>
          <cell r="O345">
            <v>25625.6</v>
          </cell>
          <cell r="P345">
            <v>160</v>
          </cell>
          <cell r="Q345">
            <v>208000</v>
          </cell>
          <cell r="R345">
            <v>25625.6</v>
          </cell>
          <cell r="S345">
            <v>44663</v>
          </cell>
          <cell r="T345">
            <v>45027</v>
          </cell>
          <cell r="U345" t="str">
            <v>崖州区</v>
          </cell>
          <cell r="V345" t="str">
            <v>崖城镇</v>
          </cell>
          <cell r="W345" t="str">
            <v>三更村</v>
          </cell>
        </row>
        <row r="346">
          <cell r="G346" t="str">
            <v>AHANSYAZ2622Q050135K</v>
          </cell>
          <cell r="H346" t="str">
            <v>彭仁和</v>
          </cell>
          <cell r="I346" t="str">
            <v>352122196402211031</v>
          </cell>
          <cell r="J346">
            <v>38.34</v>
          </cell>
          <cell r="K346">
            <v>1000</v>
          </cell>
          <cell r="L346">
            <v>28160</v>
          </cell>
        </row>
        <row r="346">
          <cell r="N346">
            <v>19712</v>
          </cell>
          <cell r="O346">
            <v>19712</v>
          </cell>
          <cell r="P346">
            <v>160</v>
          </cell>
          <cell r="Q346">
            <v>160000</v>
          </cell>
          <cell r="R346">
            <v>19712</v>
          </cell>
          <cell r="S346">
            <v>44696</v>
          </cell>
          <cell r="T346">
            <v>45060</v>
          </cell>
          <cell r="U346" t="str">
            <v>崖州区</v>
          </cell>
          <cell r="V346" t="str">
            <v>崖城镇</v>
          </cell>
          <cell r="W346" t="str">
            <v>北岭村南雅九队</v>
          </cell>
        </row>
        <row r="347">
          <cell r="G347" t="str">
            <v>AHANSYAZ2622Q050136G</v>
          </cell>
          <cell r="H347" t="str">
            <v>卓礼谈</v>
          </cell>
          <cell r="I347" t="str">
            <v>352227197302023537</v>
          </cell>
          <cell r="J347">
            <v>19.6</v>
          </cell>
          <cell r="K347">
            <v>850</v>
          </cell>
          <cell r="L347">
            <v>23936</v>
          </cell>
        </row>
        <row r="347">
          <cell r="N347">
            <v>16755.2</v>
          </cell>
          <cell r="O347">
            <v>16755.2</v>
          </cell>
          <cell r="P347">
            <v>160</v>
          </cell>
          <cell r="Q347">
            <v>136000</v>
          </cell>
          <cell r="R347">
            <v>16755.2</v>
          </cell>
          <cell r="S347">
            <v>44666</v>
          </cell>
          <cell r="T347">
            <v>45030</v>
          </cell>
          <cell r="U347" t="str">
            <v>崖州区</v>
          </cell>
          <cell r="V347" t="str">
            <v>崖城镇</v>
          </cell>
          <cell r="W347" t="str">
            <v>三陵农场</v>
          </cell>
        </row>
        <row r="348">
          <cell r="G348" t="str">
            <v>AHANSYAZ2622Q050137C</v>
          </cell>
          <cell r="H348" t="str">
            <v>戴桂辉</v>
          </cell>
          <cell r="I348" t="str">
            <v>352227198412073513</v>
          </cell>
          <cell r="J348">
            <v>19.06</v>
          </cell>
          <cell r="K348">
            <v>850</v>
          </cell>
          <cell r="L348">
            <v>23936</v>
          </cell>
        </row>
        <row r="348">
          <cell r="N348">
            <v>16755.2</v>
          </cell>
          <cell r="O348">
            <v>16755.2</v>
          </cell>
          <cell r="P348">
            <v>160</v>
          </cell>
          <cell r="Q348">
            <v>136000</v>
          </cell>
          <cell r="R348">
            <v>16755.2</v>
          </cell>
          <cell r="S348">
            <v>44665</v>
          </cell>
          <cell r="T348">
            <v>45029</v>
          </cell>
          <cell r="U348" t="str">
            <v>崖州区</v>
          </cell>
          <cell r="V348" t="str">
            <v>崖城镇</v>
          </cell>
          <cell r="W348" t="str">
            <v>南雅九队</v>
          </cell>
        </row>
        <row r="349">
          <cell r="G349" t="str">
            <v>AHANSYAZ2622Q050138M</v>
          </cell>
          <cell r="H349" t="str">
            <v>郑秀珍</v>
          </cell>
          <cell r="I349" t="str">
            <v>352227197801053546</v>
          </cell>
          <cell r="J349">
            <v>31.5</v>
          </cell>
          <cell r="K349">
            <v>1100</v>
          </cell>
          <cell r="L349">
            <v>30976</v>
          </cell>
        </row>
        <row r="349">
          <cell r="N349">
            <v>21683.2</v>
          </cell>
          <cell r="O349">
            <v>21683.2</v>
          </cell>
          <cell r="P349">
            <v>160</v>
          </cell>
          <cell r="Q349">
            <v>176000</v>
          </cell>
          <cell r="R349">
            <v>21683.2</v>
          </cell>
          <cell r="S349">
            <v>44664</v>
          </cell>
          <cell r="T349">
            <v>45028</v>
          </cell>
          <cell r="U349" t="str">
            <v>崖州区</v>
          </cell>
          <cell r="V349" t="str">
            <v>崖城镇</v>
          </cell>
          <cell r="W349" t="str">
            <v>三陵农场</v>
          </cell>
        </row>
        <row r="350">
          <cell r="G350" t="str">
            <v>AHANSYAZ2622Q050139I</v>
          </cell>
          <cell r="H350" t="str">
            <v>郑秀珍</v>
          </cell>
          <cell r="I350" t="str">
            <v>352227197801053546</v>
          </cell>
          <cell r="J350">
            <v>24.1</v>
          </cell>
          <cell r="K350">
            <v>900</v>
          </cell>
          <cell r="L350">
            <v>25344</v>
          </cell>
        </row>
        <row r="350">
          <cell r="N350">
            <v>17740.8</v>
          </cell>
          <cell r="O350">
            <v>17740.8</v>
          </cell>
          <cell r="P350">
            <v>160</v>
          </cell>
          <cell r="Q350">
            <v>144000</v>
          </cell>
          <cell r="R350">
            <v>17740.8</v>
          </cell>
          <cell r="S350">
            <v>44664</v>
          </cell>
          <cell r="T350">
            <v>45028</v>
          </cell>
          <cell r="U350" t="str">
            <v>崖州区</v>
          </cell>
          <cell r="V350" t="str">
            <v>崖城镇</v>
          </cell>
          <cell r="W350" t="str">
            <v>三陵农场</v>
          </cell>
        </row>
        <row r="351">
          <cell r="G351" t="str">
            <v>AHANSYAZ2622Q050160C</v>
          </cell>
          <cell r="H351" t="str">
            <v>彭仁和</v>
          </cell>
          <cell r="I351" t="str">
            <v>352122196402211031</v>
          </cell>
          <cell r="J351">
            <v>32.04</v>
          </cell>
          <cell r="K351">
            <v>900</v>
          </cell>
          <cell r="L351">
            <v>25344</v>
          </cell>
        </row>
        <row r="351">
          <cell r="N351">
            <v>17740.8</v>
          </cell>
          <cell r="O351">
            <v>17740.8</v>
          </cell>
          <cell r="P351">
            <v>160</v>
          </cell>
          <cell r="Q351">
            <v>144000</v>
          </cell>
          <cell r="R351">
            <v>17740.8</v>
          </cell>
          <cell r="S351">
            <v>44696</v>
          </cell>
          <cell r="T351">
            <v>45060</v>
          </cell>
          <cell r="U351" t="str">
            <v>崖州区</v>
          </cell>
          <cell r="V351" t="str">
            <v>崖城镇</v>
          </cell>
          <cell r="W351" t="str">
            <v>北岭村南雅九队</v>
          </cell>
        </row>
        <row r="352">
          <cell r="G352" t="str">
            <v>AHANSYA97622Q050185N</v>
          </cell>
          <cell r="H352" t="str">
            <v>梁华水</v>
          </cell>
          <cell r="I352" t="str">
            <v>44098219910515189X</v>
          </cell>
          <cell r="J352">
            <v>22.54</v>
          </cell>
          <cell r="K352">
            <v>1000</v>
          </cell>
          <cell r="L352">
            <v>12000</v>
          </cell>
          <cell r="M352">
            <v>3600</v>
          </cell>
          <cell r="N352">
            <v>4800</v>
          </cell>
          <cell r="O352">
            <v>8400</v>
          </cell>
          <cell r="P352">
            <v>120</v>
          </cell>
          <cell r="Q352">
            <v>120000</v>
          </cell>
          <cell r="R352">
            <v>7200</v>
          </cell>
          <cell r="S352">
            <v>44665</v>
          </cell>
          <cell r="T352">
            <v>45029</v>
          </cell>
          <cell r="U352" t="str">
            <v>崖州区</v>
          </cell>
          <cell r="V352" t="str">
            <v>崖城镇</v>
          </cell>
          <cell r="W352" t="str">
            <v>三陵农村</v>
          </cell>
        </row>
        <row r="353">
          <cell r="G353" t="str">
            <v>AHANSYAZ2622Q050151W</v>
          </cell>
          <cell r="H353" t="str">
            <v>梁华水</v>
          </cell>
          <cell r="I353" t="str">
            <v>44098219910515189X</v>
          </cell>
          <cell r="J353">
            <v>22.54</v>
          </cell>
          <cell r="K353">
            <v>1000</v>
          </cell>
          <cell r="L353">
            <v>28160</v>
          </cell>
        </row>
        <row r="353">
          <cell r="N353">
            <v>19712</v>
          </cell>
          <cell r="O353">
            <v>19712</v>
          </cell>
          <cell r="P353">
            <v>160</v>
          </cell>
          <cell r="Q353">
            <v>160000</v>
          </cell>
          <cell r="R353">
            <v>19712</v>
          </cell>
          <cell r="S353">
            <v>44665</v>
          </cell>
          <cell r="T353">
            <v>45029</v>
          </cell>
          <cell r="U353" t="str">
            <v>崖州区</v>
          </cell>
          <cell r="V353" t="str">
            <v>崖城镇</v>
          </cell>
          <cell r="W353" t="str">
            <v>三陵农村</v>
          </cell>
        </row>
        <row r="354">
          <cell r="G354" t="str">
            <v>AHANSYAZ2622Q050146N</v>
          </cell>
          <cell r="H354" t="str">
            <v>吴先杰</v>
          </cell>
          <cell r="I354" t="str">
            <v>352227199807033537</v>
          </cell>
          <cell r="J354">
            <v>23.9</v>
          </cell>
          <cell r="K354">
            <v>600</v>
          </cell>
          <cell r="L354">
            <v>16896</v>
          </cell>
        </row>
        <row r="354">
          <cell r="N354">
            <v>21683.2</v>
          </cell>
          <cell r="O354">
            <v>21683.2</v>
          </cell>
          <cell r="P354">
            <v>160</v>
          </cell>
          <cell r="Q354">
            <v>176000</v>
          </cell>
          <cell r="R354">
            <v>21683.2</v>
          </cell>
          <cell r="S354">
            <v>44666</v>
          </cell>
          <cell r="T354">
            <v>45030</v>
          </cell>
          <cell r="U354" t="str">
            <v>崖州区</v>
          </cell>
          <cell r="V354" t="str">
            <v>崖城镇</v>
          </cell>
          <cell r="W354" t="str">
            <v>北岭村南雅九队</v>
          </cell>
        </row>
        <row r="355">
          <cell r="G355" t="str">
            <v>AHANSYA97622Q050179P</v>
          </cell>
          <cell r="H355" t="str">
            <v>郑秀清</v>
          </cell>
          <cell r="I355" t="str">
            <v>352228196711243022</v>
          </cell>
          <cell r="J355">
            <v>52.27</v>
          </cell>
          <cell r="K355">
            <v>2200</v>
          </cell>
          <cell r="L355">
            <v>26400</v>
          </cell>
          <cell r="M355">
            <v>7920</v>
          </cell>
          <cell r="N355">
            <v>10560</v>
          </cell>
          <cell r="O355">
            <v>18480</v>
          </cell>
          <cell r="P355">
            <v>120</v>
          </cell>
          <cell r="Q355">
            <v>3168000</v>
          </cell>
          <cell r="R355">
            <v>15840</v>
          </cell>
          <cell r="S355">
            <v>44665</v>
          </cell>
          <cell r="T355">
            <v>45029</v>
          </cell>
          <cell r="U355" t="str">
            <v>崖州</v>
          </cell>
          <cell r="V355" t="str">
            <v>梅山镇</v>
          </cell>
          <cell r="W355" t="str">
            <v>阿肥爹岭</v>
          </cell>
        </row>
        <row r="356">
          <cell r="G356" t="str">
            <v>AHANSYAZ2622Q050143O</v>
          </cell>
          <cell r="H356" t="str">
            <v>郑秀清</v>
          </cell>
          <cell r="I356" t="str">
            <v>352228196711243022</v>
          </cell>
          <cell r="J356">
            <v>52.27</v>
          </cell>
          <cell r="K356">
            <v>2200</v>
          </cell>
          <cell r="L356">
            <v>62952</v>
          </cell>
        </row>
        <row r="356">
          <cell r="N356">
            <v>44066.4</v>
          </cell>
          <cell r="O356">
            <v>44066.4</v>
          </cell>
          <cell r="P356">
            <v>160</v>
          </cell>
          <cell r="Q356">
            <v>352000</v>
          </cell>
          <cell r="R356">
            <v>44066.4</v>
          </cell>
          <cell r="S356">
            <v>44665</v>
          </cell>
          <cell r="T356">
            <v>45029</v>
          </cell>
          <cell r="U356" t="str">
            <v>崖州</v>
          </cell>
          <cell r="V356" t="str">
            <v>梅山镇</v>
          </cell>
          <cell r="W356" t="str">
            <v>阿肥爹岭</v>
          </cell>
        </row>
        <row r="357">
          <cell r="G357" t="str">
            <v>AHANSYA97622Q050187N</v>
          </cell>
          <cell r="H357" t="str">
            <v>施天健</v>
          </cell>
          <cell r="I357" t="str">
            <v>352227199503123533</v>
          </cell>
          <cell r="J357">
            <v>50.48</v>
          </cell>
          <cell r="K357">
            <v>3000</v>
          </cell>
          <cell r="L357">
            <v>36000</v>
          </cell>
          <cell r="M357">
            <v>10800</v>
          </cell>
          <cell r="N357">
            <v>14400</v>
          </cell>
          <cell r="O357">
            <v>25200</v>
          </cell>
          <cell r="P357">
            <v>120</v>
          </cell>
          <cell r="Q357">
            <v>4320000</v>
          </cell>
          <cell r="R357">
            <v>21600</v>
          </cell>
          <cell r="S357">
            <v>44665</v>
          </cell>
          <cell r="T357">
            <v>45029</v>
          </cell>
          <cell r="U357" t="str">
            <v>崖州</v>
          </cell>
          <cell r="V357" t="str">
            <v>梅山镇</v>
          </cell>
          <cell r="W357" t="str">
            <v>阿肥爹岭</v>
          </cell>
        </row>
        <row r="358">
          <cell r="G358" t="str">
            <v>AHANSYAZ2622Q050147Z</v>
          </cell>
          <cell r="H358" t="str">
            <v>施天健</v>
          </cell>
          <cell r="I358" t="str">
            <v>352227199503123533</v>
          </cell>
          <cell r="J358">
            <v>50.48</v>
          </cell>
          <cell r="K358">
            <v>3000</v>
          </cell>
          <cell r="L358">
            <v>84480</v>
          </cell>
        </row>
        <row r="358">
          <cell r="N358">
            <v>59136</v>
          </cell>
          <cell r="O358">
            <v>59136</v>
          </cell>
          <cell r="P358">
            <v>160</v>
          </cell>
          <cell r="Q358">
            <v>480000</v>
          </cell>
          <cell r="R358">
            <v>59136</v>
          </cell>
          <cell r="S358">
            <v>44665</v>
          </cell>
          <cell r="T358">
            <v>45029</v>
          </cell>
          <cell r="U358" t="str">
            <v>崖州</v>
          </cell>
          <cell r="V358" t="str">
            <v>梅山镇</v>
          </cell>
          <cell r="W358" t="str">
            <v>阿肥爹岭</v>
          </cell>
        </row>
        <row r="359">
          <cell r="G359" t="str">
            <v>AHANSYA97622Q050186T</v>
          </cell>
          <cell r="H359" t="str">
            <v>吴哓盈</v>
          </cell>
          <cell r="I359" t="str">
            <v>352227199201202623</v>
          </cell>
          <cell r="J359">
            <v>48</v>
          </cell>
          <cell r="K359">
            <v>2100</v>
          </cell>
          <cell r="L359">
            <v>25200</v>
          </cell>
          <cell r="M359">
            <v>7560</v>
          </cell>
          <cell r="N359">
            <v>10080</v>
          </cell>
          <cell r="O359">
            <v>17640</v>
          </cell>
          <cell r="P359">
            <v>120</v>
          </cell>
          <cell r="Q359">
            <v>3024000</v>
          </cell>
          <cell r="R359">
            <v>15120</v>
          </cell>
          <cell r="S359">
            <v>44665</v>
          </cell>
          <cell r="T359">
            <v>45029</v>
          </cell>
          <cell r="U359" t="str">
            <v>崖州</v>
          </cell>
          <cell r="V359" t="str">
            <v>梅山镇</v>
          </cell>
          <cell r="W359" t="str">
            <v>阿肥爹岭</v>
          </cell>
        </row>
        <row r="360">
          <cell r="G360" t="str">
            <v>AHANSYAZ2622Q050152C</v>
          </cell>
          <cell r="H360" t="str">
            <v>吴哓盈</v>
          </cell>
          <cell r="I360" t="str">
            <v>352227199201202623</v>
          </cell>
          <cell r="J360">
            <v>48</v>
          </cell>
          <cell r="K360">
            <v>2100</v>
          </cell>
          <cell r="L360">
            <v>59136</v>
          </cell>
        </row>
        <row r="360">
          <cell r="N360">
            <v>41395.2</v>
          </cell>
          <cell r="O360">
            <v>41395.2</v>
          </cell>
          <cell r="P360">
            <v>160</v>
          </cell>
          <cell r="Q360">
            <v>336000</v>
          </cell>
          <cell r="R360">
            <v>41395.2</v>
          </cell>
          <cell r="S360">
            <v>44665</v>
          </cell>
          <cell r="T360">
            <v>45029</v>
          </cell>
          <cell r="U360" t="str">
            <v>崖州</v>
          </cell>
          <cell r="V360" t="str">
            <v>梅山镇</v>
          </cell>
          <cell r="W360" t="str">
            <v>阿肥爹岭</v>
          </cell>
        </row>
        <row r="361">
          <cell r="G361" t="str">
            <v>AHANSYA97622Q050184G</v>
          </cell>
          <cell r="H361" t="str">
            <v>陈增调</v>
          </cell>
          <cell r="I361" t="str">
            <v>352227197710083539</v>
          </cell>
          <cell r="J361">
            <v>23.8</v>
          </cell>
          <cell r="K361">
            <v>1300</v>
          </cell>
          <cell r="L361">
            <v>15600</v>
          </cell>
          <cell r="M361">
            <v>4680</v>
          </cell>
          <cell r="N361">
            <v>6240</v>
          </cell>
          <cell r="O361">
            <v>10920</v>
          </cell>
          <cell r="P361">
            <v>120</v>
          </cell>
          <cell r="Q361">
            <v>1872000</v>
          </cell>
          <cell r="R361">
            <v>9360</v>
          </cell>
          <cell r="S361">
            <v>44665</v>
          </cell>
          <cell r="T361">
            <v>45029</v>
          </cell>
          <cell r="U361" t="str">
            <v>崖州区</v>
          </cell>
          <cell r="V361" t="str">
            <v>崖城镇</v>
          </cell>
          <cell r="W361" t="str">
            <v>赤草村</v>
          </cell>
        </row>
        <row r="362">
          <cell r="G362" t="str">
            <v>AHANSYAZ2622Q050150D</v>
          </cell>
          <cell r="H362" t="str">
            <v>陈增调</v>
          </cell>
          <cell r="I362" t="str">
            <v>352227197710083539</v>
          </cell>
          <cell r="J362">
            <v>23.8</v>
          </cell>
          <cell r="K362">
            <v>1300</v>
          </cell>
          <cell r="L362">
            <v>36608</v>
          </cell>
        </row>
        <row r="362">
          <cell r="N362">
            <v>25625.6</v>
          </cell>
          <cell r="O362">
            <v>25625.6</v>
          </cell>
          <cell r="P362">
            <v>160</v>
          </cell>
          <cell r="Q362">
            <v>208000</v>
          </cell>
          <cell r="R362">
            <v>25625.6</v>
          </cell>
          <cell r="S362">
            <v>44665</v>
          </cell>
          <cell r="T362">
            <v>45029</v>
          </cell>
          <cell r="U362" t="str">
            <v>崖州区</v>
          </cell>
          <cell r="V362" t="str">
            <v>崖城镇</v>
          </cell>
          <cell r="W362" t="str">
            <v>赤草村</v>
          </cell>
        </row>
        <row r="363">
          <cell r="G363" t="str">
            <v>AHANSYAZ2622Q050153I</v>
          </cell>
          <cell r="H363" t="str">
            <v>黄宗宝</v>
          </cell>
          <cell r="I363" t="str">
            <v>352227197610123011</v>
          </cell>
          <cell r="J363">
            <v>31.7</v>
          </cell>
          <cell r="K363">
            <v>1200</v>
          </cell>
          <cell r="L363">
            <v>33792</v>
          </cell>
        </row>
        <row r="363">
          <cell r="N363">
            <v>23654.4</v>
          </cell>
          <cell r="O363">
            <v>23654.4</v>
          </cell>
          <cell r="P363">
            <v>160</v>
          </cell>
          <cell r="Q363">
            <v>192000</v>
          </cell>
          <cell r="R363">
            <v>23654.4</v>
          </cell>
          <cell r="S363">
            <v>44681</v>
          </cell>
          <cell r="T363">
            <v>45045</v>
          </cell>
          <cell r="U363" t="str">
            <v>崖州区</v>
          </cell>
          <cell r="V363" t="str">
            <v>崖城镇</v>
          </cell>
          <cell r="W363" t="str">
            <v>渝新农场</v>
          </cell>
        </row>
        <row r="364">
          <cell r="G364" t="str">
            <v>AHANSYA97622Q050191G</v>
          </cell>
          <cell r="H364" t="str">
            <v>曾德基</v>
          </cell>
          <cell r="I364" t="str">
            <v>350124197004085434</v>
          </cell>
          <cell r="J364">
            <v>23.91</v>
          </cell>
          <cell r="K364">
            <v>730</v>
          </cell>
          <cell r="L364">
            <v>8760</v>
          </cell>
          <cell r="M364">
            <v>2628</v>
          </cell>
          <cell r="N364">
            <v>3504</v>
          </cell>
          <cell r="O364">
            <v>6132</v>
          </cell>
          <cell r="P364">
            <v>120</v>
          </cell>
          <cell r="Q364">
            <v>1051200</v>
          </cell>
          <cell r="R364">
            <v>5256</v>
          </cell>
          <cell r="S364">
            <v>44664</v>
          </cell>
          <cell r="T364">
            <v>45028</v>
          </cell>
          <cell r="U364" t="str">
            <v>崖州区</v>
          </cell>
          <cell r="V364" t="str">
            <v>崖城镇</v>
          </cell>
          <cell r="W364" t="str">
            <v>赤草村黄猄坡</v>
          </cell>
        </row>
        <row r="365">
          <cell r="G365" t="str">
            <v>AHANSYAZ2622Q050159S</v>
          </cell>
          <cell r="H365" t="str">
            <v>曾德基</v>
          </cell>
          <cell r="I365" t="str">
            <v>350124197004085434</v>
          </cell>
          <cell r="J365">
            <v>23.91</v>
          </cell>
          <cell r="K365">
            <v>730</v>
          </cell>
          <cell r="L365">
            <v>20556.8</v>
          </cell>
        </row>
        <row r="365">
          <cell r="N365">
            <v>14389.76</v>
          </cell>
          <cell r="O365">
            <v>14389.76</v>
          </cell>
          <cell r="P365">
            <v>160</v>
          </cell>
          <cell r="Q365">
            <v>116800</v>
          </cell>
          <cell r="R365">
            <v>14389.76</v>
          </cell>
          <cell r="S365">
            <v>44664</v>
          </cell>
          <cell r="T365">
            <v>45028</v>
          </cell>
          <cell r="U365" t="str">
            <v>崖州区</v>
          </cell>
          <cell r="V365" t="str">
            <v>崖城镇</v>
          </cell>
          <cell r="W365" t="str">
            <v>赤草村黄猄坡</v>
          </cell>
        </row>
        <row r="366">
          <cell r="G366" t="str">
            <v>AHANSYA97622Q050181N</v>
          </cell>
          <cell r="H366" t="str">
            <v>罗成初</v>
          </cell>
          <cell r="I366" t="str">
            <v>460033199502115689</v>
          </cell>
          <cell r="J366">
            <v>54.9</v>
          </cell>
          <cell r="K366">
            <v>2100</v>
          </cell>
          <cell r="L366">
            <v>25200</v>
          </cell>
          <cell r="M366">
            <v>7560</v>
          </cell>
          <cell r="N366">
            <v>10080</v>
          </cell>
          <cell r="O366">
            <v>17640</v>
          </cell>
          <cell r="P366">
            <v>120</v>
          </cell>
          <cell r="Q366">
            <v>3024000</v>
          </cell>
          <cell r="R366">
            <v>15120</v>
          </cell>
          <cell r="S366">
            <v>44666</v>
          </cell>
          <cell r="T366">
            <v>45030</v>
          </cell>
          <cell r="U366" t="str">
            <v>崖州区</v>
          </cell>
          <cell r="V366" t="str">
            <v>崖城镇</v>
          </cell>
          <cell r="W366" t="str">
            <v>三陵农场</v>
          </cell>
        </row>
        <row r="367">
          <cell r="G367" t="str">
            <v>AHANSYAZ2622Q050148M</v>
          </cell>
          <cell r="H367" t="str">
            <v>罗成初</v>
          </cell>
          <cell r="I367" t="str">
            <v>460033199502115689</v>
          </cell>
          <cell r="J367">
            <v>54.9</v>
          </cell>
          <cell r="K367">
            <v>2100</v>
          </cell>
          <cell r="L367">
            <v>59136</v>
          </cell>
        </row>
        <row r="367">
          <cell r="N367">
            <v>41395.2</v>
          </cell>
          <cell r="O367">
            <v>41395.2</v>
          </cell>
          <cell r="P367">
            <v>160</v>
          </cell>
          <cell r="Q367">
            <v>336000</v>
          </cell>
          <cell r="R367">
            <v>41395.2</v>
          </cell>
          <cell r="S367">
            <v>44666</v>
          </cell>
          <cell r="T367">
            <v>45030</v>
          </cell>
          <cell r="U367" t="str">
            <v>崖州区</v>
          </cell>
          <cell r="V367" t="str">
            <v>崖城镇</v>
          </cell>
          <cell r="W367" t="str">
            <v>三陵农场</v>
          </cell>
        </row>
        <row r="368">
          <cell r="G368" t="str">
            <v>AHANSYAZ2622Q050156N</v>
          </cell>
          <cell r="H368" t="str">
            <v>李金慧</v>
          </cell>
          <cell r="I368" t="str">
            <v>532527198907271749</v>
          </cell>
          <cell r="J368">
            <v>48</v>
          </cell>
          <cell r="K368">
            <v>2000</v>
          </cell>
          <cell r="L368">
            <v>56320</v>
          </cell>
        </row>
        <row r="368">
          <cell r="N368">
            <v>39424</v>
          </cell>
          <cell r="O368">
            <v>39424</v>
          </cell>
          <cell r="P368">
            <v>160</v>
          </cell>
          <cell r="Q368">
            <v>320000</v>
          </cell>
          <cell r="R368">
            <v>39424</v>
          </cell>
          <cell r="S368">
            <v>44666</v>
          </cell>
          <cell r="T368">
            <v>45030</v>
          </cell>
          <cell r="U368" t="str">
            <v>崖州区</v>
          </cell>
          <cell r="V368" t="str">
            <v>崖城镇</v>
          </cell>
          <cell r="W368" t="str">
            <v>三陵农场</v>
          </cell>
        </row>
        <row r="369">
          <cell r="G369" t="str">
            <v>AHANSYAZ2622Q050145N</v>
          </cell>
          <cell r="H369" t="str">
            <v>张远兴</v>
          </cell>
          <cell r="I369" t="str">
            <v>460200199401264435</v>
          </cell>
          <cell r="J369">
            <v>33.4</v>
          </cell>
          <cell r="K369">
            <v>1450</v>
          </cell>
          <cell r="L369">
            <v>40832</v>
          </cell>
        </row>
        <row r="369">
          <cell r="N369">
            <v>28582.4</v>
          </cell>
          <cell r="O369">
            <v>28582.4</v>
          </cell>
          <cell r="P369">
            <v>160</v>
          </cell>
          <cell r="Q369">
            <v>232000</v>
          </cell>
          <cell r="R369">
            <v>28582.4</v>
          </cell>
          <cell r="S369">
            <v>44666</v>
          </cell>
          <cell r="T369">
            <v>45030</v>
          </cell>
          <cell r="U369" t="str">
            <v>崖州区</v>
          </cell>
          <cell r="V369" t="str">
            <v>崖城镇</v>
          </cell>
          <cell r="W369" t="str">
            <v>三陵农场</v>
          </cell>
        </row>
        <row r="370">
          <cell r="G370" t="str">
            <v>AHANSYA97622Q050193L</v>
          </cell>
          <cell r="H370" t="str">
            <v>李金慧</v>
          </cell>
          <cell r="I370" t="str">
            <v>532527198907271749</v>
          </cell>
          <cell r="J370">
            <v>48</v>
          </cell>
          <cell r="K370">
            <v>2000</v>
          </cell>
          <cell r="L370">
            <v>24000</v>
          </cell>
          <cell r="M370">
            <v>7200</v>
          </cell>
          <cell r="N370">
            <v>9600</v>
          </cell>
          <cell r="O370">
            <v>16800</v>
          </cell>
          <cell r="P370">
            <v>120</v>
          </cell>
          <cell r="Q370">
            <v>2880000</v>
          </cell>
          <cell r="R370">
            <v>14400</v>
          </cell>
          <cell r="S370">
            <v>44666</v>
          </cell>
          <cell r="T370">
            <v>45030</v>
          </cell>
          <cell r="U370" t="str">
            <v>崖州区</v>
          </cell>
          <cell r="V370" t="str">
            <v>崖城镇</v>
          </cell>
          <cell r="W370" t="str">
            <v>三陵农场</v>
          </cell>
        </row>
        <row r="371">
          <cell r="G371" t="str">
            <v>AHANSYAZ2622Q050155H</v>
          </cell>
          <cell r="H371" t="str">
            <v>李金慧</v>
          </cell>
          <cell r="I371" t="str">
            <v>532527198907271749</v>
          </cell>
          <cell r="J371">
            <v>8.19</v>
          </cell>
          <cell r="K371">
            <v>350</v>
          </cell>
          <cell r="L371">
            <v>9856</v>
          </cell>
        </row>
        <row r="371">
          <cell r="N371">
            <v>6899.2</v>
          </cell>
          <cell r="O371">
            <v>6899.2</v>
          </cell>
          <cell r="P371">
            <v>160</v>
          </cell>
          <cell r="Q371">
            <v>56000</v>
          </cell>
          <cell r="R371">
            <v>6899.2</v>
          </cell>
          <cell r="S371">
            <v>44666</v>
          </cell>
          <cell r="T371">
            <v>45030</v>
          </cell>
          <cell r="U371" t="str">
            <v>崖州区</v>
          </cell>
          <cell r="V371" t="str">
            <v>崖城镇</v>
          </cell>
          <cell r="W371" t="str">
            <v>三陵农场</v>
          </cell>
        </row>
        <row r="372">
          <cell r="G372" t="str">
            <v>AHANSYA97622Q050192P</v>
          </cell>
          <cell r="H372" t="str">
            <v>李金慧</v>
          </cell>
          <cell r="I372" t="str">
            <v>532527198907271749</v>
          </cell>
          <cell r="J372">
            <v>8.19</v>
          </cell>
          <cell r="K372">
            <v>350</v>
          </cell>
          <cell r="L372">
            <v>4200</v>
          </cell>
          <cell r="M372">
            <v>1260</v>
          </cell>
          <cell r="N372">
            <v>1680</v>
          </cell>
          <cell r="O372">
            <v>2940</v>
          </cell>
          <cell r="P372">
            <v>120</v>
          </cell>
          <cell r="Q372">
            <v>504000</v>
          </cell>
          <cell r="R372">
            <v>2520</v>
          </cell>
          <cell r="S372">
            <v>44666</v>
          </cell>
          <cell r="T372">
            <v>45030</v>
          </cell>
          <cell r="U372" t="str">
            <v>崖州区</v>
          </cell>
          <cell r="V372" t="str">
            <v>崖城镇</v>
          </cell>
          <cell r="W372" t="str">
            <v>三陵农场</v>
          </cell>
        </row>
        <row r="373">
          <cell r="G373" t="str">
            <v>AHANSYA97622Q050180G</v>
          </cell>
          <cell r="H373" t="str">
            <v>张远兴</v>
          </cell>
          <cell r="I373" t="str">
            <v>460200199401264435</v>
          </cell>
          <cell r="J373">
            <v>33.4</v>
          </cell>
          <cell r="K373">
            <v>1450</v>
          </cell>
          <cell r="L373">
            <v>17400</v>
          </cell>
          <cell r="M373">
            <v>5220</v>
          </cell>
          <cell r="N373">
            <v>6960</v>
          </cell>
          <cell r="O373">
            <v>12180</v>
          </cell>
          <cell r="P373">
            <v>120</v>
          </cell>
          <cell r="Q373">
            <v>2088000</v>
          </cell>
          <cell r="R373">
            <v>10440</v>
          </cell>
          <cell r="S373">
            <v>44666</v>
          </cell>
          <cell r="T373">
            <v>45030</v>
          </cell>
          <cell r="U373" t="str">
            <v>崖州区</v>
          </cell>
          <cell r="V373" t="str">
            <v>崖城镇</v>
          </cell>
          <cell r="W373" t="str">
            <v>三陵农场</v>
          </cell>
        </row>
        <row r="374">
          <cell r="G374" t="str">
            <v>AHANSYA97622Q050194T</v>
          </cell>
          <cell r="H374" t="str">
            <v>张远兴</v>
          </cell>
          <cell r="I374" t="str">
            <v>460200199401264435</v>
          </cell>
          <cell r="J374">
            <v>15</v>
          </cell>
          <cell r="K374">
            <v>650</v>
          </cell>
          <cell r="L374">
            <v>7800</v>
          </cell>
          <cell r="M374">
            <v>2340</v>
          </cell>
          <cell r="N374">
            <v>3120</v>
          </cell>
          <cell r="O374">
            <v>5460</v>
          </cell>
          <cell r="P374">
            <v>120</v>
          </cell>
          <cell r="Q374">
            <v>936000</v>
          </cell>
          <cell r="R374">
            <v>4680</v>
          </cell>
          <cell r="S374">
            <v>44666</v>
          </cell>
          <cell r="T374">
            <v>45030</v>
          </cell>
          <cell r="U374" t="str">
            <v>崖州区</v>
          </cell>
          <cell r="V374" t="str">
            <v>崖城镇</v>
          </cell>
          <cell r="W374" t="str">
            <v>三陵农场</v>
          </cell>
        </row>
        <row r="375">
          <cell r="G375" t="str">
            <v>AHANSYAZ2622Q050144B</v>
          </cell>
          <cell r="H375" t="str">
            <v>张远兴</v>
          </cell>
          <cell r="I375" t="str">
            <v>460200199401264435</v>
          </cell>
          <cell r="J375">
            <v>15</v>
          </cell>
          <cell r="K375">
            <v>650</v>
          </cell>
          <cell r="L375">
            <v>18304</v>
          </cell>
        </row>
        <row r="375">
          <cell r="N375">
            <v>12812.8</v>
          </cell>
          <cell r="O375">
            <v>12812.8</v>
          </cell>
          <cell r="P375">
            <v>160</v>
          </cell>
          <cell r="Q375">
            <v>104000</v>
          </cell>
          <cell r="R375">
            <v>12812.8</v>
          </cell>
          <cell r="S375">
            <v>44666</v>
          </cell>
          <cell r="T375">
            <v>45030</v>
          </cell>
          <cell r="U375" t="str">
            <v>崖州区</v>
          </cell>
          <cell r="V375" t="str">
            <v>崖城镇</v>
          </cell>
          <cell r="W375" t="str">
            <v>三陵农场</v>
          </cell>
        </row>
        <row r="376">
          <cell r="G376" t="str">
            <v>AHANSYAZ2622Q050157G</v>
          </cell>
          <cell r="H376" t="str">
            <v>杨居旺</v>
          </cell>
          <cell r="I376" t="str">
            <v>352227197103203519</v>
          </cell>
          <cell r="J376">
            <v>31.2</v>
          </cell>
          <cell r="K376">
            <v>940</v>
          </cell>
          <cell r="L376">
            <v>26470.4</v>
          </cell>
        </row>
        <row r="376">
          <cell r="N376">
            <v>18529.28</v>
          </cell>
          <cell r="O376">
            <v>18529.28</v>
          </cell>
          <cell r="P376">
            <v>160</v>
          </cell>
          <cell r="Q376">
            <v>150400</v>
          </cell>
          <cell r="R376">
            <v>18529.28</v>
          </cell>
          <cell r="S376">
            <v>44664</v>
          </cell>
          <cell r="T376">
            <v>45028</v>
          </cell>
          <cell r="U376" t="str">
            <v>崖州区</v>
          </cell>
          <cell r="V376" t="str">
            <v>崖城镇</v>
          </cell>
          <cell r="W376" t="str">
            <v>赤草村闽新农场</v>
          </cell>
        </row>
        <row r="377">
          <cell r="G377" t="str">
            <v>AHANSYA97622Q050195C</v>
          </cell>
          <cell r="H377" t="str">
            <v>杨居旺</v>
          </cell>
          <cell r="I377" t="str">
            <v>352227197103203519</v>
          </cell>
          <cell r="J377">
            <v>31.2</v>
          </cell>
          <cell r="K377">
            <v>940</v>
          </cell>
          <cell r="L377">
            <v>11280</v>
          </cell>
          <cell r="M377">
            <v>3384</v>
          </cell>
          <cell r="N377">
            <v>4512</v>
          </cell>
          <cell r="O377">
            <v>7896</v>
          </cell>
          <cell r="P377">
            <v>120</v>
          </cell>
          <cell r="Q377">
            <v>1353600</v>
          </cell>
          <cell r="R377">
            <v>6768</v>
          </cell>
          <cell r="S377">
            <v>44664</v>
          </cell>
          <cell r="T377">
            <v>45028</v>
          </cell>
          <cell r="U377" t="str">
            <v>崖州区</v>
          </cell>
          <cell r="V377" t="str">
            <v>崖城镇</v>
          </cell>
          <cell r="W377" t="str">
            <v>赤草村闽新农场</v>
          </cell>
        </row>
        <row r="378">
          <cell r="G378" t="str">
            <v>AHANSYA97622Q050188T</v>
          </cell>
          <cell r="H378" t="str">
            <v>张礼桃</v>
          </cell>
          <cell r="I378" t="str">
            <v>352227196808153510</v>
          </cell>
          <cell r="J378">
            <v>43</v>
          </cell>
          <cell r="K378">
            <v>1500</v>
          </cell>
          <cell r="L378">
            <v>18000</v>
          </cell>
          <cell r="M378">
            <v>5400</v>
          </cell>
          <cell r="N378">
            <v>7200</v>
          </cell>
          <cell r="O378">
            <v>12600</v>
          </cell>
          <cell r="P378">
            <v>120</v>
          </cell>
          <cell r="Q378">
            <v>2160000</v>
          </cell>
          <cell r="R378">
            <v>10800</v>
          </cell>
          <cell r="S378">
            <v>44666</v>
          </cell>
          <cell r="T378">
            <v>45030</v>
          </cell>
          <cell r="U378" t="str">
            <v>崖州区</v>
          </cell>
          <cell r="V378" t="str">
            <v>崖城镇</v>
          </cell>
          <cell r="W378" t="str">
            <v>三陵农场</v>
          </cell>
        </row>
        <row r="379">
          <cell r="G379" t="str">
            <v>AHANSYA97622Q050196K</v>
          </cell>
          <cell r="H379" t="str">
            <v>张远志</v>
          </cell>
          <cell r="I379" t="str">
            <v>460200199607054433</v>
          </cell>
          <cell r="J379">
            <v>20.88</v>
          </cell>
          <cell r="K379">
            <v>780</v>
          </cell>
          <cell r="L379">
            <v>9360</v>
          </cell>
          <cell r="M379">
            <v>2808</v>
          </cell>
          <cell r="N379">
            <v>3744</v>
          </cell>
          <cell r="O379">
            <v>6552</v>
          </cell>
          <cell r="P379">
            <v>120</v>
          </cell>
          <cell r="Q379">
            <v>1123200</v>
          </cell>
          <cell r="R379">
            <v>5616</v>
          </cell>
          <cell r="S379">
            <v>44666</v>
          </cell>
          <cell r="T379">
            <v>45030</v>
          </cell>
          <cell r="U379" t="str">
            <v>崖州区</v>
          </cell>
          <cell r="V379" t="str">
            <v>崖城镇</v>
          </cell>
          <cell r="W379" t="str">
            <v>三陵农场</v>
          </cell>
        </row>
        <row r="380">
          <cell r="G380" t="str">
            <v>AHANSYAZ2622Q050158M</v>
          </cell>
          <cell r="H380" t="str">
            <v>张远志</v>
          </cell>
          <cell r="I380" t="str">
            <v>460200199607054433</v>
          </cell>
          <cell r="J380">
            <v>20.88</v>
          </cell>
          <cell r="K380">
            <v>780</v>
          </cell>
          <cell r="L380">
            <v>21964.8</v>
          </cell>
        </row>
        <row r="380">
          <cell r="N380">
            <v>15375.36</v>
          </cell>
          <cell r="O380">
            <v>15375.36</v>
          </cell>
          <cell r="P380">
            <v>160</v>
          </cell>
          <cell r="Q380">
            <v>124800</v>
          </cell>
          <cell r="R380">
            <v>15375.36</v>
          </cell>
          <cell r="S380">
            <v>44666</v>
          </cell>
          <cell r="T380">
            <v>45030</v>
          </cell>
          <cell r="U380" t="str">
            <v>崖州区</v>
          </cell>
          <cell r="V380" t="str">
            <v>崖城镇</v>
          </cell>
          <cell r="W380" t="str">
            <v>三陵农场</v>
          </cell>
        </row>
        <row r="381">
          <cell r="G381" t="str">
            <v>AHANSYA97622Q050190Y</v>
          </cell>
          <cell r="H381" t="str">
            <v>童思</v>
          </cell>
          <cell r="I381" t="str">
            <v>360222198908065021</v>
          </cell>
          <cell r="J381">
            <v>12.9</v>
          </cell>
          <cell r="K381">
            <v>500</v>
          </cell>
          <cell r="L381">
            <v>6000</v>
          </cell>
          <cell r="M381">
            <v>1800</v>
          </cell>
          <cell r="N381">
            <v>2400</v>
          </cell>
          <cell r="O381">
            <v>4200</v>
          </cell>
          <cell r="P381">
            <v>120</v>
          </cell>
          <cell r="Q381">
            <v>720000</v>
          </cell>
          <cell r="R381">
            <v>3600</v>
          </cell>
          <cell r="S381">
            <v>44666</v>
          </cell>
          <cell r="T381">
            <v>45030</v>
          </cell>
          <cell r="U381" t="str">
            <v>崖州区</v>
          </cell>
          <cell r="V381" t="str">
            <v>崖城镇</v>
          </cell>
          <cell r="W381" t="str">
            <v>三陵农场</v>
          </cell>
        </row>
        <row r="382">
          <cell r="G382" t="str">
            <v>AHANSYAZ2622Q050191V</v>
          </cell>
          <cell r="H382" t="str">
            <v>童思</v>
          </cell>
          <cell r="I382" t="str">
            <v>360222198908065021</v>
          </cell>
          <cell r="J382">
            <v>12.9</v>
          </cell>
          <cell r="K382">
            <v>500</v>
          </cell>
          <cell r="L382">
            <v>14080</v>
          </cell>
        </row>
        <row r="382">
          <cell r="N382">
            <v>9856</v>
          </cell>
          <cell r="O382">
            <v>9856</v>
          </cell>
          <cell r="P382">
            <v>160</v>
          </cell>
          <cell r="Q382">
            <v>80000</v>
          </cell>
          <cell r="R382">
            <v>9856</v>
          </cell>
          <cell r="S382">
            <v>44666</v>
          </cell>
          <cell r="T382">
            <v>45030</v>
          </cell>
          <cell r="U382" t="str">
            <v>崖州区</v>
          </cell>
          <cell r="V382" t="str">
            <v>崖城镇</v>
          </cell>
          <cell r="W382" t="str">
            <v>三陵农场</v>
          </cell>
        </row>
        <row r="383">
          <cell r="G383" t="str">
            <v>AHANSYA97622Q050189N</v>
          </cell>
          <cell r="H383" t="str">
            <v>童思</v>
          </cell>
          <cell r="I383" t="str">
            <v>360222198908065021</v>
          </cell>
          <cell r="J383">
            <v>26</v>
          </cell>
          <cell r="K383">
            <v>1000</v>
          </cell>
          <cell r="L383">
            <v>12000</v>
          </cell>
          <cell r="M383">
            <v>3600</v>
          </cell>
          <cell r="N383">
            <v>4800</v>
          </cell>
          <cell r="O383">
            <v>8400</v>
          </cell>
          <cell r="P383">
            <v>120</v>
          </cell>
          <cell r="Q383">
            <v>1440000</v>
          </cell>
          <cell r="R383">
            <v>7200</v>
          </cell>
          <cell r="S383">
            <v>44666</v>
          </cell>
          <cell r="T383">
            <v>45030</v>
          </cell>
          <cell r="U383" t="str">
            <v>崖州区</v>
          </cell>
          <cell r="V383" t="str">
            <v>崖城镇</v>
          </cell>
          <cell r="W383" t="str">
            <v>三陵农场</v>
          </cell>
        </row>
        <row r="384">
          <cell r="G384" t="str">
            <v>AHANSYAZ2622Q050195P</v>
          </cell>
          <cell r="H384" t="str">
            <v>童思</v>
          </cell>
          <cell r="I384" t="str">
            <v>360222198908065021</v>
          </cell>
          <cell r="J384">
            <v>26</v>
          </cell>
          <cell r="K384">
            <v>1000</v>
          </cell>
          <cell r="L384">
            <v>28160</v>
          </cell>
        </row>
        <row r="384">
          <cell r="N384">
            <v>19712</v>
          </cell>
          <cell r="O384">
            <v>19712</v>
          </cell>
          <cell r="P384">
            <v>160</v>
          </cell>
          <cell r="Q384">
            <v>160000</v>
          </cell>
          <cell r="R384">
            <v>19712</v>
          </cell>
          <cell r="S384">
            <v>44666</v>
          </cell>
          <cell r="T384">
            <v>45030</v>
          </cell>
          <cell r="U384" t="str">
            <v>崖州区</v>
          </cell>
          <cell r="V384" t="str">
            <v>崖城镇</v>
          </cell>
          <cell r="W384" t="str">
            <v>三陵农场</v>
          </cell>
        </row>
        <row r="385">
          <cell r="G385" t="str">
            <v>AHANSYA97622Q050218C</v>
          </cell>
          <cell r="H385" t="str">
            <v>童思</v>
          </cell>
          <cell r="I385" t="str">
            <v>360222198908065021</v>
          </cell>
          <cell r="J385">
            <v>14.5</v>
          </cell>
          <cell r="K385">
            <v>600</v>
          </cell>
          <cell r="L385">
            <v>7200</v>
          </cell>
          <cell r="M385">
            <v>2160</v>
          </cell>
          <cell r="N385">
            <v>2880</v>
          </cell>
          <cell r="O385">
            <v>5040</v>
          </cell>
          <cell r="P385">
            <v>120</v>
          </cell>
          <cell r="Q385">
            <v>864000</v>
          </cell>
          <cell r="R385">
            <v>4320</v>
          </cell>
          <cell r="S385">
            <v>44666</v>
          </cell>
          <cell r="T385">
            <v>45030</v>
          </cell>
          <cell r="U385" t="str">
            <v>崖州区</v>
          </cell>
          <cell r="V385" t="str">
            <v>崖城镇</v>
          </cell>
          <cell r="W385" t="str">
            <v>三陵农场</v>
          </cell>
        </row>
        <row r="386">
          <cell r="G386" t="str">
            <v>AHANSYAZ2622Q050154B</v>
          </cell>
          <cell r="H386" t="str">
            <v>童思</v>
          </cell>
          <cell r="I386" t="str">
            <v>360222198908065021</v>
          </cell>
          <cell r="J386">
            <v>14.5</v>
          </cell>
          <cell r="K386">
            <v>600</v>
          </cell>
          <cell r="L386">
            <v>16896</v>
          </cell>
        </row>
        <row r="386">
          <cell r="N386">
            <v>11827.2</v>
          </cell>
          <cell r="O386">
            <v>11827.2</v>
          </cell>
          <cell r="P386">
            <v>160</v>
          </cell>
          <cell r="Q386">
            <v>96000</v>
          </cell>
          <cell r="R386">
            <v>11827.2</v>
          </cell>
          <cell r="S386">
            <v>44666</v>
          </cell>
          <cell r="T386">
            <v>45030</v>
          </cell>
          <cell r="U386" t="str">
            <v>崖州区</v>
          </cell>
          <cell r="V386" t="str">
            <v>崖城镇</v>
          </cell>
          <cell r="W386" t="str">
            <v>三陵农场</v>
          </cell>
        </row>
        <row r="387">
          <cell r="G387" t="str">
            <v>AHANSYA97622Q050217O</v>
          </cell>
          <cell r="H387" t="str">
            <v>童思</v>
          </cell>
          <cell r="I387" t="str">
            <v>360222198908065021</v>
          </cell>
          <cell r="J387">
            <v>5.33</v>
          </cell>
          <cell r="K387">
            <v>230</v>
          </cell>
          <cell r="L387">
            <v>2760</v>
          </cell>
          <cell r="M387">
            <v>828</v>
          </cell>
          <cell r="N387">
            <v>1104</v>
          </cell>
          <cell r="O387">
            <v>1932</v>
          </cell>
          <cell r="P387">
            <v>120</v>
          </cell>
          <cell r="Q387">
            <v>331200</v>
          </cell>
          <cell r="R387">
            <v>1656</v>
          </cell>
          <cell r="S387">
            <v>44666</v>
          </cell>
          <cell r="T387">
            <v>45030</v>
          </cell>
          <cell r="U387" t="str">
            <v>崖州区</v>
          </cell>
          <cell r="V387" t="str">
            <v>崖城镇</v>
          </cell>
          <cell r="W387" t="str">
            <v>三陵农场</v>
          </cell>
        </row>
        <row r="388">
          <cell r="G388" t="str">
            <v>AHANSYAZ2622Q050190X</v>
          </cell>
          <cell r="H388" t="str">
            <v>童思</v>
          </cell>
          <cell r="I388" t="str">
            <v>360222198908065021</v>
          </cell>
          <cell r="J388">
            <v>5.33</v>
          </cell>
          <cell r="K388">
            <v>230</v>
          </cell>
          <cell r="L388">
            <v>6476.8</v>
          </cell>
        </row>
        <row r="388">
          <cell r="N388">
            <v>4533.76</v>
          </cell>
          <cell r="O388">
            <v>4533.76</v>
          </cell>
          <cell r="P388">
            <v>160</v>
          </cell>
          <cell r="Q388">
            <v>36800</v>
          </cell>
          <cell r="R388">
            <v>4533.76</v>
          </cell>
          <cell r="S388">
            <v>44666</v>
          </cell>
          <cell r="T388">
            <v>45030</v>
          </cell>
          <cell r="U388" t="str">
            <v>崖州区</v>
          </cell>
          <cell r="V388" t="str">
            <v>崖城镇</v>
          </cell>
          <cell r="W388" t="str">
            <v>三陵农场</v>
          </cell>
        </row>
        <row r="389">
          <cell r="G389" t="str">
            <v>AHANSYA97622Q050235G</v>
          </cell>
          <cell r="H389" t="str">
            <v>黄宗宝</v>
          </cell>
          <cell r="I389" t="str">
            <v>352227197610123011</v>
          </cell>
          <cell r="J389">
            <v>31.7</v>
          </cell>
          <cell r="K389">
            <v>1200</v>
          </cell>
          <cell r="L389">
            <v>14400</v>
          </cell>
          <cell r="M389">
            <v>4320</v>
          </cell>
          <cell r="N389">
            <v>5760</v>
          </cell>
          <cell r="O389">
            <v>10080</v>
          </cell>
          <cell r="P389">
            <v>120</v>
          </cell>
          <cell r="Q389">
            <v>1728000</v>
          </cell>
          <cell r="R389">
            <v>8640</v>
          </cell>
          <cell r="S389">
            <v>44666</v>
          </cell>
          <cell r="T389">
            <v>45030</v>
          </cell>
          <cell r="U389" t="str">
            <v>崖州区</v>
          </cell>
          <cell r="V389" t="str">
            <v>崖城镇</v>
          </cell>
          <cell r="W389" t="str">
            <v>渝新农场</v>
          </cell>
        </row>
        <row r="390">
          <cell r="G390" t="str">
            <v>AHANSYA97622Q050249J</v>
          </cell>
          <cell r="H390" t="str">
            <v>吴玉琴</v>
          </cell>
          <cell r="I390" t="str">
            <v>352228197207202525</v>
          </cell>
        </row>
        <row r="390">
          <cell r="K390">
            <v>1500</v>
          </cell>
          <cell r="L390">
            <v>18000</v>
          </cell>
          <cell r="M390">
            <v>5400</v>
          </cell>
          <cell r="N390">
            <v>7200</v>
          </cell>
          <cell r="O390">
            <v>12600</v>
          </cell>
          <cell r="P390">
            <v>120</v>
          </cell>
          <cell r="Q390">
            <v>2160000</v>
          </cell>
          <cell r="R390">
            <v>10800</v>
          </cell>
          <cell r="S390">
            <v>44666</v>
          </cell>
          <cell r="T390">
            <v>45030</v>
          </cell>
        </row>
        <row r="391">
          <cell r="G391" t="str">
            <v>AHANSYAZ2622Q050197M</v>
          </cell>
          <cell r="H391" t="str">
            <v>陈继文</v>
          </cell>
          <cell r="I391" t="str">
            <v>352227196712313516</v>
          </cell>
          <cell r="J391">
            <v>23.8</v>
          </cell>
          <cell r="K391">
            <v>1000</v>
          </cell>
          <cell r="L391">
            <v>28160</v>
          </cell>
        </row>
        <row r="391">
          <cell r="N391">
            <v>19712</v>
          </cell>
          <cell r="O391">
            <v>19712</v>
          </cell>
          <cell r="P391">
            <v>160</v>
          </cell>
          <cell r="Q391">
            <v>160000</v>
          </cell>
          <cell r="R391">
            <v>19712</v>
          </cell>
          <cell r="S391">
            <v>44666</v>
          </cell>
          <cell r="T391">
            <v>45030</v>
          </cell>
          <cell r="U391" t="str">
            <v>崖州区</v>
          </cell>
          <cell r="V391" t="str">
            <v>崖城镇</v>
          </cell>
          <cell r="W391" t="str">
            <v>梅东村委会黎村子</v>
          </cell>
        </row>
        <row r="392">
          <cell r="G392" t="str">
            <v>AHANSYA97622Q050219D</v>
          </cell>
          <cell r="H392" t="str">
            <v>陈继文</v>
          </cell>
          <cell r="I392" t="str">
            <v>352227196712313516</v>
          </cell>
          <cell r="J392">
            <v>23.8</v>
          </cell>
          <cell r="K392">
            <v>1000</v>
          </cell>
          <cell r="L392">
            <v>12000</v>
          </cell>
          <cell r="M392">
            <v>3600</v>
          </cell>
          <cell r="N392">
            <v>4800</v>
          </cell>
          <cell r="O392">
            <v>8400</v>
          </cell>
          <cell r="P392">
            <v>120</v>
          </cell>
          <cell r="Q392">
            <v>1440000</v>
          </cell>
          <cell r="R392">
            <v>7200</v>
          </cell>
          <cell r="S392">
            <v>44666</v>
          </cell>
          <cell r="T392">
            <v>45030</v>
          </cell>
          <cell r="U392" t="str">
            <v>崖州区</v>
          </cell>
          <cell r="V392" t="str">
            <v>崖城镇</v>
          </cell>
          <cell r="W392" t="str">
            <v>梅东村委会黎村子</v>
          </cell>
        </row>
        <row r="393">
          <cell r="G393" t="str">
            <v>AHANSYAZ2622Q050259C</v>
          </cell>
          <cell r="H393" t="str">
            <v>韦春梅</v>
          </cell>
          <cell r="I393" t="str">
            <v>352227197411093542</v>
          </cell>
          <cell r="J393">
            <v>32.66</v>
          </cell>
          <cell r="K393">
            <v>1300</v>
          </cell>
          <cell r="L393">
            <v>36608</v>
          </cell>
        </row>
        <row r="393">
          <cell r="N393">
            <v>25625.6</v>
          </cell>
          <cell r="O393">
            <v>25625.6</v>
          </cell>
          <cell r="P393">
            <v>160</v>
          </cell>
          <cell r="Q393">
            <v>208000</v>
          </cell>
          <cell r="R393">
            <v>25625.6</v>
          </cell>
          <cell r="S393">
            <v>44666</v>
          </cell>
          <cell r="T393">
            <v>45030</v>
          </cell>
          <cell r="U393" t="str">
            <v>崖州区</v>
          </cell>
          <cell r="V393" t="str">
            <v>崖城镇</v>
          </cell>
          <cell r="W393" t="str">
            <v>港门村光明农场</v>
          </cell>
        </row>
        <row r="394">
          <cell r="G394" t="str">
            <v>AHANSYA97622Q050199X</v>
          </cell>
          <cell r="H394" t="str">
            <v>陈登伙</v>
          </cell>
          <cell r="I394" t="str">
            <v>350121196305267019</v>
          </cell>
        </row>
        <row r="394">
          <cell r="K394">
            <v>2500</v>
          </cell>
          <cell r="L394">
            <v>30000</v>
          </cell>
          <cell r="M394">
            <v>9000</v>
          </cell>
          <cell r="N394">
            <v>12000</v>
          </cell>
          <cell r="O394">
            <v>21000</v>
          </cell>
          <cell r="P394">
            <v>120</v>
          </cell>
          <cell r="Q394">
            <v>3600000</v>
          </cell>
          <cell r="R394">
            <v>18000</v>
          </cell>
          <cell r="S394">
            <v>44666</v>
          </cell>
          <cell r="T394">
            <v>45030</v>
          </cell>
        </row>
        <row r="395">
          <cell r="G395" t="str">
            <v>AHANSYA97622Q050200V</v>
          </cell>
          <cell r="H395" t="str">
            <v>林爱云</v>
          </cell>
          <cell r="I395" t="str">
            <v>352227197201095187</v>
          </cell>
        </row>
        <row r="395">
          <cell r="K395">
            <v>1500</v>
          </cell>
          <cell r="L395">
            <v>18000</v>
          </cell>
          <cell r="M395">
            <v>5400</v>
          </cell>
          <cell r="N395">
            <v>7200</v>
          </cell>
          <cell r="O395">
            <v>12600</v>
          </cell>
          <cell r="P395">
            <v>120</v>
          </cell>
          <cell r="Q395">
            <v>2160000</v>
          </cell>
          <cell r="R395">
            <v>10800</v>
          </cell>
          <cell r="S395">
            <v>44666</v>
          </cell>
          <cell r="T395">
            <v>45030</v>
          </cell>
        </row>
        <row r="396">
          <cell r="G396" t="str">
            <v>AHANSYAZ2622Q050162K</v>
          </cell>
          <cell r="H396" t="str">
            <v>陈祚锋</v>
          </cell>
          <cell r="I396" t="str">
            <v>350121197809237117</v>
          </cell>
          <cell r="J396">
            <v>51.8</v>
          </cell>
          <cell r="K396">
            <v>2500</v>
          </cell>
          <cell r="L396">
            <v>70400</v>
          </cell>
        </row>
        <row r="396">
          <cell r="N396">
            <v>49280</v>
          </cell>
          <cell r="O396">
            <v>49280</v>
          </cell>
          <cell r="P396">
            <v>160</v>
          </cell>
          <cell r="Q396">
            <v>400000</v>
          </cell>
          <cell r="R396">
            <v>49280</v>
          </cell>
          <cell r="S396">
            <v>44666</v>
          </cell>
          <cell r="T396">
            <v>45030</v>
          </cell>
          <cell r="U396" t="str">
            <v>崖州区</v>
          </cell>
          <cell r="V396" t="str">
            <v>崖城镇</v>
          </cell>
          <cell r="W396" t="str">
            <v>南雅三队</v>
          </cell>
        </row>
        <row r="397">
          <cell r="G397" t="str">
            <v>AHANSYAZ2622Q050169X</v>
          </cell>
          <cell r="H397" t="str">
            <v>陈登伙</v>
          </cell>
          <cell r="I397" t="str">
            <v>350121196305267019</v>
          </cell>
        </row>
        <row r="397">
          <cell r="K397">
            <v>2500</v>
          </cell>
          <cell r="L397">
            <v>70400</v>
          </cell>
        </row>
        <row r="397">
          <cell r="N397">
            <v>49280</v>
          </cell>
          <cell r="O397">
            <v>49280</v>
          </cell>
          <cell r="P397">
            <v>160</v>
          </cell>
          <cell r="Q397">
            <v>400000</v>
          </cell>
          <cell r="R397">
            <v>49280</v>
          </cell>
          <cell r="S397">
            <v>44666</v>
          </cell>
          <cell r="T397">
            <v>45030</v>
          </cell>
        </row>
        <row r="398">
          <cell r="G398" t="str">
            <v>AHANSYAZ2622Q050170M</v>
          </cell>
          <cell r="H398" t="str">
            <v>陈忠量</v>
          </cell>
          <cell r="I398" t="str">
            <v>352227196903023554</v>
          </cell>
        </row>
        <row r="398">
          <cell r="K398">
            <v>2200</v>
          </cell>
          <cell r="L398">
            <v>61952</v>
          </cell>
        </row>
        <row r="398">
          <cell r="N398">
            <v>43366.4</v>
          </cell>
          <cell r="O398">
            <v>43366.4</v>
          </cell>
          <cell r="P398">
            <v>160</v>
          </cell>
          <cell r="Q398">
            <v>352000</v>
          </cell>
          <cell r="R398">
            <v>43366.4</v>
          </cell>
          <cell r="S398">
            <v>44666</v>
          </cell>
          <cell r="T398">
            <v>45030</v>
          </cell>
        </row>
        <row r="399">
          <cell r="G399" t="str">
            <v>AHANSYA97622Q050209Z</v>
          </cell>
          <cell r="H399" t="str">
            <v>陈祚锋</v>
          </cell>
          <cell r="I399" t="str">
            <v>350121197809237117</v>
          </cell>
          <cell r="J399">
            <v>51.8</v>
          </cell>
          <cell r="K399">
            <v>2500</v>
          </cell>
          <cell r="L399">
            <v>30000</v>
          </cell>
          <cell r="M399">
            <v>9000</v>
          </cell>
          <cell r="N399">
            <v>12000</v>
          </cell>
          <cell r="O399">
            <v>21000</v>
          </cell>
          <cell r="P399">
            <v>120</v>
          </cell>
          <cell r="Q399">
            <v>3600000</v>
          </cell>
          <cell r="R399">
            <v>18000</v>
          </cell>
          <cell r="S399">
            <v>44666</v>
          </cell>
          <cell r="T399">
            <v>45030</v>
          </cell>
          <cell r="U399" t="str">
            <v>崖州区</v>
          </cell>
          <cell r="V399" t="str">
            <v>崖城镇</v>
          </cell>
          <cell r="W399" t="str">
            <v>南雅三队</v>
          </cell>
        </row>
        <row r="400">
          <cell r="G400" t="str">
            <v>AHANSYA97622Q050248Q</v>
          </cell>
          <cell r="H400" t="str">
            <v>江斌</v>
          </cell>
          <cell r="I400" t="str">
            <v>460200199501034493</v>
          </cell>
        </row>
        <row r="400">
          <cell r="K400">
            <v>1000</v>
          </cell>
          <cell r="L400">
            <v>12000</v>
          </cell>
          <cell r="M400">
            <v>3600</v>
          </cell>
          <cell r="N400">
            <v>4800</v>
          </cell>
          <cell r="O400">
            <v>8400</v>
          </cell>
          <cell r="P400">
            <v>120</v>
          </cell>
          <cell r="Q400">
            <v>1440000</v>
          </cell>
          <cell r="R400">
            <v>7200</v>
          </cell>
          <cell r="S400">
            <v>44666</v>
          </cell>
          <cell r="T400">
            <v>45030</v>
          </cell>
          <cell r="U400" t="str">
            <v>崖州区</v>
          </cell>
          <cell r="V400" t="str">
            <v>崖城镇</v>
          </cell>
          <cell r="W400" t="str">
            <v>赤草村·</v>
          </cell>
        </row>
        <row r="401">
          <cell r="G401" t="str">
            <v>AHANSYA97622Q050216M</v>
          </cell>
          <cell r="H401" t="str">
            <v>魏倪武</v>
          </cell>
          <cell r="I401" t="str">
            <v>35222719680521455X</v>
          </cell>
          <cell r="J401">
            <v>44.99</v>
          </cell>
          <cell r="K401">
            <v>1450</v>
          </cell>
          <cell r="L401">
            <v>17400</v>
          </cell>
          <cell r="M401">
            <v>5220</v>
          </cell>
          <cell r="N401">
            <v>6960</v>
          </cell>
          <cell r="O401">
            <v>12180</v>
          </cell>
          <cell r="P401">
            <v>120</v>
          </cell>
          <cell r="Q401">
            <v>2088000</v>
          </cell>
          <cell r="R401">
            <v>10440</v>
          </cell>
          <cell r="S401">
            <v>44666</v>
          </cell>
          <cell r="T401">
            <v>45030</v>
          </cell>
          <cell r="U401" t="str">
            <v>崖州区</v>
          </cell>
          <cell r="V401" t="str">
            <v>崖城镇</v>
          </cell>
          <cell r="W401" t="str">
            <v>赤草村</v>
          </cell>
        </row>
        <row r="402">
          <cell r="G402" t="str">
            <v>AHANSYA97622Q050214K</v>
          </cell>
          <cell r="H402" t="str">
            <v>万山青</v>
          </cell>
          <cell r="I402" t="str">
            <v>42280219820217212X</v>
          </cell>
          <cell r="J402">
            <v>18.87</v>
          </cell>
          <cell r="K402">
            <v>700</v>
          </cell>
          <cell r="L402">
            <v>8400</v>
          </cell>
          <cell r="M402">
            <v>2520</v>
          </cell>
          <cell r="N402">
            <v>3360</v>
          </cell>
          <cell r="O402">
            <v>5880</v>
          </cell>
          <cell r="P402">
            <v>120</v>
          </cell>
          <cell r="Q402">
            <v>1008000</v>
          </cell>
          <cell r="R402">
            <v>5040</v>
          </cell>
          <cell r="S402">
            <v>44666</v>
          </cell>
          <cell r="T402">
            <v>45030</v>
          </cell>
          <cell r="U402" t="str">
            <v>崖州区</v>
          </cell>
          <cell r="V402" t="str">
            <v>崖城镇</v>
          </cell>
          <cell r="W402" t="str">
            <v>赤草村</v>
          </cell>
        </row>
        <row r="403">
          <cell r="G403" t="str">
            <v>AHANSYAZ2622Q050187Z</v>
          </cell>
          <cell r="H403" t="str">
            <v>万山青</v>
          </cell>
          <cell r="I403" t="str">
            <v>42280219820217212X</v>
          </cell>
          <cell r="J403">
            <v>18.87</v>
          </cell>
          <cell r="K403">
            <v>700</v>
          </cell>
          <cell r="L403">
            <v>19712</v>
          </cell>
        </row>
        <row r="403">
          <cell r="N403">
            <v>13798.4</v>
          </cell>
          <cell r="O403">
            <v>13798.4</v>
          </cell>
          <cell r="P403">
            <v>160</v>
          </cell>
          <cell r="Q403">
            <v>112000</v>
          </cell>
          <cell r="R403">
            <v>13798.4</v>
          </cell>
          <cell r="S403">
            <v>44666</v>
          </cell>
          <cell r="T403">
            <v>45030</v>
          </cell>
          <cell r="U403" t="str">
            <v>崖州区</v>
          </cell>
          <cell r="V403" t="str">
            <v>崖城镇</v>
          </cell>
          <cell r="W403" t="str">
            <v>赤草村</v>
          </cell>
        </row>
        <row r="404">
          <cell r="G404" t="str">
            <v>AHANSYA97622Q050202T</v>
          </cell>
          <cell r="H404" t="str">
            <v>韦伟</v>
          </cell>
          <cell r="I404" t="str">
            <v>460200198603294910</v>
          </cell>
          <cell r="J404">
            <v>24.15</v>
          </cell>
          <cell r="K404">
            <v>1050</v>
          </cell>
          <cell r="L404">
            <v>12600</v>
          </cell>
          <cell r="M404">
            <v>3780</v>
          </cell>
          <cell r="N404">
            <v>5040</v>
          </cell>
          <cell r="O404">
            <v>8820</v>
          </cell>
          <cell r="P404">
            <v>120</v>
          </cell>
          <cell r="Q404">
            <v>1512000</v>
          </cell>
          <cell r="R404">
            <v>7560</v>
          </cell>
          <cell r="S404">
            <v>44666</v>
          </cell>
          <cell r="T404">
            <v>45030</v>
          </cell>
          <cell r="U404" t="str">
            <v>崖州区</v>
          </cell>
          <cell r="V404" t="str">
            <v>崖城镇</v>
          </cell>
          <cell r="W404" t="str">
            <v>长山村</v>
          </cell>
        </row>
        <row r="405">
          <cell r="G405" t="str">
            <v>AHANSYAZ2622Q050173F</v>
          </cell>
          <cell r="H405" t="str">
            <v>韦伟</v>
          </cell>
          <cell r="I405" t="str">
            <v>460200198603294910</v>
          </cell>
          <cell r="J405">
            <v>24.15</v>
          </cell>
          <cell r="K405">
            <v>1050</v>
          </cell>
          <cell r="L405">
            <v>29568</v>
          </cell>
        </row>
        <row r="405">
          <cell r="N405">
            <v>20697.6</v>
          </cell>
          <cell r="O405">
            <v>20697.6</v>
          </cell>
          <cell r="P405">
            <v>160</v>
          </cell>
          <cell r="Q405">
            <v>168000</v>
          </cell>
          <cell r="R405">
            <v>20697.6</v>
          </cell>
          <cell r="S405">
            <v>44666</v>
          </cell>
          <cell r="T405">
            <v>45030</v>
          </cell>
          <cell r="U405" t="str">
            <v>崖州区</v>
          </cell>
          <cell r="V405" t="str">
            <v>崖城镇</v>
          </cell>
          <cell r="W405" t="str">
            <v>长山村</v>
          </cell>
        </row>
        <row r="406">
          <cell r="G406" t="str">
            <v>AHANSYA97622Q050201H</v>
          </cell>
          <cell r="H406" t="str">
            <v>韦伟</v>
          </cell>
          <cell r="I406" t="str">
            <v>460200198603294910</v>
          </cell>
          <cell r="J406">
            <v>23.38</v>
          </cell>
          <cell r="K406">
            <v>1000</v>
          </cell>
          <cell r="L406">
            <v>12000</v>
          </cell>
          <cell r="M406">
            <v>3600</v>
          </cell>
          <cell r="N406">
            <v>4800</v>
          </cell>
          <cell r="O406">
            <v>8400</v>
          </cell>
          <cell r="P406">
            <v>120</v>
          </cell>
          <cell r="Q406">
            <v>1440000</v>
          </cell>
          <cell r="R406">
            <v>7200</v>
          </cell>
          <cell r="S406">
            <v>44666</v>
          </cell>
          <cell r="T406">
            <v>45030</v>
          </cell>
          <cell r="U406" t="str">
            <v>崖州区</v>
          </cell>
          <cell r="V406" t="str">
            <v>崖城镇</v>
          </cell>
          <cell r="W406" t="str">
            <v>长山村</v>
          </cell>
        </row>
        <row r="407">
          <cell r="G407" t="str">
            <v>AHANSYAZ2622Q050176X</v>
          </cell>
          <cell r="H407" t="str">
            <v>韦伟</v>
          </cell>
          <cell r="I407" t="str">
            <v>460200198603294910</v>
          </cell>
          <cell r="J407">
            <v>23.38</v>
          </cell>
          <cell r="K407">
            <v>1000</v>
          </cell>
          <cell r="L407">
            <v>28160</v>
          </cell>
        </row>
        <row r="407">
          <cell r="N407">
            <v>19712</v>
          </cell>
          <cell r="O407">
            <v>19712</v>
          </cell>
          <cell r="P407">
            <v>160</v>
          </cell>
          <cell r="Q407">
            <v>160000</v>
          </cell>
          <cell r="R407">
            <v>19712</v>
          </cell>
          <cell r="S407">
            <v>44666</v>
          </cell>
          <cell r="T407">
            <v>45030</v>
          </cell>
          <cell r="U407" t="str">
            <v>崖州区</v>
          </cell>
          <cell r="V407" t="str">
            <v>崖城镇</v>
          </cell>
          <cell r="W407" t="str">
            <v>长山村</v>
          </cell>
        </row>
        <row r="408">
          <cell r="G408" t="str">
            <v>AHANSYA97622Q050203F</v>
          </cell>
          <cell r="H408" t="str">
            <v>韦伟</v>
          </cell>
          <cell r="I408" t="str">
            <v>460200198603294910</v>
          </cell>
        </row>
        <row r="408">
          <cell r="K408">
            <v>950</v>
          </cell>
          <cell r="L408">
            <v>11400</v>
          </cell>
          <cell r="M408">
            <v>3420</v>
          </cell>
          <cell r="N408">
            <v>4560</v>
          </cell>
          <cell r="O408">
            <v>7980</v>
          </cell>
          <cell r="P408">
            <v>120</v>
          </cell>
          <cell r="Q408">
            <v>1368000</v>
          </cell>
          <cell r="R408">
            <v>6840</v>
          </cell>
          <cell r="S408">
            <v>44666</v>
          </cell>
          <cell r="T408">
            <v>45030</v>
          </cell>
          <cell r="U408" t="str">
            <v>崖州区</v>
          </cell>
          <cell r="V408" t="str">
            <v>崖城镇</v>
          </cell>
          <cell r="W408" t="str">
            <v>长山村</v>
          </cell>
        </row>
        <row r="409">
          <cell r="G409" t="str">
            <v>AHANSYAZ2622Q050172U</v>
          </cell>
          <cell r="H409" t="str">
            <v>韦伟</v>
          </cell>
          <cell r="I409" t="str">
            <v>460200198603294910</v>
          </cell>
        </row>
        <row r="409">
          <cell r="K409">
            <v>950</v>
          </cell>
          <cell r="L409">
            <v>26752</v>
          </cell>
        </row>
        <row r="409">
          <cell r="N409">
            <v>18726.4</v>
          </cell>
          <cell r="O409">
            <v>18726.4</v>
          </cell>
          <cell r="P409">
            <v>160</v>
          </cell>
          <cell r="Q409">
            <v>152000</v>
          </cell>
          <cell r="R409">
            <v>18726.4</v>
          </cell>
          <cell r="S409">
            <v>44666</v>
          </cell>
          <cell r="T409">
            <v>45030</v>
          </cell>
          <cell r="U409" t="str">
            <v>崖州区</v>
          </cell>
          <cell r="V409" t="str">
            <v>崖城镇</v>
          </cell>
          <cell r="W409" t="str">
            <v>长山村</v>
          </cell>
        </row>
        <row r="410">
          <cell r="G410" t="str">
            <v>AHANSYAZ2622Q050180Y</v>
          </cell>
          <cell r="H410" t="str">
            <v>吴我全</v>
          </cell>
          <cell r="I410" t="str">
            <v>352227195011293511</v>
          </cell>
        </row>
        <row r="410">
          <cell r="K410">
            <v>2000</v>
          </cell>
          <cell r="L410">
            <v>56320</v>
          </cell>
        </row>
        <row r="410">
          <cell r="N410">
            <v>39424</v>
          </cell>
          <cell r="O410">
            <v>39424</v>
          </cell>
          <cell r="P410">
            <v>160</v>
          </cell>
          <cell r="Q410">
            <v>320000</v>
          </cell>
          <cell r="R410">
            <v>39424</v>
          </cell>
          <cell r="S410">
            <v>44666</v>
          </cell>
          <cell r="T410">
            <v>45030</v>
          </cell>
          <cell r="U410" t="str">
            <v>崖州</v>
          </cell>
          <cell r="V410" t="str">
            <v>梅山镇</v>
          </cell>
          <cell r="W410" t="str">
            <v>阿肥爹岭</v>
          </cell>
        </row>
        <row r="411">
          <cell r="G411" t="str">
            <v>AHANSYA97622Q050205Q</v>
          </cell>
          <cell r="H411" t="str">
            <v>张集干</v>
          </cell>
          <cell r="I411" t="str">
            <v>352227197801243534</v>
          </cell>
        </row>
        <row r="411">
          <cell r="K411">
            <v>1400</v>
          </cell>
          <cell r="L411">
            <v>16800</v>
          </cell>
          <cell r="M411">
            <v>5040</v>
          </cell>
          <cell r="N411">
            <v>6720</v>
          </cell>
          <cell r="O411">
            <v>11760</v>
          </cell>
          <cell r="P411">
            <v>120</v>
          </cell>
          <cell r="Q411">
            <v>2016000</v>
          </cell>
          <cell r="R411">
            <v>10080</v>
          </cell>
          <cell r="S411">
            <v>44666</v>
          </cell>
          <cell r="T411">
            <v>45030</v>
          </cell>
        </row>
        <row r="412">
          <cell r="G412" t="str">
            <v>AHANSYAZ2622Q050174C</v>
          </cell>
          <cell r="H412" t="str">
            <v>张集干</v>
          </cell>
          <cell r="I412" t="str">
            <v>352227197801243534</v>
          </cell>
        </row>
        <row r="412">
          <cell r="K412">
            <v>1400</v>
          </cell>
          <cell r="L412">
            <v>39424</v>
          </cell>
        </row>
        <row r="412">
          <cell r="N412">
            <v>27596.8</v>
          </cell>
          <cell r="O412">
            <v>27596.8</v>
          </cell>
          <cell r="P412">
            <v>160</v>
          </cell>
          <cell r="Q412">
            <v>224000</v>
          </cell>
          <cell r="R412">
            <v>27596.8</v>
          </cell>
          <cell r="S412">
            <v>44666</v>
          </cell>
          <cell r="T412">
            <v>45030</v>
          </cell>
        </row>
        <row r="413">
          <cell r="G413" t="str">
            <v>AHANSYA97622Q050206C</v>
          </cell>
          <cell r="H413" t="str">
            <v>郑凤焱</v>
          </cell>
          <cell r="I413" t="str">
            <v>352227198812263543</v>
          </cell>
        </row>
        <row r="413">
          <cell r="K413">
            <v>2560</v>
          </cell>
          <cell r="L413">
            <v>30720</v>
          </cell>
          <cell r="M413">
            <v>9216</v>
          </cell>
          <cell r="N413">
            <v>12288</v>
          </cell>
          <cell r="O413">
            <v>21504</v>
          </cell>
          <cell r="P413">
            <v>120</v>
          </cell>
          <cell r="Q413">
            <v>3686400</v>
          </cell>
          <cell r="R413">
            <v>18432</v>
          </cell>
          <cell r="S413">
            <v>44666</v>
          </cell>
          <cell r="T413">
            <v>45030</v>
          </cell>
        </row>
        <row r="414">
          <cell r="G414" t="str">
            <v>AHANSYAZ2622Q050178F</v>
          </cell>
          <cell r="H414" t="str">
            <v>陈其匡</v>
          </cell>
          <cell r="I414" t="str">
            <v>460200197803104697</v>
          </cell>
        </row>
        <row r="414">
          <cell r="K414">
            <v>1800</v>
          </cell>
          <cell r="L414">
            <v>50688</v>
          </cell>
        </row>
        <row r="414">
          <cell r="N414">
            <v>35481.6</v>
          </cell>
          <cell r="O414">
            <v>35481.6</v>
          </cell>
          <cell r="P414">
            <v>160</v>
          </cell>
          <cell r="Q414">
            <v>288000</v>
          </cell>
          <cell r="R414">
            <v>35481.6</v>
          </cell>
          <cell r="S414">
            <v>44666</v>
          </cell>
          <cell r="T414">
            <v>45030</v>
          </cell>
          <cell r="U414" t="str">
            <v>崖州区</v>
          </cell>
          <cell r="V414" t="str">
            <v>崖城镇</v>
          </cell>
          <cell r="W414" t="str">
            <v>保平村</v>
          </cell>
        </row>
        <row r="415">
          <cell r="G415" t="str">
            <v>AHANSYAZ2622Q050177V</v>
          </cell>
          <cell r="H415" t="str">
            <v>郑凤焱</v>
          </cell>
          <cell r="I415" t="str">
            <v>352227198812263543</v>
          </cell>
        </row>
        <row r="415">
          <cell r="K415">
            <v>2560</v>
          </cell>
          <cell r="L415">
            <v>72089.6</v>
          </cell>
        </row>
        <row r="415">
          <cell r="N415">
            <v>50462.72</v>
          </cell>
          <cell r="O415">
            <v>50462.72</v>
          </cell>
          <cell r="P415">
            <v>160</v>
          </cell>
          <cell r="Q415">
            <v>409600</v>
          </cell>
          <cell r="R415">
            <v>50462.72</v>
          </cell>
          <cell r="S415">
            <v>44666</v>
          </cell>
          <cell r="T415">
            <v>45030</v>
          </cell>
        </row>
        <row r="416">
          <cell r="G416" t="str">
            <v>AHANSYA97622Q050207B</v>
          </cell>
          <cell r="H416" t="str">
            <v>江吓弟</v>
          </cell>
          <cell r="I416" t="str">
            <v>352228197105073515</v>
          </cell>
        </row>
        <row r="416">
          <cell r="K416">
            <v>1000</v>
          </cell>
          <cell r="L416">
            <v>12000</v>
          </cell>
          <cell r="M416">
            <v>3600</v>
          </cell>
          <cell r="N416">
            <v>4800</v>
          </cell>
          <cell r="O416">
            <v>8400</v>
          </cell>
          <cell r="P416">
            <v>120</v>
          </cell>
          <cell r="Q416">
            <v>1440000</v>
          </cell>
          <cell r="R416">
            <v>7200</v>
          </cell>
          <cell r="S416">
            <v>44666</v>
          </cell>
          <cell r="T416">
            <v>45030</v>
          </cell>
          <cell r="U416" t="str">
            <v>崖州区</v>
          </cell>
          <cell r="V416" t="str">
            <v>崖城镇</v>
          </cell>
          <cell r="W416" t="str">
            <v>赤草村</v>
          </cell>
        </row>
        <row r="417">
          <cell r="G417" t="str">
            <v>AHANSYAZ2622Q050175N</v>
          </cell>
          <cell r="H417" t="str">
            <v>江吓弟</v>
          </cell>
          <cell r="I417" t="str">
            <v>352228197105073515</v>
          </cell>
        </row>
        <row r="417">
          <cell r="K417">
            <v>1000</v>
          </cell>
          <cell r="L417">
            <v>28160</v>
          </cell>
        </row>
        <row r="417">
          <cell r="N417">
            <v>19712</v>
          </cell>
          <cell r="O417">
            <v>19712</v>
          </cell>
          <cell r="P417">
            <v>160</v>
          </cell>
          <cell r="Q417">
            <v>160000</v>
          </cell>
          <cell r="R417">
            <v>19712</v>
          </cell>
          <cell r="S417">
            <v>44666</v>
          </cell>
          <cell r="T417">
            <v>45030</v>
          </cell>
          <cell r="U417" t="str">
            <v>崖州区</v>
          </cell>
          <cell r="V417" t="str">
            <v>崖城镇</v>
          </cell>
          <cell r="W417" t="str">
            <v>赤草村</v>
          </cell>
        </row>
        <row r="418">
          <cell r="G418" t="str">
            <v>AHANSYA97622Q050204E</v>
          </cell>
          <cell r="H418" t="str">
            <v>江吓弟</v>
          </cell>
          <cell r="I418" t="str">
            <v>352228197105073515</v>
          </cell>
        </row>
        <row r="418">
          <cell r="K418">
            <v>800</v>
          </cell>
          <cell r="L418">
            <v>9600</v>
          </cell>
          <cell r="M418">
            <v>2880</v>
          </cell>
          <cell r="N418">
            <v>3840</v>
          </cell>
          <cell r="O418">
            <v>6720</v>
          </cell>
          <cell r="P418">
            <v>120</v>
          </cell>
          <cell r="Q418">
            <v>1152000</v>
          </cell>
          <cell r="R418">
            <v>5760</v>
          </cell>
          <cell r="S418">
            <v>44666</v>
          </cell>
          <cell r="T418">
            <v>45030</v>
          </cell>
          <cell r="U418" t="str">
            <v>崖州区</v>
          </cell>
          <cell r="V418" t="str">
            <v>崖城镇</v>
          </cell>
          <cell r="W418" t="str">
            <v>赤草村</v>
          </cell>
        </row>
        <row r="419">
          <cell r="G419" t="str">
            <v>AHANSYAZ2622Q050179D</v>
          </cell>
          <cell r="H419" t="str">
            <v>江吓弟</v>
          </cell>
          <cell r="I419" t="str">
            <v>352228197105073515</v>
          </cell>
        </row>
        <row r="419">
          <cell r="K419">
            <v>800</v>
          </cell>
          <cell r="L419">
            <v>22528</v>
          </cell>
        </row>
        <row r="419">
          <cell r="N419">
            <v>15769.6</v>
          </cell>
          <cell r="O419">
            <v>15769.6</v>
          </cell>
          <cell r="P419">
            <v>160</v>
          </cell>
          <cell r="Q419">
            <v>128000</v>
          </cell>
          <cell r="R419">
            <v>15769.6</v>
          </cell>
          <cell r="S419">
            <v>44666</v>
          </cell>
          <cell r="T419">
            <v>45030</v>
          </cell>
          <cell r="U419" t="str">
            <v>崖州区</v>
          </cell>
          <cell r="V419" t="str">
            <v>崖城镇</v>
          </cell>
          <cell r="W419" t="str">
            <v>赤草村</v>
          </cell>
        </row>
        <row r="420">
          <cell r="G420" t="str">
            <v>AHANSYA97622Q050208N</v>
          </cell>
          <cell r="H420" t="str">
            <v>吴我全</v>
          </cell>
          <cell r="I420" t="str">
            <v>352227195011293511</v>
          </cell>
        </row>
        <row r="420">
          <cell r="K420">
            <v>2000</v>
          </cell>
          <cell r="L420">
            <v>24000</v>
          </cell>
          <cell r="M420">
            <v>7200</v>
          </cell>
          <cell r="N420">
            <v>9600</v>
          </cell>
          <cell r="O420">
            <v>16800</v>
          </cell>
          <cell r="P420">
            <v>120</v>
          </cell>
          <cell r="Q420">
            <v>2880000</v>
          </cell>
          <cell r="R420">
            <v>14400</v>
          </cell>
          <cell r="S420">
            <v>44666</v>
          </cell>
          <cell r="T420">
            <v>45030</v>
          </cell>
          <cell r="U420" t="str">
            <v>崖州</v>
          </cell>
          <cell r="V420" t="str">
            <v>梅山镇</v>
          </cell>
          <cell r="W420" t="str">
            <v>阿肥爹岭</v>
          </cell>
        </row>
        <row r="421">
          <cell r="G421" t="str">
            <v>AHANSYA97622Q050222V</v>
          </cell>
          <cell r="H421" t="str">
            <v>陈继文</v>
          </cell>
          <cell r="I421" t="str">
            <v>352227196712313516</v>
          </cell>
        </row>
        <row r="421">
          <cell r="K421">
            <v>1700</v>
          </cell>
          <cell r="L421">
            <v>20400</v>
          </cell>
          <cell r="M421">
            <v>6120</v>
          </cell>
          <cell r="N421">
            <v>8160</v>
          </cell>
          <cell r="O421">
            <v>14280</v>
          </cell>
          <cell r="P421">
            <v>120</v>
          </cell>
          <cell r="Q421">
            <v>2448000</v>
          </cell>
          <cell r="R421">
            <v>12240</v>
          </cell>
          <cell r="S421">
            <v>44666</v>
          </cell>
          <cell r="T421">
            <v>45030</v>
          </cell>
        </row>
        <row r="422">
          <cell r="G422" t="str">
            <v>AHANSYAZ2622Q050185T</v>
          </cell>
          <cell r="H422" t="str">
            <v>祝武淑</v>
          </cell>
          <cell r="I422" t="str">
            <v>460200196612204455</v>
          </cell>
        </row>
        <row r="422">
          <cell r="K422">
            <v>1300</v>
          </cell>
          <cell r="L422">
            <v>36608</v>
          </cell>
        </row>
        <row r="422">
          <cell r="N422">
            <v>25625.6</v>
          </cell>
          <cell r="O422">
            <v>25625.6</v>
          </cell>
          <cell r="P422">
            <v>160</v>
          </cell>
          <cell r="Q422">
            <v>208000</v>
          </cell>
          <cell r="R422">
            <v>25625.6</v>
          </cell>
          <cell r="S422">
            <v>44666</v>
          </cell>
          <cell r="T422">
            <v>45030</v>
          </cell>
        </row>
        <row r="423">
          <cell r="G423" t="str">
            <v>AHANSYAZ2622Q050196N</v>
          </cell>
          <cell r="H423" t="str">
            <v>陈继文</v>
          </cell>
          <cell r="I423" t="str">
            <v>352227196712313516</v>
          </cell>
        </row>
        <row r="423">
          <cell r="K423">
            <v>1700</v>
          </cell>
          <cell r="L423">
            <v>47872</v>
          </cell>
        </row>
        <row r="423">
          <cell r="N423">
            <v>33510.4</v>
          </cell>
          <cell r="O423">
            <v>33510.4</v>
          </cell>
          <cell r="P423">
            <v>160</v>
          </cell>
          <cell r="Q423">
            <v>272000</v>
          </cell>
          <cell r="R423">
            <v>33510.4</v>
          </cell>
          <cell r="S423">
            <v>44666</v>
          </cell>
          <cell r="T423">
            <v>45030</v>
          </cell>
        </row>
        <row r="424">
          <cell r="G424" t="str">
            <v>AHANSYA97622Q050210F</v>
          </cell>
          <cell r="H424" t="str">
            <v>祝武淑</v>
          </cell>
          <cell r="I424" t="str">
            <v>460200196612204455</v>
          </cell>
        </row>
        <row r="424">
          <cell r="K424">
            <v>705</v>
          </cell>
          <cell r="L424">
            <v>8460</v>
          </cell>
          <cell r="M424">
            <v>2538</v>
          </cell>
          <cell r="N424">
            <v>3384</v>
          </cell>
          <cell r="O424">
            <v>5922</v>
          </cell>
          <cell r="P424">
            <v>120</v>
          </cell>
          <cell r="Q424">
            <v>1015200</v>
          </cell>
          <cell r="R424">
            <v>5076</v>
          </cell>
          <cell r="S424">
            <v>44666</v>
          </cell>
          <cell r="T424">
            <v>45030</v>
          </cell>
        </row>
        <row r="425">
          <cell r="G425" t="str">
            <v>AHANSYAZ2622Q050186C</v>
          </cell>
          <cell r="H425" t="str">
            <v>祝武淑</v>
          </cell>
          <cell r="I425" t="str">
            <v>460200196612204455</v>
          </cell>
        </row>
        <row r="425">
          <cell r="K425">
            <v>705</v>
          </cell>
          <cell r="L425">
            <v>19852.8</v>
          </cell>
        </row>
        <row r="425">
          <cell r="N425">
            <v>13896.96</v>
          </cell>
          <cell r="O425">
            <v>13896.96</v>
          </cell>
          <cell r="P425">
            <v>160</v>
          </cell>
          <cell r="Q425">
            <v>112800</v>
          </cell>
          <cell r="R425">
            <v>13896.96</v>
          </cell>
          <cell r="S425">
            <v>44666</v>
          </cell>
          <cell r="T425">
            <v>45030</v>
          </cell>
        </row>
        <row r="426">
          <cell r="G426" t="str">
            <v>AHANSYA97622Q050212U</v>
          </cell>
          <cell r="H426" t="str">
            <v>祝武淑</v>
          </cell>
          <cell r="I426" t="str">
            <v>460200196612204455</v>
          </cell>
        </row>
        <row r="426">
          <cell r="K426">
            <v>1300</v>
          </cell>
          <cell r="L426">
            <v>15600</v>
          </cell>
          <cell r="M426">
            <v>4680</v>
          </cell>
          <cell r="N426">
            <v>6240</v>
          </cell>
          <cell r="O426">
            <v>10920</v>
          </cell>
          <cell r="P426">
            <v>120</v>
          </cell>
          <cell r="Q426">
            <v>1872000</v>
          </cell>
          <cell r="R426">
            <v>9360</v>
          </cell>
          <cell r="S426">
            <v>44666</v>
          </cell>
          <cell r="T426">
            <v>45030</v>
          </cell>
        </row>
        <row r="427">
          <cell r="G427" t="str">
            <v>AHANSYA97622Q050211G</v>
          </cell>
          <cell r="H427" t="str">
            <v>陈其匡</v>
          </cell>
          <cell r="I427" t="str">
            <v>460200197803104697</v>
          </cell>
        </row>
        <row r="427">
          <cell r="K427">
            <v>1800</v>
          </cell>
          <cell r="L427">
            <v>21600</v>
          </cell>
          <cell r="M427">
            <v>6480</v>
          </cell>
          <cell r="N427">
            <v>8640</v>
          </cell>
          <cell r="O427">
            <v>15120</v>
          </cell>
          <cell r="P427">
            <v>120</v>
          </cell>
          <cell r="Q427">
            <v>2592000</v>
          </cell>
          <cell r="R427">
            <v>12960</v>
          </cell>
          <cell r="S427">
            <v>44666</v>
          </cell>
          <cell r="T427">
            <v>45030</v>
          </cell>
          <cell r="U427" t="str">
            <v>崖州区</v>
          </cell>
          <cell r="V427" t="str">
            <v>崖城镇</v>
          </cell>
          <cell r="W427" t="str">
            <v>保平村</v>
          </cell>
        </row>
        <row r="428">
          <cell r="G428" t="str">
            <v>AHANSYAZ2622Q050182D</v>
          </cell>
          <cell r="H428" t="str">
            <v>陈忠量</v>
          </cell>
          <cell r="I428" t="str">
            <v>352227196903023554</v>
          </cell>
        </row>
        <row r="428">
          <cell r="K428">
            <v>800</v>
          </cell>
          <cell r="L428">
            <v>22528</v>
          </cell>
        </row>
        <row r="428">
          <cell r="N428">
            <v>15769.6</v>
          </cell>
          <cell r="O428">
            <v>15769.6</v>
          </cell>
          <cell r="P428">
            <v>160</v>
          </cell>
          <cell r="Q428">
            <v>128000</v>
          </cell>
          <cell r="R428">
            <v>15769.6</v>
          </cell>
          <cell r="S428">
            <v>44666</v>
          </cell>
          <cell r="T428">
            <v>45030</v>
          </cell>
          <cell r="U428" t="str">
            <v>崖州区</v>
          </cell>
          <cell r="V428" t="str">
            <v>崖城镇</v>
          </cell>
          <cell r="W428" t="str">
            <v>三陵水库</v>
          </cell>
        </row>
        <row r="429">
          <cell r="G429" t="str">
            <v>AHANSYA97622Q050213J</v>
          </cell>
          <cell r="H429" t="str">
            <v>陈忠量</v>
          </cell>
          <cell r="I429" t="str">
            <v>352227196903023554</v>
          </cell>
        </row>
        <row r="429">
          <cell r="K429">
            <v>800</v>
          </cell>
          <cell r="L429">
            <v>9600</v>
          </cell>
          <cell r="M429">
            <v>2880</v>
          </cell>
          <cell r="N429">
            <v>3840</v>
          </cell>
          <cell r="O429">
            <v>6720</v>
          </cell>
          <cell r="P429">
            <v>120</v>
          </cell>
          <cell r="Q429">
            <v>1152000</v>
          </cell>
          <cell r="R429">
            <v>5760</v>
          </cell>
          <cell r="S429">
            <v>44666</v>
          </cell>
          <cell r="T429">
            <v>45030</v>
          </cell>
          <cell r="U429" t="str">
            <v>崖州区</v>
          </cell>
          <cell r="V429" t="str">
            <v>崖城镇</v>
          </cell>
          <cell r="W429" t="str">
            <v>三陵水库</v>
          </cell>
        </row>
        <row r="430">
          <cell r="G430" t="str">
            <v>AHANSYA97622Q050221D</v>
          </cell>
          <cell r="H430" t="str">
            <v>魏倪武</v>
          </cell>
          <cell r="I430" t="str">
            <v>35222719680521455X</v>
          </cell>
          <cell r="J430">
            <v>30.81</v>
          </cell>
          <cell r="K430">
            <v>1100</v>
          </cell>
          <cell r="L430">
            <v>13200</v>
          </cell>
          <cell r="M430">
            <v>3960</v>
          </cell>
          <cell r="N430">
            <v>5280</v>
          </cell>
          <cell r="O430">
            <v>9240</v>
          </cell>
          <cell r="P430">
            <v>120</v>
          </cell>
          <cell r="Q430">
            <v>1584000</v>
          </cell>
          <cell r="R430">
            <v>6</v>
          </cell>
          <cell r="S430">
            <v>44669</v>
          </cell>
          <cell r="T430">
            <v>45033</v>
          </cell>
          <cell r="U430" t="str">
            <v>崖州区</v>
          </cell>
          <cell r="V430" t="str">
            <v>崖城镇</v>
          </cell>
          <cell r="W430" t="str">
            <v>赤草村</v>
          </cell>
        </row>
        <row r="431">
          <cell r="G431" t="str">
            <v>AHANSYAZ2622Q050193F</v>
          </cell>
          <cell r="H431" t="str">
            <v>魏倪武</v>
          </cell>
          <cell r="I431" t="str">
            <v>35222719680521455X</v>
          </cell>
          <cell r="J431">
            <v>30.81</v>
          </cell>
          <cell r="K431">
            <v>1100</v>
          </cell>
          <cell r="L431">
            <v>30976</v>
          </cell>
        </row>
        <row r="431">
          <cell r="N431">
            <v>21683.2</v>
          </cell>
          <cell r="O431">
            <v>21683.2</v>
          </cell>
          <cell r="P431">
            <v>160</v>
          </cell>
          <cell r="Q431">
            <v>176000</v>
          </cell>
          <cell r="R431">
            <v>21683.2</v>
          </cell>
          <cell r="S431">
            <v>44669</v>
          </cell>
          <cell r="T431">
            <v>45033</v>
          </cell>
          <cell r="U431" t="str">
            <v>崖州区</v>
          </cell>
          <cell r="V431" t="str">
            <v>崖城镇</v>
          </cell>
          <cell r="W431" t="str">
            <v>赤草村</v>
          </cell>
        </row>
        <row r="432">
          <cell r="G432" t="str">
            <v>AHANSYA97622Q050225K</v>
          </cell>
          <cell r="H432" t="str">
            <v>游思光</v>
          </cell>
          <cell r="I432" t="str">
            <v>352227197608101315</v>
          </cell>
          <cell r="J432">
            <v>33</v>
          </cell>
          <cell r="K432">
            <v>1100</v>
          </cell>
          <cell r="L432">
            <v>13200</v>
          </cell>
          <cell r="M432">
            <v>3960</v>
          </cell>
          <cell r="N432">
            <v>5280</v>
          </cell>
          <cell r="O432">
            <v>9240</v>
          </cell>
          <cell r="P432">
            <v>120</v>
          </cell>
          <cell r="Q432">
            <v>1584000</v>
          </cell>
          <cell r="R432">
            <v>7920</v>
          </cell>
          <cell r="S432">
            <v>44669</v>
          </cell>
          <cell r="T432">
            <v>45033</v>
          </cell>
          <cell r="U432" t="str">
            <v>崖州区</v>
          </cell>
          <cell r="V432" t="str">
            <v>崖城镇</v>
          </cell>
          <cell r="W432" t="str">
            <v>双联农场</v>
          </cell>
        </row>
        <row r="433">
          <cell r="G433" t="str">
            <v>AHANSYAZ2622Q050204Y</v>
          </cell>
          <cell r="H433" t="str">
            <v>游思光</v>
          </cell>
          <cell r="I433" t="str">
            <v>352227197608101315</v>
          </cell>
          <cell r="J433">
            <v>33</v>
          </cell>
          <cell r="K433">
            <v>1100</v>
          </cell>
          <cell r="L433">
            <v>30976</v>
          </cell>
        </row>
        <row r="433">
          <cell r="N433">
            <v>21683.2</v>
          </cell>
          <cell r="O433">
            <v>21683.2</v>
          </cell>
          <cell r="P433">
            <v>160</v>
          </cell>
          <cell r="Q433">
            <v>176000</v>
          </cell>
          <cell r="R433">
            <v>21683.2</v>
          </cell>
          <cell r="S433">
            <v>44669</v>
          </cell>
          <cell r="T433">
            <v>45033</v>
          </cell>
          <cell r="U433" t="str">
            <v>崖州区</v>
          </cell>
          <cell r="V433" t="str">
            <v>崖城镇</v>
          </cell>
          <cell r="W433" t="str">
            <v>双联农场</v>
          </cell>
        </row>
        <row r="434">
          <cell r="G434" t="str">
            <v>AHANSYA97622Q050223A</v>
          </cell>
          <cell r="H434" t="str">
            <v>林爱云</v>
          </cell>
          <cell r="I434" t="str">
            <v>352227197201095187</v>
          </cell>
          <cell r="J434">
            <v>21.38</v>
          </cell>
          <cell r="K434">
            <v>850</v>
          </cell>
          <cell r="L434">
            <v>10200</v>
          </cell>
          <cell r="M434">
            <v>3060</v>
          </cell>
          <cell r="N434">
            <v>4080</v>
          </cell>
          <cell r="O434">
            <v>7140</v>
          </cell>
          <cell r="P434">
            <v>120</v>
          </cell>
          <cell r="Q434">
            <v>1224000</v>
          </cell>
          <cell r="R434">
            <v>6120</v>
          </cell>
          <cell r="S434">
            <v>44666</v>
          </cell>
          <cell r="T434">
            <v>45030</v>
          </cell>
          <cell r="U434" t="str">
            <v>崖州区</v>
          </cell>
          <cell r="V434" t="str">
            <v>崖城镇</v>
          </cell>
          <cell r="W434" t="str">
            <v>赤草村</v>
          </cell>
        </row>
        <row r="435">
          <cell r="G435" t="str">
            <v>AHANSYAZ2622Q050198X</v>
          </cell>
          <cell r="H435" t="str">
            <v>林爱云</v>
          </cell>
          <cell r="I435" t="str">
            <v>352227197201095187</v>
          </cell>
          <cell r="J435">
            <v>21.38</v>
          </cell>
          <cell r="K435">
            <v>850</v>
          </cell>
          <cell r="L435">
            <v>23936</v>
          </cell>
        </row>
        <row r="435">
          <cell r="N435">
            <v>16755.2</v>
          </cell>
          <cell r="O435">
            <v>16755.2</v>
          </cell>
          <cell r="P435">
            <v>160</v>
          </cell>
          <cell r="Q435">
            <v>136000</v>
          </cell>
          <cell r="R435">
            <v>16755.2</v>
          </cell>
          <cell r="S435">
            <v>44666</v>
          </cell>
          <cell r="T435">
            <v>45030</v>
          </cell>
          <cell r="U435" t="str">
            <v>崖州区</v>
          </cell>
          <cell r="V435" t="str">
            <v>崖城镇</v>
          </cell>
          <cell r="W435" t="str">
            <v>赤草村</v>
          </cell>
        </row>
        <row r="436">
          <cell r="G436" t="str">
            <v>AHANSYA97622Q050224F</v>
          </cell>
          <cell r="H436" t="str">
            <v>陈忠量</v>
          </cell>
          <cell r="I436" t="str">
            <v>352227196903023554</v>
          </cell>
          <cell r="J436">
            <v>56.84</v>
          </cell>
          <cell r="K436">
            <v>2200</v>
          </cell>
          <cell r="L436">
            <v>26400</v>
          </cell>
          <cell r="M436">
            <v>7920</v>
          </cell>
          <cell r="N436">
            <v>10560</v>
          </cell>
          <cell r="O436">
            <v>18480</v>
          </cell>
          <cell r="P436">
            <v>120</v>
          </cell>
          <cell r="Q436">
            <v>3168000</v>
          </cell>
          <cell r="R436">
            <v>15840</v>
          </cell>
          <cell r="S436">
            <v>44666</v>
          </cell>
          <cell r="T436">
            <v>45030</v>
          </cell>
          <cell r="U436" t="str">
            <v>崖州区</v>
          </cell>
          <cell r="V436" t="str">
            <v>崖城镇</v>
          </cell>
          <cell r="W436" t="str">
            <v>三陵水库</v>
          </cell>
        </row>
        <row r="437">
          <cell r="G437" t="str">
            <v>AHANSYAZ2622Q050207W</v>
          </cell>
          <cell r="H437" t="str">
            <v>张远锦</v>
          </cell>
          <cell r="I437" t="str">
            <v>460200198408124430</v>
          </cell>
          <cell r="J437">
            <v>21.9</v>
          </cell>
          <cell r="K437">
            <v>900</v>
          </cell>
          <cell r="L437">
            <v>25344</v>
          </cell>
        </row>
        <row r="437">
          <cell r="N437">
            <v>17740.8</v>
          </cell>
          <cell r="O437">
            <v>17740.8</v>
          </cell>
          <cell r="P437">
            <v>160</v>
          </cell>
          <cell r="Q437">
            <v>144000</v>
          </cell>
          <cell r="R437">
            <v>17740.8</v>
          </cell>
          <cell r="S437">
            <v>44667</v>
          </cell>
          <cell r="T437">
            <v>45031</v>
          </cell>
          <cell r="U437" t="str">
            <v>崖州区</v>
          </cell>
          <cell r="V437" t="str">
            <v>崖城镇</v>
          </cell>
          <cell r="W437" t="str">
            <v>三陵农场</v>
          </cell>
        </row>
        <row r="438">
          <cell r="G438" t="str">
            <v>AHANSYA97622Q050226P</v>
          </cell>
          <cell r="H438" t="str">
            <v>张远锦</v>
          </cell>
          <cell r="I438" t="str">
            <v>460200198408124430</v>
          </cell>
          <cell r="J438">
            <v>21.9</v>
          </cell>
          <cell r="K438">
            <v>900</v>
          </cell>
          <cell r="L438">
            <v>10800</v>
          </cell>
          <cell r="M438">
            <v>3240</v>
          </cell>
          <cell r="N438">
            <v>4320</v>
          </cell>
          <cell r="O438">
            <v>7560</v>
          </cell>
          <cell r="P438">
            <v>120</v>
          </cell>
          <cell r="Q438">
            <v>1296000</v>
          </cell>
          <cell r="R438">
            <v>6480</v>
          </cell>
          <cell r="S438">
            <v>44667</v>
          </cell>
          <cell r="T438">
            <v>45031</v>
          </cell>
          <cell r="U438" t="str">
            <v>崖州区</v>
          </cell>
          <cell r="V438" t="str">
            <v>崖城镇</v>
          </cell>
          <cell r="W438" t="str">
            <v>三陵农场</v>
          </cell>
        </row>
        <row r="439">
          <cell r="G439" t="str">
            <v>AHANSYAZ2622Q050194D</v>
          </cell>
          <cell r="H439" t="str">
            <v>韦书明</v>
          </cell>
        </row>
        <row r="439">
          <cell r="K439">
            <v>2000</v>
          </cell>
          <cell r="L439">
            <v>56320</v>
          </cell>
        </row>
        <row r="439">
          <cell r="N439">
            <v>39424</v>
          </cell>
          <cell r="O439">
            <v>39424</v>
          </cell>
          <cell r="P439">
            <v>160</v>
          </cell>
          <cell r="Q439">
            <v>320000</v>
          </cell>
          <cell r="R439">
            <v>39424</v>
          </cell>
          <cell r="S439">
            <v>44669</v>
          </cell>
          <cell r="T439">
            <v>45033</v>
          </cell>
        </row>
        <row r="440">
          <cell r="G440" t="str">
            <v>AHANSYA97622Q050220Y</v>
          </cell>
          <cell r="H440" t="str">
            <v>谢海棠</v>
          </cell>
          <cell r="I440" t="str">
            <v>352228197312032521</v>
          </cell>
          <cell r="J440">
            <v>41.07</v>
          </cell>
          <cell r="K440">
            <v>2300</v>
          </cell>
          <cell r="L440">
            <v>27600</v>
          </cell>
          <cell r="M440">
            <v>8280</v>
          </cell>
          <cell r="N440">
            <v>11040</v>
          </cell>
          <cell r="O440">
            <v>19320</v>
          </cell>
          <cell r="P440">
            <v>120</v>
          </cell>
          <cell r="Q440">
            <v>3312000</v>
          </cell>
          <cell r="R440">
            <v>16560</v>
          </cell>
          <cell r="S440">
            <v>44669</v>
          </cell>
          <cell r="T440">
            <v>45033</v>
          </cell>
        </row>
        <row r="441">
          <cell r="G441" t="str">
            <v>AHANSYAZ2622Q050206F</v>
          </cell>
          <cell r="H441" t="str">
            <v>李巧妹</v>
          </cell>
          <cell r="I441" t="str">
            <v>352227196210113565</v>
          </cell>
          <cell r="J441">
            <v>50.75</v>
          </cell>
          <cell r="K441">
            <v>1500</v>
          </cell>
          <cell r="L441">
            <v>42240</v>
          </cell>
        </row>
        <row r="441">
          <cell r="N441">
            <v>29568</v>
          </cell>
          <cell r="O441">
            <v>29568</v>
          </cell>
          <cell r="P441">
            <v>160</v>
          </cell>
          <cell r="Q441">
            <v>240000</v>
          </cell>
          <cell r="R441">
            <v>29568</v>
          </cell>
          <cell r="S441">
            <v>44669</v>
          </cell>
          <cell r="T441">
            <v>45033</v>
          </cell>
          <cell r="U441" t="str">
            <v>崖州区</v>
          </cell>
          <cell r="V441" t="str">
            <v>崖城镇</v>
          </cell>
          <cell r="W441" t="str">
            <v>赤草村</v>
          </cell>
        </row>
        <row r="442">
          <cell r="G442" t="str">
            <v>AHANSYA97622Q050232V</v>
          </cell>
          <cell r="H442" t="str">
            <v>李巧妹</v>
          </cell>
          <cell r="I442" t="str">
            <v>352227196210113565</v>
          </cell>
          <cell r="J442">
            <v>50.75</v>
          </cell>
          <cell r="K442">
            <v>1500</v>
          </cell>
          <cell r="L442">
            <v>18000</v>
          </cell>
          <cell r="M442">
            <v>5400</v>
          </cell>
          <cell r="N442">
            <v>7200</v>
          </cell>
          <cell r="O442">
            <v>12600</v>
          </cell>
          <cell r="P442">
            <v>120</v>
          </cell>
          <cell r="Q442">
            <v>2160000</v>
          </cell>
          <cell r="R442">
            <v>10800</v>
          </cell>
          <cell r="S442">
            <v>44669</v>
          </cell>
          <cell r="T442">
            <v>45033</v>
          </cell>
          <cell r="U442" t="str">
            <v>崖州区</v>
          </cell>
          <cell r="V442" t="str">
            <v>崖城镇</v>
          </cell>
          <cell r="W442" t="str">
            <v>赤草村</v>
          </cell>
        </row>
        <row r="443">
          <cell r="G443" t="str">
            <v>AHANSYA97622Q050230W</v>
          </cell>
          <cell r="H443" t="str">
            <v>张远志</v>
          </cell>
          <cell r="I443" t="str">
            <v>460200199607054433</v>
          </cell>
          <cell r="J443">
            <v>27.55</v>
          </cell>
          <cell r="K443">
            <v>1150</v>
          </cell>
          <cell r="L443">
            <v>13800</v>
          </cell>
          <cell r="M443">
            <v>4140</v>
          </cell>
          <cell r="N443">
            <v>5520</v>
          </cell>
          <cell r="O443">
            <v>9660</v>
          </cell>
          <cell r="P443">
            <v>120</v>
          </cell>
          <cell r="Q443">
            <v>1656000</v>
          </cell>
          <cell r="R443">
            <v>8280</v>
          </cell>
          <cell r="S443">
            <v>44669</v>
          </cell>
          <cell r="T443">
            <v>45033</v>
          </cell>
          <cell r="U443" t="str">
            <v>崖州区</v>
          </cell>
          <cell r="V443" t="str">
            <v>崖城镇</v>
          </cell>
          <cell r="W443" t="str">
            <v>三陵农场</v>
          </cell>
        </row>
        <row r="444">
          <cell r="G444" t="str">
            <v>AHANSYAZ2622Q050205P</v>
          </cell>
          <cell r="H444" t="str">
            <v>张远志</v>
          </cell>
          <cell r="I444" t="str">
            <v>460200199607054433</v>
          </cell>
          <cell r="J444">
            <v>27.55</v>
          </cell>
          <cell r="K444">
            <v>1150</v>
          </cell>
          <cell r="L444">
            <v>32384</v>
          </cell>
        </row>
        <row r="444">
          <cell r="N444">
            <v>22668.8</v>
          </cell>
          <cell r="O444">
            <v>22668.8</v>
          </cell>
          <cell r="P444">
            <v>160</v>
          </cell>
          <cell r="Q444">
            <v>184000</v>
          </cell>
          <cell r="R444">
            <v>22668.8</v>
          </cell>
          <cell r="S444">
            <v>44669</v>
          </cell>
          <cell r="T444">
            <v>45033</v>
          </cell>
          <cell r="U444" t="str">
            <v>崖州区</v>
          </cell>
          <cell r="V444" t="str">
            <v>崖城镇</v>
          </cell>
          <cell r="W444" t="str">
            <v>三陵农场</v>
          </cell>
        </row>
        <row r="445">
          <cell r="G445" t="str">
            <v>AHANSYA97622Q050370D</v>
          </cell>
          <cell r="H445" t="str">
            <v>曾荣华</v>
          </cell>
          <cell r="I445" t="str">
            <v>460200197809124461</v>
          </cell>
          <cell r="J445">
            <v>81.92</v>
          </cell>
          <cell r="K445">
            <v>3600</v>
          </cell>
          <cell r="L445">
            <v>43200</v>
          </cell>
          <cell r="M445">
            <v>12960</v>
          </cell>
          <cell r="N445">
            <v>17280</v>
          </cell>
          <cell r="O445">
            <v>30240</v>
          </cell>
          <cell r="P445">
            <v>120</v>
          </cell>
          <cell r="Q445">
            <v>5184000</v>
          </cell>
          <cell r="R445">
            <v>25920</v>
          </cell>
          <cell r="S445">
            <v>44669</v>
          </cell>
          <cell r="T445">
            <v>45033</v>
          </cell>
          <cell r="U445" t="str">
            <v>天涯区</v>
          </cell>
          <cell r="V445" t="str">
            <v>凤凰镇</v>
          </cell>
          <cell r="W445" t="str">
            <v>梅村</v>
          </cell>
        </row>
        <row r="446">
          <cell r="G446" t="str">
            <v>AHANSYA97622Q050285S</v>
          </cell>
          <cell r="H446" t="str">
            <v>杨学群</v>
          </cell>
          <cell r="I446" t="str">
            <v>433027196404210224</v>
          </cell>
          <cell r="J446">
            <v>19</v>
          </cell>
          <cell r="K446">
            <v>700</v>
          </cell>
          <cell r="L446">
            <v>8400</v>
          </cell>
          <cell r="M446">
            <v>2520</v>
          </cell>
          <cell r="N446">
            <v>3360</v>
          </cell>
          <cell r="O446">
            <v>5880</v>
          </cell>
          <cell r="P446">
            <v>120</v>
          </cell>
          <cell r="Q446">
            <v>1008000</v>
          </cell>
          <cell r="R446">
            <v>5040</v>
          </cell>
          <cell r="S446">
            <v>44669</v>
          </cell>
          <cell r="T446">
            <v>45033</v>
          </cell>
        </row>
        <row r="447">
          <cell r="G447" t="str">
            <v>AHANSYAZ2622Q050212L</v>
          </cell>
          <cell r="H447" t="str">
            <v>吴治勤</v>
          </cell>
          <cell r="I447" t="str">
            <v>352228196506272510</v>
          </cell>
          <cell r="J447">
            <v>20.11</v>
          </cell>
          <cell r="K447">
            <v>1100</v>
          </cell>
          <cell r="L447">
            <v>30976</v>
          </cell>
        </row>
        <row r="447">
          <cell r="N447">
            <v>21683.2</v>
          </cell>
          <cell r="O447">
            <v>21683.2</v>
          </cell>
          <cell r="P447">
            <v>160</v>
          </cell>
          <cell r="Q447">
            <v>176000</v>
          </cell>
          <cell r="R447">
            <v>21683.2</v>
          </cell>
          <cell r="S447">
            <v>44669</v>
          </cell>
          <cell r="T447">
            <v>45033</v>
          </cell>
          <cell r="U447" t="str">
            <v>崖州区</v>
          </cell>
          <cell r="V447" t="str">
            <v>梅山镇</v>
          </cell>
          <cell r="W447" t="str">
            <v>阿肥爹岭</v>
          </cell>
        </row>
        <row r="448">
          <cell r="G448" t="str">
            <v>AHANSYA97622Q050238R</v>
          </cell>
          <cell r="H448" t="str">
            <v>吴治勤</v>
          </cell>
          <cell r="I448" t="str">
            <v>352228196506272510</v>
          </cell>
          <cell r="J448">
            <v>20.11</v>
          </cell>
          <cell r="K448">
            <v>1100</v>
          </cell>
          <cell r="L448">
            <v>13200</v>
          </cell>
          <cell r="M448">
            <v>3960</v>
          </cell>
          <cell r="N448">
            <v>5280</v>
          </cell>
          <cell r="O448">
            <v>9240</v>
          </cell>
          <cell r="P448">
            <v>120</v>
          </cell>
          <cell r="Q448">
            <v>1584000</v>
          </cell>
          <cell r="R448">
            <v>7920</v>
          </cell>
          <cell r="S448">
            <v>44669</v>
          </cell>
          <cell r="T448">
            <v>45033</v>
          </cell>
          <cell r="U448" t="str">
            <v>崖州区</v>
          </cell>
          <cell r="V448" t="str">
            <v>梅山镇</v>
          </cell>
          <cell r="W448" t="str">
            <v>阿肥爹岭</v>
          </cell>
        </row>
        <row r="449">
          <cell r="G449" t="str">
            <v>AHANSYA97622Q050237E</v>
          </cell>
          <cell r="H449" t="str">
            <v>梁志</v>
          </cell>
          <cell r="I449" t="str">
            <v>440924196812211874</v>
          </cell>
          <cell r="J449">
            <v>33.75</v>
          </cell>
          <cell r="K449">
            <v>1200</v>
          </cell>
          <cell r="L449">
            <v>14400</v>
          </cell>
          <cell r="M449">
            <v>4320</v>
          </cell>
          <cell r="N449">
            <v>5760</v>
          </cell>
          <cell r="O449">
            <v>10080</v>
          </cell>
          <cell r="P449">
            <v>120</v>
          </cell>
          <cell r="Q449">
            <v>1728000</v>
          </cell>
          <cell r="R449">
            <v>8640</v>
          </cell>
          <cell r="S449">
            <v>44669</v>
          </cell>
          <cell r="T449">
            <v>45033</v>
          </cell>
          <cell r="U449" t="str">
            <v>崖州区</v>
          </cell>
          <cell r="V449" t="str">
            <v>崖城镇</v>
          </cell>
          <cell r="W449" t="str">
            <v>三陵农场</v>
          </cell>
        </row>
        <row r="450">
          <cell r="G450" t="str">
            <v>AHANSYAZ2622Q050213A</v>
          </cell>
          <cell r="H450" t="str">
            <v>梁志</v>
          </cell>
          <cell r="I450" t="str">
            <v>440924196812211874</v>
          </cell>
          <cell r="J450">
            <v>33.75</v>
          </cell>
          <cell r="K450">
            <v>1200</v>
          </cell>
          <cell r="L450">
            <v>33792</v>
          </cell>
        </row>
        <row r="450">
          <cell r="N450">
            <v>23654.4</v>
          </cell>
          <cell r="O450">
            <v>23654.4</v>
          </cell>
          <cell r="P450">
            <v>160</v>
          </cell>
          <cell r="Q450">
            <v>192000</v>
          </cell>
          <cell r="R450">
            <v>23654.4</v>
          </cell>
          <cell r="S450">
            <v>44669</v>
          </cell>
          <cell r="T450">
            <v>45033</v>
          </cell>
          <cell r="U450" t="str">
            <v>崖州区</v>
          </cell>
          <cell r="V450" t="str">
            <v>崖城镇</v>
          </cell>
          <cell r="W450" t="str">
            <v>三陵农场</v>
          </cell>
        </row>
        <row r="451">
          <cell r="G451" t="str">
            <v>AHANSYA97622Q050240T</v>
          </cell>
          <cell r="H451" t="str">
            <v>李丽春</v>
          </cell>
          <cell r="I451" t="str">
            <v>460200197101154438</v>
          </cell>
        </row>
        <row r="451">
          <cell r="K451">
            <v>1200</v>
          </cell>
          <cell r="L451">
            <v>14400</v>
          </cell>
          <cell r="M451">
            <v>4320</v>
          </cell>
          <cell r="N451">
            <v>5760</v>
          </cell>
          <cell r="O451">
            <v>10080</v>
          </cell>
          <cell r="P451">
            <v>120</v>
          </cell>
          <cell r="Q451">
            <v>1728000</v>
          </cell>
          <cell r="R451">
            <v>8640</v>
          </cell>
          <cell r="S451">
            <v>44669</v>
          </cell>
          <cell r="T451">
            <v>45033</v>
          </cell>
          <cell r="U451" t="str">
            <v>崖州区</v>
          </cell>
          <cell r="V451" t="str">
            <v>崖城镇</v>
          </cell>
          <cell r="W451" t="str">
            <v>双联农场</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8"/>
  <sheetViews>
    <sheetView workbookViewId="0">
      <pane xSplit="3" ySplit="2" topLeftCell="D293" activePane="bottomRight" state="frozen"/>
      <selection/>
      <selection pane="topRight"/>
      <selection pane="bottomLeft"/>
      <selection pane="bottomRight" activeCell="A1" sqref="A1:L1"/>
    </sheetView>
  </sheetViews>
  <sheetFormatPr defaultColWidth="17.2666666666667" defaultRowHeight="13.5"/>
  <cols>
    <col min="1" max="1" width="5.26666666666667" style="118" customWidth="1"/>
    <col min="2" max="2" width="8.6" style="118" customWidth="1"/>
    <col min="3" max="3" width="10.2666666666667" style="118" customWidth="1"/>
    <col min="4" max="4" width="11.8" style="118" customWidth="1"/>
    <col min="5" max="5" width="12.525" style="119" customWidth="1"/>
    <col min="6" max="6" width="13.8" style="119" customWidth="1"/>
    <col min="7" max="7" width="15.4666666666667" style="119" customWidth="1"/>
    <col min="8" max="8" width="14.3333333333333" style="119" customWidth="1"/>
    <col min="9" max="9" width="15.525" style="119" customWidth="1"/>
    <col min="10" max="10" width="13.3333333333333" style="118" customWidth="1"/>
    <col min="11" max="11" width="11.2666666666667" style="118" customWidth="1"/>
    <col min="12" max="12" width="12.1333333333333" style="118" customWidth="1"/>
    <col min="13" max="13" width="8.46666666666667" style="118" customWidth="1"/>
    <col min="14" max="14" width="11" style="118" customWidth="1"/>
    <col min="15" max="15" width="8.6" style="118" customWidth="1"/>
    <col min="16" max="16" width="6.525" style="120" customWidth="1"/>
    <col min="17" max="17" width="8.4" style="118" customWidth="1"/>
    <col min="18" max="18" width="7.85833333333333" style="118" customWidth="1"/>
    <col min="19" max="19" width="4.46666666666667" style="118" customWidth="1"/>
    <col min="20" max="20" width="5.26666666666667" style="118" customWidth="1"/>
    <col min="21" max="21" width="8.4" style="118" customWidth="1"/>
    <col min="22" max="22" width="6.13333333333333" style="118" customWidth="1"/>
    <col min="23" max="24" width="6.6" style="118" customWidth="1"/>
    <col min="25" max="26" width="5.73333333333333" style="118" customWidth="1"/>
    <col min="27" max="27" width="12" style="121" customWidth="1"/>
    <col min="28" max="28" width="5.73333333333333" style="118" customWidth="1"/>
    <col min="29" max="29" width="8.13333333333333" style="118" customWidth="1"/>
    <col min="30" max="30" width="17.2666666666667" style="118" customWidth="1"/>
    <col min="31" max="16384" width="17.2666666666667" style="118"/>
  </cols>
  <sheetData>
    <row r="1" s="64" customFormat="1" ht="14.25" spans="1:22">
      <c r="A1" s="122" t="s">
        <v>0</v>
      </c>
      <c r="B1" s="122"/>
      <c r="C1" s="122"/>
      <c r="D1" s="122"/>
      <c r="E1" s="122"/>
      <c r="F1" s="122"/>
      <c r="G1" s="122"/>
      <c r="H1" s="122"/>
      <c r="I1" s="122"/>
      <c r="J1" s="122"/>
      <c r="K1" s="122"/>
      <c r="L1" s="122"/>
      <c r="M1" s="122"/>
      <c r="P1" s="157"/>
      <c r="V1" s="64" t="s">
        <v>1</v>
      </c>
    </row>
    <row r="2" ht="40.5" spans="1:29">
      <c r="A2" s="123" t="s">
        <v>2</v>
      </c>
      <c r="B2" s="124" t="s">
        <v>3</v>
      </c>
      <c r="C2" s="124" t="s">
        <v>4</v>
      </c>
      <c r="D2" s="125" t="s">
        <v>5</v>
      </c>
      <c r="E2" s="123" t="s">
        <v>6</v>
      </c>
      <c r="F2" s="123" t="s">
        <v>7</v>
      </c>
      <c r="G2" s="123" t="s">
        <v>8</v>
      </c>
      <c r="H2" s="123" t="s">
        <v>9</v>
      </c>
      <c r="I2" s="123" t="s">
        <v>10</v>
      </c>
      <c r="J2" s="123" t="s">
        <v>11</v>
      </c>
      <c r="K2" s="123" t="s">
        <v>12</v>
      </c>
      <c r="L2" s="123" t="s">
        <v>13</v>
      </c>
      <c r="M2" s="123" t="s">
        <v>14</v>
      </c>
      <c r="N2" s="126" t="s">
        <v>15</v>
      </c>
      <c r="O2" s="126" t="s">
        <v>16</v>
      </c>
      <c r="P2" s="158" t="s">
        <v>17</v>
      </c>
      <c r="Q2" s="126" t="s">
        <v>18</v>
      </c>
      <c r="R2" s="126" t="s">
        <v>19</v>
      </c>
      <c r="S2" s="126" t="s">
        <v>20</v>
      </c>
      <c r="T2" s="126" t="s">
        <v>21</v>
      </c>
      <c r="U2" s="126" t="s">
        <v>22</v>
      </c>
      <c r="V2" s="126" t="s">
        <v>16</v>
      </c>
      <c r="W2" s="126" t="s">
        <v>23</v>
      </c>
      <c r="X2" s="126"/>
      <c r="Y2" s="126" t="s">
        <v>24</v>
      </c>
      <c r="Z2" s="126" t="s">
        <v>25</v>
      </c>
      <c r="AA2" s="169" t="s">
        <v>26</v>
      </c>
      <c r="AB2" s="126" t="s">
        <v>27</v>
      </c>
      <c r="AC2" s="126" t="s">
        <v>28</v>
      </c>
    </row>
    <row r="3" ht="40.5" spans="1:29">
      <c r="A3" s="126">
        <v>1</v>
      </c>
      <c r="B3" s="127" t="s">
        <v>29</v>
      </c>
      <c r="C3" s="127" t="s">
        <v>30</v>
      </c>
      <c r="D3" s="128">
        <v>1500</v>
      </c>
      <c r="E3" s="129">
        <v>18000</v>
      </c>
      <c r="F3" s="130">
        <f t="shared" ref="F3:F66" si="0">E3*0.3</f>
        <v>5400</v>
      </c>
      <c r="G3" s="130">
        <f t="shared" ref="G3:G66" si="1">E3*0.3</f>
        <v>5400</v>
      </c>
      <c r="H3" s="130">
        <f t="shared" ref="H3:H66" si="2">E3*0.4</f>
        <v>7200</v>
      </c>
      <c r="I3" s="130">
        <f t="shared" ref="I3:I66" si="3">G3+H3</f>
        <v>12600</v>
      </c>
      <c r="J3" s="159">
        <v>44651</v>
      </c>
      <c r="K3" s="159">
        <v>45015</v>
      </c>
      <c r="L3" s="160">
        <v>13389826502</v>
      </c>
      <c r="M3" s="160" t="s">
        <v>31</v>
      </c>
      <c r="N3" s="126" t="str">
        <f>VLOOKUP(C3,[1]Sheet1!$A$2:$E$184,5,0)</f>
        <v>梅西村委会阿肥爹岭</v>
      </c>
      <c r="O3" s="126">
        <f>VLOOKUP(C3,[1]Sheet1!$A$2:$B$184,2,0)</f>
        <v>35.66</v>
      </c>
      <c r="P3" s="158">
        <f>D3/O3</f>
        <v>42.0639371845205</v>
      </c>
      <c r="Q3" s="126"/>
      <c r="R3" s="126"/>
      <c r="S3" s="126"/>
      <c r="T3" s="126"/>
      <c r="U3" s="126"/>
      <c r="V3" s="126"/>
      <c r="W3" s="126"/>
      <c r="X3" s="126"/>
      <c r="Y3" s="126"/>
      <c r="Z3" s="126"/>
      <c r="AA3" s="169" t="s">
        <v>32</v>
      </c>
      <c r="AB3" s="126"/>
      <c r="AC3" s="126"/>
    </row>
    <row r="4" ht="40.5" spans="1:29">
      <c r="A4" s="126">
        <v>2</v>
      </c>
      <c r="B4" s="127" t="s">
        <v>33</v>
      </c>
      <c r="C4" s="127" t="s">
        <v>34</v>
      </c>
      <c r="D4" s="128">
        <v>1500</v>
      </c>
      <c r="E4" s="129">
        <v>18000</v>
      </c>
      <c r="F4" s="130">
        <f t="shared" si="0"/>
        <v>5400</v>
      </c>
      <c r="G4" s="130">
        <f t="shared" si="1"/>
        <v>5400</v>
      </c>
      <c r="H4" s="130">
        <f t="shared" si="2"/>
        <v>7200</v>
      </c>
      <c r="I4" s="130">
        <f t="shared" si="3"/>
        <v>12600</v>
      </c>
      <c r="J4" s="159">
        <v>44651</v>
      </c>
      <c r="K4" s="159">
        <v>45015</v>
      </c>
      <c r="L4" s="160">
        <v>13519876703</v>
      </c>
      <c r="M4" s="160" t="s">
        <v>31</v>
      </c>
      <c r="N4" s="126" t="str">
        <f>VLOOKUP(C4,[1]Sheet1!$A$2:$E$184,5,0)</f>
        <v>梅西村委会阿肥爹岭</v>
      </c>
      <c r="O4" s="126">
        <f>VLOOKUP(C4,[1]Sheet1!$A$2:$B$184,2,0)</f>
        <v>39.62</v>
      </c>
      <c r="P4" s="158">
        <f t="shared" ref="P4:P67" si="4">D4/O4</f>
        <v>37.8596668349319</v>
      </c>
      <c r="Q4" s="126"/>
      <c r="R4" s="126"/>
      <c r="S4" s="126"/>
      <c r="T4" s="126"/>
      <c r="U4" s="126"/>
      <c r="V4" s="126"/>
      <c r="W4" s="126"/>
      <c r="X4" s="126"/>
      <c r="Y4" s="126"/>
      <c r="Z4" s="126"/>
      <c r="AA4" s="169"/>
      <c r="AB4" s="126"/>
      <c r="AC4" s="126"/>
    </row>
    <row r="5" s="117" customFormat="1" ht="40.5" spans="1:29">
      <c r="A5" s="131">
        <v>3</v>
      </c>
      <c r="B5" s="132" t="s">
        <v>35</v>
      </c>
      <c r="C5" s="132" t="s">
        <v>36</v>
      </c>
      <c r="D5" s="133">
        <v>1050</v>
      </c>
      <c r="E5" s="134">
        <v>12600</v>
      </c>
      <c r="F5" s="135">
        <f t="shared" si="0"/>
        <v>3780</v>
      </c>
      <c r="G5" s="135">
        <f t="shared" si="1"/>
        <v>3780</v>
      </c>
      <c r="H5" s="135">
        <f t="shared" si="2"/>
        <v>5040</v>
      </c>
      <c r="I5" s="135">
        <f t="shared" si="3"/>
        <v>8820</v>
      </c>
      <c r="J5" s="161">
        <v>44651</v>
      </c>
      <c r="K5" s="161">
        <v>45015</v>
      </c>
      <c r="L5" s="162">
        <v>13959135826</v>
      </c>
      <c r="M5" s="162" t="s">
        <v>37</v>
      </c>
      <c r="N5" s="131" t="str">
        <f>VLOOKUP(C5,[1]Sheet1!$A$2:$E$184,5,0)</f>
        <v>塔岭村委会加丁村</v>
      </c>
      <c r="O5" s="131">
        <f>VLOOKUP(C5,[1]Sheet1!$A$2:$B$184,2,0)</f>
        <v>24.69</v>
      </c>
      <c r="P5" s="158">
        <f t="shared" si="4"/>
        <v>42.5273390036452</v>
      </c>
      <c r="Q5" s="131" t="s">
        <v>38</v>
      </c>
      <c r="R5" s="131" t="s">
        <v>38</v>
      </c>
      <c r="S5" s="131" t="s">
        <v>38</v>
      </c>
      <c r="T5" s="131" t="s">
        <v>38</v>
      </c>
      <c r="U5" s="131" t="s">
        <v>39</v>
      </c>
      <c r="V5" s="131"/>
      <c r="W5" s="131">
        <v>1050</v>
      </c>
      <c r="X5" s="131">
        <f>D5-W5</f>
        <v>0</v>
      </c>
      <c r="Y5" s="131" t="s">
        <v>38</v>
      </c>
      <c r="Z5" s="131" t="s">
        <v>40</v>
      </c>
      <c r="AA5" s="169" t="s">
        <v>40</v>
      </c>
      <c r="AB5" s="131"/>
      <c r="AC5" s="136" t="s">
        <v>41</v>
      </c>
    </row>
    <row r="6" ht="40.5" spans="1:29">
      <c r="A6" s="126">
        <v>4</v>
      </c>
      <c r="B6" s="127" t="s">
        <v>35</v>
      </c>
      <c r="C6" s="127" t="s">
        <v>42</v>
      </c>
      <c r="D6" s="128">
        <v>1160</v>
      </c>
      <c r="E6" s="129">
        <v>13920</v>
      </c>
      <c r="F6" s="130">
        <f t="shared" si="0"/>
        <v>4176</v>
      </c>
      <c r="G6" s="130">
        <f t="shared" si="1"/>
        <v>4176</v>
      </c>
      <c r="H6" s="130">
        <f t="shared" si="2"/>
        <v>5568</v>
      </c>
      <c r="I6" s="130">
        <f t="shared" si="3"/>
        <v>9744</v>
      </c>
      <c r="J6" s="159">
        <v>44651</v>
      </c>
      <c r="K6" s="159">
        <v>45015</v>
      </c>
      <c r="L6" s="160">
        <v>13959135826</v>
      </c>
      <c r="M6" s="162" t="s">
        <v>37</v>
      </c>
      <c r="N6" s="126" t="str">
        <f>VLOOKUP(C6,[1]Sheet1!$A$2:$E$184,5,0)</f>
        <v>塔岭村委会加丁村</v>
      </c>
      <c r="O6" s="126">
        <f>VLOOKUP(C6,[1]Sheet1!$A$2:$B$184,2,0)</f>
        <v>26.65</v>
      </c>
      <c r="P6" s="158">
        <f t="shared" si="4"/>
        <v>43.5272045028143</v>
      </c>
      <c r="Q6" s="126"/>
      <c r="R6" s="126"/>
      <c r="S6" s="126"/>
      <c r="T6" s="126"/>
      <c r="U6" s="126"/>
      <c r="V6" s="126"/>
      <c r="W6" s="126"/>
      <c r="X6" s="126"/>
      <c r="Y6" s="126"/>
      <c r="Z6" s="126"/>
      <c r="AA6" s="169" t="s">
        <v>40</v>
      </c>
      <c r="AB6" s="126"/>
      <c r="AC6" s="126"/>
    </row>
    <row r="7" s="117" customFormat="1" ht="40.5" spans="1:29">
      <c r="A7" s="131">
        <v>5</v>
      </c>
      <c r="B7" s="132" t="s">
        <v>43</v>
      </c>
      <c r="C7" s="132" t="s">
        <v>44</v>
      </c>
      <c r="D7" s="133">
        <v>1430</v>
      </c>
      <c r="E7" s="134">
        <v>17160</v>
      </c>
      <c r="F7" s="135">
        <f t="shared" si="0"/>
        <v>5148</v>
      </c>
      <c r="G7" s="135">
        <f t="shared" si="1"/>
        <v>5148</v>
      </c>
      <c r="H7" s="135">
        <f t="shared" si="2"/>
        <v>6864</v>
      </c>
      <c r="I7" s="135">
        <f t="shared" si="3"/>
        <v>12012</v>
      </c>
      <c r="J7" s="161">
        <v>44651</v>
      </c>
      <c r="K7" s="161">
        <v>45015</v>
      </c>
      <c r="L7" s="162">
        <v>13876745108</v>
      </c>
      <c r="M7" s="162" t="s">
        <v>37</v>
      </c>
      <c r="N7" s="131" t="str">
        <f>VLOOKUP(C7,[1]Sheet1!$A$2:$E$184,5,0)</f>
        <v>塔岭村委会大村</v>
      </c>
      <c r="O7" s="131">
        <f>VLOOKUP(C7,[1]Sheet1!$A$2:$B$184,2,0)</f>
        <v>32.69</v>
      </c>
      <c r="P7" s="158">
        <f t="shared" si="4"/>
        <v>43.7442643010095</v>
      </c>
      <c r="Q7" s="131" t="s">
        <v>38</v>
      </c>
      <c r="R7" s="131" t="s">
        <v>38</v>
      </c>
      <c r="S7" s="131" t="s">
        <v>38</v>
      </c>
      <c r="T7" s="131" t="s">
        <v>38</v>
      </c>
      <c r="U7" s="131" t="s">
        <v>39</v>
      </c>
      <c r="V7" s="131"/>
      <c r="W7" s="131">
        <v>1430</v>
      </c>
      <c r="X7" s="131">
        <f>D7-W7</f>
        <v>0</v>
      </c>
      <c r="Y7" s="131" t="s">
        <v>38</v>
      </c>
      <c r="Z7" s="131" t="s">
        <v>40</v>
      </c>
      <c r="AA7" s="169" t="s">
        <v>45</v>
      </c>
      <c r="AB7" s="131"/>
      <c r="AC7" s="136" t="s">
        <v>41</v>
      </c>
    </row>
    <row r="8" s="117" customFormat="1" ht="40.5" spans="1:29">
      <c r="A8" s="131">
        <v>6</v>
      </c>
      <c r="B8" s="132" t="s">
        <v>43</v>
      </c>
      <c r="C8" s="132" t="s">
        <v>46</v>
      </c>
      <c r="D8" s="133">
        <v>1420</v>
      </c>
      <c r="E8" s="134">
        <v>17040</v>
      </c>
      <c r="F8" s="135">
        <f t="shared" si="0"/>
        <v>5112</v>
      </c>
      <c r="G8" s="135">
        <f t="shared" si="1"/>
        <v>5112</v>
      </c>
      <c r="H8" s="135">
        <f t="shared" si="2"/>
        <v>6816</v>
      </c>
      <c r="I8" s="135">
        <f t="shared" si="3"/>
        <v>11928</v>
      </c>
      <c r="J8" s="161">
        <v>44651</v>
      </c>
      <c r="K8" s="161">
        <v>45015</v>
      </c>
      <c r="L8" s="162">
        <v>13876745108</v>
      </c>
      <c r="M8" s="162" t="s">
        <v>37</v>
      </c>
      <c r="N8" s="131" t="str">
        <f>VLOOKUP(C8,[1]Sheet1!$A$2:$E$184,5,0)</f>
        <v>塔岭村委会大村</v>
      </c>
      <c r="O8" s="131">
        <f>VLOOKUP(C8,[1]Sheet1!$A$2:$B$184,2,0)</f>
        <v>32.73</v>
      </c>
      <c r="P8" s="158">
        <f t="shared" si="4"/>
        <v>43.3852734494348</v>
      </c>
      <c r="Q8" s="131" t="s">
        <v>38</v>
      </c>
      <c r="R8" s="131" t="s">
        <v>38</v>
      </c>
      <c r="S8" s="131" t="s">
        <v>38</v>
      </c>
      <c r="T8" s="131" t="s">
        <v>38</v>
      </c>
      <c r="U8" s="131" t="s">
        <v>39</v>
      </c>
      <c r="V8" s="131"/>
      <c r="W8" s="131">
        <v>1420</v>
      </c>
      <c r="X8" s="131">
        <f>D8-W8</f>
        <v>0</v>
      </c>
      <c r="Y8" s="131" t="s">
        <v>38</v>
      </c>
      <c r="Z8" s="131" t="s">
        <v>40</v>
      </c>
      <c r="AA8" s="169" t="s">
        <v>45</v>
      </c>
      <c r="AB8" s="131"/>
      <c r="AC8" s="136" t="s">
        <v>41</v>
      </c>
    </row>
    <row r="9" ht="40.5" spans="1:29">
      <c r="A9" s="136">
        <v>7</v>
      </c>
      <c r="B9" s="137" t="s">
        <v>47</v>
      </c>
      <c r="C9" s="137" t="s">
        <v>48</v>
      </c>
      <c r="D9" s="138">
        <v>1380</v>
      </c>
      <c r="E9" s="139">
        <v>16560</v>
      </c>
      <c r="F9" s="140">
        <f t="shared" si="0"/>
        <v>4968</v>
      </c>
      <c r="G9" s="140">
        <f t="shared" si="1"/>
        <v>4968</v>
      </c>
      <c r="H9" s="140">
        <f t="shared" si="2"/>
        <v>6624</v>
      </c>
      <c r="I9" s="140">
        <f t="shared" si="3"/>
        <v>11592</v>
      </c>
      <c r="J9" s="163">
        <v>44651</v>
      </c>
      <c r="K9" s="163">
        <v>45015</v>
      </c>
      <c r="L9" s="164">
        <v>15120686874</v>
      </c>
      <c r="M9" s="162" t="s">
        <v>37</v>
      </c>
      <c r="N9" s="126" t="str">
        <f>VLOOKUP(C9,[1]Sheet1!$A$2:$E$184,5,0)</f>
        <v>塔岭村委会加丁村</v>
      </c>
      <c r="O9" s="126">
        <f>VLOOKUP(C9,[1]Sheet1!$A$2:$B$184,2,0)</f>
        <v>31.97</v>
      </c>
      <c r="P9" s="158">
        <f t="shared" si="4"/>
        <v>43.1654676258993</v>
      </c>
      <c r="Q9" s="126" t="s">
        <v>38</v>
      </c>
      <c r="R9" s="126" t="s">
        <v>38</v>
      </c>
      <c r="S9" s="126" t="s">
        <v>38</v>
      </c>
      <c r="T9" s="126" t="s">
        <v>38</v>
      </c>
      <c r="U9" s="126" t="s">
        <v>39</v>
      </c>
      <c r="V9" s="126"/>
      <c r="W9" s="126">
        <v>1380</v>
      </c>
      <c r="X9" s="126"/>
      <c r="Y9" s="126" t="s">
        <v>38</v>
      </c>
      <c r="Z9" s="126" t="s">
        <v>40</v>
      </c>
      <c r="AA9" s="169" t="s">
        <v>40</v>
      </c>
      <c r="AB9" s="126"/>
      <c r="AC9" s="126"/>
    </row>
    <row r="10" ht="40.5" spans="1:29">
      <c r="A10" s="136">
        <v>8</v>
      </c>
      <c r="B10" s="137" t="s">
        <v>47</v>
      </c>
      <c r="C10" s="137" t="s">
        <v>49</v>
      </c>
      <c r="D10" s="138">
        <v>1460</v>
      </c>
      <c r="E10" s="139">
        <v>17520</v>
      </c>
      <c r="F10" s="140">
        <f t="shared" si="0"/>
        <v>5256</v>
      </c>
      <c r="G10" s="140">
        <f t="shared" si="1"/>
        <v>5256</v>
      </c>
      <c r="H10" s="140">
        <f t="shared" si="2"/>
        <v>7008</v>
      </c>
      <c r="I10" s="140">
        <f t="shared" si="3"/>
        <v>12264</v>
      </c>
      <c r="J10" s="163">
        <v>44651</v>
      </c>
      <c r="K10" s="163">
        <v>45015</v>
      </c>
      <c r="L10" s="164">
        <v>15120686874</v>
      </c>
      <c r="M10" s="162" t="s">
        <v>37</v>
      </c>
      <c r="N10" s="126" t="str">
        <f>VLOOKUP(C10,[1]Sheet1!$A$2:$E$184,5,0)</f>
        <v>塔岭村委会加丁村</v>
      </c>
      <c r="O10" s="126">
        <f>VLOOKUP(C10,[1]Sheet1!$A$2:$B$184,2,0)</f>
        <v>34.67</v>
      </c>
      <c r="P10" s="158">
        <f t="shared" si="4"/>
        <v>42.1113354485146</v>
      </c>
      <c r="Q10" s="126" t="s">
        <v>38</v>
      </c>
      <c r="R10" s="126" t="s">
        <v>38</v>
      </c>
      <c r="S10" s="126" t="s">
        <v>38</v>
      </c>
      <c r="T10" s="126" t="s">
        <v>38</v>
      </c>
      <c r="U10" s="126" t="s">
        <v>39</v>
      </c>
      <c r="V10" s="126"/>
      <c r="W10" s="126">
        <v>1460</v>
      </c>
      <c r="X10" s="126"/>
      <c r="Y10" s="126" t="s">
        <v>38</v>
      </c>
      <c r="Z10" s="126" t="s">
        <v>40</v>
      </c>
      <c r="AA10" s="169" t="s">
        <v>40</v>
      </c>
      <c r="AB10" s="126"/>
      <c r="AC10" s="126"/>
    </row>
    <row r="11" ht="40.5" spans="1:29">
      <c r="A11" s="136">
        <v>9</v>
      </c>
      <c r="B11" s="137" t="s">
        <v>50</v>
      </c>
      <c r="C11" s="137" t="s">
        <v>51</v>
      </c>
      <c r="D11" s="138">
        <v>1300</v>
      </c>
      <c r="E11" s="139">
        <v>15600</v>
      </c>
      <c r="F11" s="140">
        <f t="shared" si="0"/>
        <v>4680</v>
      </c>
      <c r="G11" s="140">
        <f t="shared" si="1"/>
        <v>4680</v>
      </c>
      <c r="H11" s="140">
        <f t="shared" si="2"/>
        <v>6240</v>
      </c>
      <c r="I11" s="140">
        <f t="shared" si="3"/>
        <v>10920</v>
      </c>
      <c r="J11" s="163">
        <v>44651</v>
      </c>
      <c r="K11" s="163">
        <v>45015</v>
      </c>
      <c r="L11" s="164">
        <v>18876939845</v>
      </c>
      <c r="M11" s="162" t="s">
        <v>37</v>
      </c>
      <c r="N11" s="126" t="str">
        <f>VLOOKUP(C11,[1]Sheet1!$A$2:$E$184,5,0)</f>
        <v>塔岭村委会加丁村</v>
      </c>
      <c r="O11" s="126">
        <f>VLOOKUP(C11,[1]Sheet1!$A$2:$B$184,2,0)</f>
        <v>29.83</v>
      </c>
      <c r="P11" s="158">
        <f t="shared" si="4"/>
        <v>43.5802883003688</v>
      </c>
      <c r="Q11" s="126" t="s">
        <v>38</v>
      </c>
      <c r="R11" s="126" t="s">
        <v>38</v>
      </c>
      <c r="S11" s="126" t="s">
        <v>38</v>
      </c>
      <c r="T11" s="126" t="s">
        <v>38</v>
      </c>
      <c r="U11" s="126" t="s">
        <v>39</v>
      </c>
      <c r="V11" s="126"/>
      <c r="W11" s="126">
        <v>1300</v>
      </c>
      <c r="X11" s="126"/>
      <c r="Y11" s="126" t="s">
        <v>38</v>
      </c>
      <c r="Z11" s="126" t="s">
        <v>40</v>
      </c>
      <c r="AA11" s="169" t="s">
        <v>40</v>
      </c>
      <c r="AB11" s="126"/>
      <c r="AC11" s="126"/>
    </row>
    <row r="12" ht="40.5" spans="1:29">
      <c r="A12" s="126">
        <v>10</v>
      </c>
      <c r="B12" s="127" t="s">
        <v>50</v>
      </c>
      <c r="C12" s="127" t="s">
        <v>52</v>
      </c>
      <c r="D12" s="128">
        <v>1200</v>
      </c>
      <c r="E12" s="129">
        <v>14400</v>
      </c>
      <c r="F12" s="130">
        <f t="shared" si="0"/>
        <v>4320</v>
      </c>
      <c r="G12" s="130">
        <f t="shared" si="1"/>
        <v>4320</v>
      </c>
      <c r="H12" s="130">
        <f t="shared" si="2"/>
        <v>5760</v>
      </c>
      <c r="I12" s="130">
        <f t="shared" si="3"/>
        <v>10080</v>
      </c>
      <c r="J12" s="159">
        <v>44651</v>
      </c>
      <c r="K12" s="159">
        <v>45015</v>
      </c>
      <c r="L12" s="160">
        <v>18876939845</v>
      </c>
      <c r="M12" s="162" t="s">
        <v>37</v>
      </c>
      <c r="N12" s="126" t="str">
        <f>VLOOKUP(C12,[1]Sheet1!$A$2:$E$184,5,0)</f>
        <v>塔岭村委会加丁村</v>
      </c>
      <c r="O12" s="126">
        <f>VLOOKUP(C12,[1]Sheet1!$A$2:$B$184,2,0)</f>
        <v>28.65</v>
      </c>
      <c r="P12" s="158">
        <f t="shared" si="4"/>
        <v>41.8848167539267</v>
      </c>
      <c r="Q12" s="126"/>
      <c r="R12" s="126"/>
      <c r="S12" s="126"/>
      <c r="T12" s="126"/>
      <c r="U12" s="126"/>
      <c r="V12" s="126"/>
      <c r="W12" s="126"/>
      <c r="X12" s="126"/>
      <c r="Y12" s="126"/>
      <c r="Z12" s="126"/>
      <c r="AA12" s="169" t="s">
        <v>40</v>
      </c>
      <c r="AB12" s="126"/>
      <c r="AC12" s="126"/>
    </row>
    <row r="13" s="117" customFormat="1" ht="40.5" spans="1:29">
      <c r="A13" s="131">
        <v>11</v>
      </c>
      <c r="B13" s="132" t="s">
        <v>53</v>
      </c>
      <c r="C13" s="132" t="s">
        <v>54</v>
      </c>
      <c r="D13" s="133">
        <v>1350</v>
      </c>
      <c r="E13" s="134">
        <v>16200</v>
      </c>
      <c r="F13" s="135">
        <f t="shared" si="0"/>
        <v>4860</v>
      </c>
      <c r="G13" s="135">
        <f t="shared" si="1"/>
        <v>4860</v>
      </c>
      <c r="H13" s="135">
        <f t="shared" si="2"/>
        <v>6480</v>
      </c>
      <c r="I13" s="135">
        <f t="shared" si="3"/>
        <v>11340</v>
      </c>
      <c r="J13" s="161">
        <v>44651</v>
      </c>
      <c r="K13" s="161">
        <v>45015</v>
      </c>
      <c r="L13" s="162">
        <v>15595860788</v>
      </c>
      <c r="M13" s="162" t="s">
        <v>37</v>
      </c>
      <c r="N13" s="131" t="str">
        <f>VLOOKUP(C13,[1]Sheet1!$A$2:$E$184,5,0)</f>
        <v>塔岭村委会大村</v>
      </c>
      <c r="O13" s="131">
        <f>VLOOKUP(C13,[1]Sheet1!$A$2:$B$184,2,0)</f>
        <v>31.62</v>
      </c>
      <c r="P13" s="158">
        <f t="shared" si="4"/>
        <v>42.6944971537002</v>
      </c>
      <c r="Q13" s="131" t="s">
        <v>38</v>
      </c>
      <c r="R13" s="131" t="s">
        <v>38</v>
      </c>
      <c r="S13" s="131" t="s">
        <v>38</v>
      </c>
      <c r="T13" s="131" t="s">
        <v>38</v>
      </c>
      <c r="U13" s="131" t="s">
        <v>39</v>
      </c>
      <c r="V13" s="131"/>
      <c r="W13" s="131">
        <v>1350</v>
      </c>
      <c r="X13" s="131">
        <f>D13-W13</f>
        <v>0</v>
      </c>
      <c r="Y13" s="131" t="s">
        <v>38</v>
      </c>
      <c r="Z13" s="131" t="s">
        <v>40</v>
      </c>
      <c r="AA13" s="169" t="s">
        <v>40</v>
      </c>
      <c r="AB13" s="131"/>
      <c r="AC13" s="131" t="s">
        <v>55</v>
      </c>
    </row>
    <row r="14" ht="40.5" spans="1:29">
      <c r="A14" s="136">
        <v>12</v>
      </c>
      <c r="B14" s="141" t="s">
        <v>56</v>
      </c>
      <c r="C14" s="137" t="s">
        <v>57</v>
      </c>
      <c r="D14" s="138">
        <v>1500</v>
      </c>
      <c r="E14" s="139">
        <v>18000</v>
      </c>
      <c r="F14" s="140">
        <f t="shared" si="0"/>
        <v>5400</v>
      </c>
      <c r="G14" s="140">
        <f t="shared" si="1"/>
        <v>5400</v>
      </c>
      <c r="H14" s="140">
        <f t="shared" si="2"/>
        <v>7200</v>
      </c>
      <c r="I14" s="140">
        <f t="shared" si="3"/>
        <v>12600</v>
      </c>
      <c r="J14" s="163">
        <v>44651</v>
      </c>
      <c r="K14" s="163">
        <v>45015</v>
      </c>
      <c r="L14" s="164">
        <v>13389828384</v>
      </c>
      <c r="M14" s="160" t="s">
        <v>31</v>
      </c>
      <c r="N14" s="126" t="str">
        <f>VLOOKUP(C14,[1]Sheet1!$A$2:$E$184,5,0)</f>
        <v>三公里村</v>
      </c>
      <c r="O14" s="126">
        <f>VLOOKUP(C14,[1]Sheet1!$A$2:$B$184,2,0)</f>
        <v>34.94</v>
      </c>
      <c r="P14" s="158">
        <f t="shared" si="4"/>
        <v>42.9307384087006</v>
      </c>
      <c r="Q14" s="126" t="s">
        <v>38</v>
      </c>
      <c r="R14" s="126" t="s">
        <v>38</v>
      </c>
      <c r="S14" s="126" t="s">
        <v>38</v>
      </c>
      <c r="T14" s="126" t="s">
        <v>38</v>
      </c>
      <c r="U14" s="126" t="s">
        <v>39</v>
      </c>
      <c r="V14" s="126"/>
      <c r="W14" s="126">
        <v>1500</v>
      </c>
      <c r="X14" s="126"/>
      <c r="Y14" s="126" t="s">
        <v>38</v>
      </c>
      <c r="Z14" s="126" t="s">
        <v>40</v>
      </c>
      <c r="AA14" s="169" t="s">
        <v>40</v>
      </c>
      <c r="AB14" s="126"/>
      <c r="AC14" s="126"/>
    </row>
    <row r="15" s="117" customFormat="1" ht="40.5" spans="1:29">
      <c r="A15" s="131">
        <v>13</v>
      </c>
      <c r="B15" s="132" t="s">
        <v>58</v>
      </c>
      <c r="C15" s="132" t="s">
        <v>59</v>
      </c>
      <c r="D15" s="133">
        <v>1600</v>
      </c>
      <c r="E15" s="134">
        <v>19200</v>
      </c>
      <c r="F15" s="135">
        <f t="shared" si="0"/>
        <v>5760</v>
      </c>
      <c r="G15" s="135">
        <f t="shared" si="1"/>
        <v>5760</v>
      </c>
      <c r="H15" s="135">
        <f t="shared" si="2"/>
        <v>7680</v>
      </c>
      <c r="I15" s="135">
        <f t="shared" si="3"/>
        <v>13440</v>
      </c>
      <c r="J15" s="161">
        <v>44651</v>
      </c>
      <c r="K15" s="161">
        <v>45015</v>
      </c>
      <c r="L15" s="162">
        <v>13697501050</v>
      </c>
      <c r="M15" s="160" t="s">
        <v>31</v>
      </c>
      <c r="N15" s="131" t="str">
        <f>VLOOKUP(C15,[1]Sheet1!$A$2:$E$184,5,0)</f>
        <v>三公里村</v>
      </c>
      <c r="O15" s="131">
        <f>VLOOKUP(C15,[1]Sheet1!$A$2:$B$184,2,0)</f>
        <v>36.93</v>
      </c>
      <c r="P15" s="158">
        <f t="shared" si="4"/>
        <v>43.3252098564852</v>
      </c>
      <c r="Q15" s="131" t="s">
        <v>38</v>
      </c>
      <c r="R15" s="131" t="s">
        <v>38</v>
      </c>
      <c r="S15" s="131" t="s">
        <v>38</v>
      </c>
      <c r="T15" s="131" t="s">
        <v>38</v>
      </c>
      <c r="U15" s="131" t="s">
        <v>39</v>
      </c>
      <c r="V15" s="131"/>
      <c r="W15" s="131">
        <v>1600</v>
      </c>
      <c r="X15" s="131">
        <f>D15-W15</f>
        <v>0</v>
      </c>
      <c r="Y15" s="131" t="s">
        <v>38</v>
      </c>
      <c r="Z15" s="131" t="s">
        <v>40</v>
      </c>
      <c r="AA15" s="169" t="s">
        <v>40</v>
      </c>
      <c r="AB15" s="131"/>
      <c r="AC15" s="131" t="s">
        <v>41</v>
      </c>
    </row>
    <row r="16" s="117" customFormat="1" ht="40.5" spans="1:29">
      <c r="A16" s="131">
        <v>14</v>
      </c>
      <c r="B16" s="132" t="s">
        <v>60</v>
      </c>
      <c r="C16" s="132" t="s">
        <v>61</v>
      </c>
      <c r="D16" s="133">
        <v>1200</v>
      </c>
      <c r="E16" s="134">
        <v>14400</v>
      </c>
      <c r="F16" s="135">
        <f t="shared" si="0"/>
        <v>4320</v>
      </c>
      <c r="G16" s="135">
        <f t="shared" si="1"/>
        <v>4320</v>
      </c>
      <c r="H16" s="135">
        <f t="shared" si="2"/>
        <v>5760</v>
      </c>
      <c r="I16" s="135">
        <f t="shared" si="3"/>
        <v>10080</v>
      </c>
      <c r="J16" s="161">
        <v>44651</v>
      </c>
      <c r="K16" s="161">
        <v>45015</v>
      </c>
      <c r="L16" s="162">
        <v>13405952816</v>
      </c>
      <c r="M16" s="160" t="s">
        <v>31</v>
      </c>
      <c r="N16" s="131" t="str">
        <f>VLOOKUP(C16,[1]Sheet1!$A$2:$E$184,5,0)</f>
        <v>南滨农场</v>
      </c>
      <c r="O16" s="131">
        <f>VLOOKUP(C16,[1]Sheet1!$A$2:$B$184,2,0)</f>
        <v>27.94</v>
      </c>
      <c r="P16" s="158">
        <f t="shared" si="4"/>
        <v>42.9491768074445</v>
      </c>
      <c r="Q16" s="131" t="s">
        <v>38</v>
      </c>
      <c r="R16" s="131" t="s">
        <v>38</v>
      </c>
      <c r="S16" s="131" t="s">
        <v>38</v>
      </c>
      <c r="T16" s="131" t="s">
        <v>38</v>
      </c>
      <c r="U16" s="131" t="s">
        <v>39</v>
      </c>
      <c r="V16" s="131"/>
      <c r="W16" s="131">
        <v>1200</v>
      </c>
      <c r="X16" s="131">
        <f>D16-W16</f>
        <v>0</v>
      </c>
      <c r="Y16" s="131" t="s">
        <v>38</v>
      </c>
      <c r="Z16" s="131" t="s">
        <v>40</v>
      </c>
      <c r="AA16" s="169" t="s">
        <v>40</v>
      </c>
      <c r="AB16" s="131"/>
      <c r="AC16" s="170" t="s">
        <v>62</v>
      </c>
    </row>
    <row r="17" ht="40.5" spans="1:29">
      <c r="A17" s="136">
        <v>15</v>
      </c>
      <c r="B17" s="137" t="s">
        <v>63</v>
      </c>
      <c r="C17" s="137" t="s">
        <v>64</v>
      </c>
      <c r="D17" s="138">
        <v>1600</v>
      </c>
      <c r="E17" s="139">
        <v>19200</v>
      </c>
      <c r="F17" s="140">
        <f t="shared" si="0"/>
        <v>5760</v>
      </c>
      <c r="G17" s="140">
        <f t="shared" si="1"/>
        <v>5760</v>
      </c>
      <c r="H17" s="140">
        <f t="shared" si="2"/>
        <v>7680</v>
      </c>
      <c r="I17" s="140">
        <f t="shared" si="3"/>
        <v>13440</v>
      </c>
      <c r="J17" s="163">
        <v>44651</v>
      </c>
      <c r="K17" s="163">
        <v>45015</v>
      </c>
      <c r="L17" s="164">
        <v>15103095772</v>
      </c>
      <c r="M17" s="160" t="s">
        <v>31</v>
      </c>
      <c r="N17" s="126" t="str">
        <f>VLOOKUP(C17,[1]Sheet1!$A$2:$E$184,5,0)</f>
        <v>三公里村</v>
      </c>
      <c r="O17" s="126">
        <f>VLOOKUP(C17,[1]Sheet1!$A$2:$B$184,2,0)</f>
        <v>36.86</v>
      </c>
      <c r="P17" s="158">
        <f t="shared" si="4"/>
        <v>43.4074877916441</v>
      </c>
      <c r="Q17" s="126" t="s">
        <v>38</v>
      </c>
      <c r="R17" s="126" t="s">
        <v>38</v>
      </c>
      <c r="S17" s="126" t="s">
        <v>38</v>
      </c>
      <c r="T17" s="126" t="s">
        <v>38</v>
      </c>
      <c r="U17" s="126" t="s">
        <v>39</v>
      </c>
      <c r="V17" s="126"/>
      <c r="W17" s="126">
        <v>1600</v>
      </c>
      <c r="X17" s="126"/>
      <c r="Y17" s="126" t="s">
        <v>38</v>
      </c>
      <c r="Z17" s="126" t="s">
        <v>40</v>
      </c>
      <c r="AA17" s="169" t="s">
        <v>40</v>
      </c>
      <c r="AB17" s="126"/>
      <c r="AC17" s="126"/>
    </row>
    <row r="18" ht="40.5" spans="1:29">
      <c r="A18" s="136">
        <v>16</v>
      </c>
      <c r="B18" s="137" t="s">
        <v>65</v>
      </c>
      <c r="C18" s="137" t="s">
        <v>66</v>
      </c>
      <c r="D18" s="138">
        <v>1200</v>
      </c>
      <c r="E18" s="139">
        <v>14400</v>
      </c>
      <c r="F18" s="140">
        <f t="shared" si="0"/>
        <v>4320</v>
      </c>
      <c r="G18" s="140">
        <f t="shared" si="1"/>
        <v>4320</v>
      </c>
      <c r="H18" s="140">
        <f t="shared" si="2"/>
        <v>5760</v>
      </c>
      <c r="I18" s="140">
        <f t="shared" si="3"/>
        <v>10080</v>
      </c>
      <c r="J18" s="163">
        <v>44651</v>
      </c>
      <c r="K18" s="163">
        <v>45015</v>
      </c>
      <c r="L18" s="164">
        <v>13700439356</v>
      </c>
      <c r="M18" s="160" t="s">
        <v>31</v>
      </c>
      <c r="N18" s="126" t="str">
        <f>VLOOKUP(C18,[1]Sheet1!$A$2:$E$184,5,0)</f>
        <v>三公里村</v>
      </c>
      <c r="O18" s="126">
        <f>VLOOKUP(C18,[1]Sheet1!$A$2:$B$184,2,0)</f>
        <v>28.75</v>
      </c>
      <c r="P18" s="158">
        <f t="shared" si="4"/>
        <v>41.7391304347826</v>
      </c>
      <c r="Q18" s="126" t="s">
        <v>38</v>
      </c>
      <c r="R18" s="126" t="s">
        <v>38</v>
      </c>
      <c r="S18" s="126" t="s">
        <v>38</v>
      </c>
      <c r="T18" s="126" t="s">
        <v>38</v>
      </c>
      <c r="U18" s="126" t="s">
        <v>39</v>
      </c>
      <c r="V18" s="126"/>
      <c r="W18" s="126">
        <v>1200</v>
      </c>
      <c r="X18" s="126"/>
      <c r="Y18" s="126" t="s">
        <v>38</v>
      </c>
      <c r="Z18" s="126" t="s">
        <v>40</v>
      </c>
      <c r="AA18" s="169" t="s">
        <v>40</v>
      </c>
      <c r="AB18" s="126"/>
      <c r="AC18" s="126"/>
    </row>
    <row r="19" s="117" customFormat="1" ht="40.5" spans="1:29">
      <c r="A19" s="131">
        <v>17</v>
      </c>
      <c r="B19" s="132" t="s">
        <v>67</v>
      </c>
      <c r="C19" s="132" t="s">
        <v>68</v>
      </c>
      <c r="D19" s="133">
        <v>1300</v>
      </c>
      <c r="E19" s="134">
        <v>15600</v>
      </c>
      <c r="F19" s="135">
        <f t="shared" si="0"/>
        <v>4680</v>
      </c>
      <c r="G19" s="135">
        <f t="shared" si="1"/>
        <v>4680</v>
      </c>
      <c r="H19" s="135">
        <f t="shared" si="2"/>
        <v>6240</v>
      </c>
      <c r="I19" s="135">
        <f t="shared" si="3"/>
        <v>10920</v>
      </c>
      <c r="J19" s="161">
        <v>44651</v>
      </c>
      <c r="K19" s="161">
        <v>45015</v>
      </c>
      <c r="L19" s="162">
        <v>13859025568</v>
      </c>
      <c r="M19" s="160" t="s">
        <v>31</v>
      </c>
      <c r="N19" s="131" t="str">
        <f>VLOOKUP(C19,[1]Sheet1!$A$2:$E$184,5,0)</f>
        <v>三公里村</v>
      </c>
      <c r="O19" s="131">
        <f>VLOOKUP(C19,[1]Sheet1!$A$2:$B$184,2,0)</f>
        <v>30.06</v>
      </c>
      <c r="P19" s="158">
        <f t="shared" si="4"/>
        <v>43.2468396540253</v>
      </c>
      <c r="Q19" s="131" t="s">
        <v>38</v>
      </c>
      <c r="R19" s="131" t="s">
        <v>38</v>
      </c>
      <c r="S19" s="131" t="s">
        <v>38</v>
      </c>
      <c r="T19" s="131" t="s">
        <v>38</v>
      </c>
      <c r="U19" s="131" t="s">
        <v>39</v>
      </c>
      <c r="V19" s="131"/>
      <c r="W19" s="131">
        <v>1300</v>
      </c>
      <c r="X19" s="131">
        <f>D19-W19</f>
        <v>0</v>
      </c>
      <c r="Y19" s="131" t="s">
        <v>38</v>
      </c>
      <c r="Z19" s="131" t="s">
        <v>40</v>
      </c>
      <c r="AA19" s="169" t="s">
        <v>40</v>
      </c>
      <c r="AB19" s="131"/>
      <c r="AC19" s="131" t="s">
        <v>41</v>
      </c>
    </row>
    <row r="20" ht="40.5" spans="1:29">
      <c r="A20" s="136">
        <v>18</v>
      </c>
      <c r="B20" s="137" t="s">
        <v>69</v>
      </c>
      <c r="C20" s="137" t="s">
        <v>70</v>
      </c>
      <c r="D20" s="138">
        <v>1700</v>
      </c>
      <c r="E20" s="139">
        <v>20400</v>
      </c>
      <c r="F20" s="140">
        <f t="shared" si="0"/>
        <v>6120</v>
      </c>
      <c r="G20" s="140">
        <f t="shared" si="1"/>
        <v>6120</v>
      </c>
      <c r="H20" s="140">
        <f t="shared" si="2"/>
        <v>8160</v>
      </c>
      <c r="I20" s="140">
        <f t="shared" si="3"/>
        <v>14280</v>
      </c>
      <c r="J20" s="163">
        <v>44651</v>
      </c>
      <c r="K20" s="163">
        <v>45015</v>
      </c>
      <c r="L20" s="164">
        <v>18259148500</v>
      </c>
      <c r="M20" s="160" t="s">
        <v>31</v>
      </c>
      <c r="N20" s="126" t="str">
        <f>VLOOKUP(C20,[1]Sheet1!$A$2:$E$184,5,0)</f>
        <v>南滨农场</v>
      </c>
      <c r="O20" s="126">
        <f>VLOOKUP(C20,[1]Sheet1!$A$2:$B$184,2,0)</f>
        <v>38.72</v>
      </c>
      <c r="P20" s="158">
        <f t="shared" si="4"/>
        <v>43.904958677686</v>
      </c>
      <c r="Q20" s="126" t="s">
        <v>38</v>
      </c>
      <c r="R20" s="126" t="s">
        <v>38</v>
      </c>
      <c r="S20" s="126" t="s">
        <v>38</v>
      </c>
      <c r="T20" s="126" t="s">
        <v>38</v>
      </c>
      <c r="U20" s="126" t="s">
        <v>39</v>
      </c>
      <c r="V20" s="126"/>
      <c r="W20" s="126">
        <v>1700</v>
      </c>
      <c r="X20" s="126"/>
      <c r="Y20" s="126" t="s">
        <v>38</v>
      </c>
      <c r="Z20" s="126" t="s">
        <v>40</v>
      </c>
      <c r="AA20" s="169" t="s">
        <v>40</v>
      </c>
      <c r="AB20" s="126"/>
      <c r="AC20" s="126"/>
    </row>
    <row r="21" ht="40.5" spans="1:29">
      <c r="A21" s="126">
        <v>19</v>
      </c>
      <c r="B21" s="127" t="s">
        <v>71</v>
      </c>
      <c r="C21" s="127" t="s">
        <v>72</v>
      </c>
      <c r="D21" s="128">
        <v>1800</v>
      </c>
      <c r="E21" s="129">
        <v>21600</v>
      </c>
      <c r="F21" s="130">
        <f t="shared" si="0"/>
        <v>6480</v>
      </c>
      <c r="G21" s="130">
        <f t="shared" si="1"/>
        <v>6480</v>
      </c>
      <c r="H21" s="130">
        <f t="shared" si="2"/>
        <v>8640</v>
      </c>
      <c r="I21" s="130">
        <f t="shared" si="3"/>
        <v>15120</v>
      </c>
      <c r="J21" s="159">
        <v>44651</v>
      </c>
      <c r="K21" s="159">
        <v>45015</v>
      </c>
      <c r="L21" s="160">
        <v>19959230031</v>
      </c>
      <c r="M21" s="160" t="s">
        <v>31</v>
      </c>
      <c r="N21" s="126" t="str">
        <f>VLOOKUP(C21,[1]Sheet1!$A$2:$E$184,5,0)</f>
        <v>梅东村委会大落岭</v>
      </c>
      <c r="O21" s="126">
        <f>VLOOKUP(C21,[1]Sheet1!$A$2:$B$184,2,0)</f>
        <v>37.42</v>
      </c>
      <c r="P21" s="158">
        <f t="shared" si="4"/>
        <v>48.1026189203634</v>
      </c>
      <c r="Q21" s="126"/>
      <c r="R21" s="126"/>
      <c r="S21" s="126"/>
      <c r="T21" s="126"/>
      <c r="U21" s="126"/>
      <c r="V21" s="126"/>
      <c r="W21" s="126"/>
      <c r="X21" s="126"/>
      <c r="Y21" s="126"/>
      <c r="Z21" s="126"/>
      <c r="AA21" s="169" t="s">
        <v>40</v>
      </c>
      <c r="AB21" s="126"/>
      <c r="AC21" s="126"/>
    </row>
    <row r="22" s="117" customFormat="1" ht="40.5" spans="1:29">
      <c r="A22" s="131">
        <v>20</v>
      </c>
      <c r="B22" s="132" t="s">
        <v>73</v>
      </c>
      <c r="C22" s="132" t="s">
        <v>74</v>
      </c>
      <c r="D22" s="133">
        <v>1620</v>
      </c>
      <c r="E22" s="134">
        <v>19440</v>
      </c>
      <c r="F22" s="135">
        <f t="shared" si="0"/>
        <v>5832</v>
      </c>
      <c r="G22" s="135">
        <f t="shared" si="1"/>
        <v>5832</v>
      </c>
      <c r="H22" s="135">
        <f t="shared" si="2"/>
        <v>7776</v>
      </c>
      <c r="I22" s="135">
        <f t="shared" si="3"/>
        <v>13608</v>
      </c>
      <c r="J22" s="161">
        <v>44651</v>
      </c>
      <c r="K22" s="161">
        <v>45015</v>
      </c>
      <c r="L22" s="162">
        <v>18789092715</v>
      </c>
      <c r="M22" s="160" t="s">
        <v>31</v>
      </c>
      <c r="N22" s="131" t="str">
        <f>VLOOKUP(C22,[1]Sheet1!$A$2:$E$184,5,0)</f>
        <v>南滨农场</v>
      </c>
      <c r="O22" s="131">
        <f>VLOOKUP(C22,[1]Sheet1!$A$2:$B$184,2,0)</f>
        <v>37.27</v>
      </c>
      <c r="P22" s="158">
        <f t="shared" si="4"/>
        <v>43.4665951167159</v>
      </c>
      <c r="Q22" s="131" t="s">
        <v>38</v>
      </c>
      <c r="R22" s="131" t="s">
        <v>38</v>
      </c>
      <c r="S22" s="131" t="s">
        <v>38</v>
      </c>
      <c r="T22" s="131" t="s">
        <v>38</v>
      </c>
      <c r="U22" s="131" t="s">
        <v>39</v>
      </c>
      <c r="V22" s="131"/>
      <c r="W22" s="131">
        <v>1620</v>
      </c>
      <c r="X22" s="131">
        <f>D22-W22</f>
        <v>0</v>
      </c>
      <c r="Y22" s="131" t="s">
        <v>38</v>
      </c>
      <c r="Z22" s="131" t="s">
        <v>40</v>
      </c>
      <c r="AA22" s="169"/>
      <c r="AB22" s="131"/>
      <c r="AC22" s="131" t="s">
        <v>55</v>
      </c>
    </row>
    <row r="23" ht="40.5" spans="1:29">
      <c r="A23" s="136">
        <v>21</v>
      </c>
      <c r="B23" s="137" t="s">
        <v>75</v>
      </c>
      <c r="C23" s="137" t="s">
        <v>76</v>
      </c>
      <c r="D23" s="138">
        <v>1500</v>
      </c>
      <c r="E23" s="139">
        <v>18000</v>
      </c>
      <c r="F23" s="140">
        <f t="shared" si="0"/>
        <v>5400</v>
      </c>
      <c r="G23" s="140">
        <f t="shared" si="1"/>
        <v>5400</v>
      </c>
      <c r="H23" s="140">
        <f t="shared" si="2"/>
        <v>7200</v>
      </c>
      <c r="I23" s="140">
        <f t="shared" si="3"/>
        <v>12600</v>
      </c>
      <c r="J23" s="163">
        <v>44651</v>
      </c>
      <c r="K23" s="163">
        <v>45015</v>
      </c>
      <c r="L23" s="164">
        <v>13637530158</v>
      </c>
      <c r="M23" s="160" t="s">
        <v>31</v>
      </c>
      <c r="N23" s="126" t="str">
        <f>VLOOKUP(C23,[1]Sheet1!$A$2:$E$184,5,0)</f>
        <v>梅东村委会梅东村</v>
      </c>
      <c r="O23" s="126">
        <f>VLOOKUP(C23,[1]Sheet1!$A$2:$B$184,2,0)</f>
        <v>34.18</v>
      </c>
      <c r="P23" s="158">
        <f t="shared" si="4"/>
        <v>43.8853130485664</v>
      </c>
      <c r="Q23" s="126" t="s">
        <v>38</v>
      </c>
      <c r="R23" s="126" t="s">
        <v>38</v>
      </c>
      <c r="S23" s="126" t="s">
        <v>38</v>
      </c>
      <c r="T23" s="126" t="s">
        <v>38</v>
      </c>
      <c r="U23" s="126" t="s">
        <v>39</v>
      </c>
      <c r="V23" s="126"/>
      <c r="W23" s="126">
        <v>1500</v>
      </c>
      <c r="X23" s="126"/>
      <c r="Y23" s="126" t="s">
        <v>38</v>
      </c>
      <c r="Z23" s="126" t="s">
        <v>40</v>
      </c>
      <c r="AA23" s="169"/>
      <c r="AB23" s="126"/>
      <c r="AC23" s="126"/>
    </row>
    <row r="24" ht="40.5" spans="1:29">
      <c r="A24" s="136">
        <v>22</v>
      </c>
      <c r="B24" s="137" t="s">
        <v>75</v>
      </c>
      <c r="C24" s="137" t="s">
        <v>77</v>
      </c>
      <c r="D24" s="138">
        <v>1450</v>
      </c>
      <c r="E24" s="139">
        <v>17400</v>
      </c>
      <c r="F24" s="140">
        <f t="shared" si="0"/>
        <v>5220</v>
      </c>
      <c r="G24" s="140">
        <f t="shared" si="1"/>
        <v>5220</v>
      </c>
      <c r="H24" s="140">
        <f t="shared" si="2"/>
        <v>6960</v>
      </c>
      <c r="I24" s="140">
        <f t="shared" si="3"/>
        <v>12180</v>
      </c>
      <c r="J24" s="163">
        <v>44651</v>
      </c>
      <c r="K24" s="163">
        <v>45015</v>
      </c>
      <c r="L24" s="164">
        <v>13637530158</v>
      </c>
      <c r="M24" s="160" t="s">
        <v>31</v>
      </c>
      <c r="N24" s="126" t="str">
        <f>VLOOKUP(C24,[1]Sheet1!$A$2:$E$184,5,0)</f>
        <v>梅东村委会梅东村</v>
      </c>
      <c r="O24" s="126">
        <f>VLOOKUP(C24,[1]Sheet1!$A$2:$B$184,2,0)</f>
        <v>33.17</v>
      </c>
      <c r="P24" s="158">
        <f t="shared" si="4"/>
        <v>43.7141995779319</v>
      </c>
      <c r="Q24" s="126" t="s">
        <v>38</v>
      </c>
      <c r="R24" s="126" t="s">
        <v>38</v>
      </c>
      <c r="S24" s="126" t="s">
        <v>38</v>
      </c>
      <c r="T24" s="126" t="s">
        <v>38</v>
      </c>
      <c r="U24" s="126" t="s">
        <v>39</v>
      </c>
      <c r="V24" s="126"/>
      <c r="W24" s="126">
        <v>1450</v>
      </c>
      <c r="X24" s="126"/>
      <c r="Y24" s="126" t="s">
        <v>38</v>
      </c>
      <c r="Z24" s="126" t="s">
        <v>40</v>
      </c>
      <c r="AA24" s="169"/>
      <c r="AB24" s="126"/>
      <c r="AC24" s="126"/>
    </row>
    <row r="25" ht="40.5" spans="1:29">
      <c r="A25" s="136">
        <v>23</v>
      </c>
      <c r="B25" s="141" t="s">
        <v>78</v>
      </c>
      <c r="C25" s="137" t="s">
        <v>79</v>
      </c>
      <c r="D25" s="138">
        <v>1580</v>
      </c>
      <c r="E25" s="139">
        <v>18960</v>
      </c>
      <c r="F25" s="140">
        <f t="shared" si="0"/>
        <v>5688</v>
      </c>
      <c r="G25" s="140">
        <f t="shared" si="1"/>
        <v>5688</v>
      </c>
      <c r="H25" s="140">
        <f t="shared" si="2"/>
        <v>7584</v>
      </c>
      <c r="I25" s="140">
        <f t="shared" si="3"/>
        <v>13272</v>
      </c>
      <c r="J25" s="163">
        <v>44651</v>
      </c>
      <c r="K25" s="163">
        <v>45015</v>
      </c>
      <c r="L25" s="164">
        <v>13006060733</v>
      </c>
      <c r="M25" s="160" t="s">
        <v>31</v>
      </c>
      <c r="N25" s="126" t="str">
        <f>VLOOKUP(C25,[1]Sheet1!$A$2:$E$184,5,0)</f>
        <v>南滨农场二连</v>
      </c>
      <c r="O25" s="126">
        <f>VLOOKUP(C25,[1]Sheet1!$A$2:$B$184,2,0)</f>
        <v>36.72</v>
      </c>
      <c r="P25" s="158">
        <f t="shared" si="4"/>
        <v>43.0283224400871</v>
      </c>
      <c r="Q25" s="126" t="s">
        <v>38</v>
      </c>
      <c r="R25" s="126" t="s">
        <v>38</v>
      </c>
      <c r="S25" s="126" t="s">
        <v>38</v>
      </c>
      <c r="T25" s="126" t="s">
        <v>38</v>
      </c>
      <c r="U25" s="126" t="s">
        <v>39</v>
      </c>
      <c r="V25" s="126"/>
      <c r="W25" s="126">
        <v>1580</v>
      </c>
      <c r="X25" s="126"/>
      <c r="Y25" s="126" t="s">
        <v>38</v>
      </c>
      <c r="Z25" s="126" t="s">
        <v>40</v>
      </c>
      <c r="AA25" s="169" t="s">
        <v>80</v>
      </c>
      <c r="AB25" s="126"/>
      <c r="AC25" s="126"/>
    </row>
    <row r="26" ht="40.5" spans="1:29">
      <c r="A26" s="136">
        <v>24</v>
      </c>
      <c r="B26" s="141" t="s">
        <v>78</v>
      </c>
      <c r="C26" s="137" t="s">
        <v>81</v>
      </c>
      <c r="D26" s="138">
        <v>1290</v>
      </c>
      <c r="E26" s="142">
        <v>15480</v>
      </c>
      <c r="F26" s="140">
        <f t="shared" si="0"/>
        <v>4644</v>
      </c>
      <c r="G26" s="140">
        <f t="shared" si="1"/>
        <v>4644</v>
      </c>
      <c r="H26" s="140">
        <f t="shared" si="2"/>
        <v>6192</v>
      </c>
      <c r="I26" s="140">
        <f t="shared" si="3"/>
        <v>10836</v>
      </c>
      <c r="J26" s="163">
        <v>44651</v>
      </c>
      <c r="K26" s="163">
        <v>45015</v>
      </c>
      <c r="L26" s="164">
        <v>13006060733</v>
      </c>
      <c r="M26" s="160" t="s">
        <v>31</v>
      </c>
      <c r="N26" s="126" t="str">
        <f>VLOOKUP(C26,[1]Sheet1!$A$2:$E$184,5,0)</f>
        <v>南滨农场三连</v>
      </c>
      <c r="O26" s="126">
        <f>VLOOKUP(C26,[1]Sheet1!$A$2:$B$184,2,0)</f>
        <v>30.02</v>
      </c>
      <c r="P26" s="158">
        <f t="shared" si="4"/>
        <v>42.9713524317122</v>
      </c>
      <c r="Q26" s="126" t="s">
        <v>38</v>
      </c>
      <c r="R26" s="126" t="s">
        <v>38</v>
      </c>
      <c r="S26" s="126" t="s">
        <v>38</v>
      </c>
      <c r="T26" s="126" t="s">
        <v>38</v>
      </c>
      <c r="U26" s="126" t="s">
        <v>39</v>
      </c>
      <c r="V26" s="126"/>
      <c r="W26" s="126">
        <v>1290</v>
      </c>
      <c r="X26" s="126"/>
      <c r="Y26" s="126" t="s">
        <v>38</v>
      </c>
      <c r="Z26" s="126" t="s">
        <v>40</v>
      </c>
      <c r="AA26" s="169" t="s">
        <v>82</v>
      </c>
      <c r="AB26" s="126"/>
      <c r="AC26" s="126"/>
    </row>
    <row r="27" ht="40.5" spans="1:29">
      <c r="A27" s="126">
        <v>25</v>
      </c>
      <c r="B27" s="127" t="s">
        <v>65</v>
      </c>
      <c r="C27" s="143" t="s">
        <v>83</v>
      </c>
      <c r="D27" s="144">
        <v>500</v>
      </c>
      <c r="E27" s="145">
        <v>6000</v>
      </c>
      <c r="F27" s="130">
        <f t="shared" si="0"/>
        <v>1800</v>
      </c>
      <c r="G27" s="130">
        <f t="shared" si="1"/>
        <v>1800</v>
      </c>
      <c r="H27" s="130">
        <f t="shared" si="2"/>
        <v>2400</v>
      </c>
      <c r="I27" s="130">
        <f t="shared" si="3"/>
        <v>4200</v>
      </c>
      <c r="J27" s="165">
        <v>44651</v>
      </c>
      <c r="K27" s="159">
        <v>45015</v>
      </c>
      <c r="L27" s="166">
        <v>13700439356</v>
      </c>
      <c r="M27" s="160" t="s">
        <v>31</v>
      </c>
      <c r="N27" s="126" t="str">
        <f>VLOOKUP(C27,[1]Sheet1!$A$2:$E$184,5,0)</f>
        <v>三公里村</v>
      </c>
      <c r="O27" s="126">
        <f>VLOOKUP(C27,[1]Sheet1!$A$2:$B$184,2,0)</f>
        <v>12.53</v>
      </c>
      <c r="P27" s="158">
        <f t="shared" si="4"/>
        <v>39.9042298483639</v>
      </c>
      <c r="Q27" s="126"/>
      <c r="R27" s="126"/>
      <c r="S27" s="126"/>
      <c r="T27" s="126"/>
      <c r="U27" s="126"/>
      <c r="V27" s="126"/>
      <c r="W27" s="126"/>
      <c r="X27" s="126"/>
      <c r="Y27" s="126"/>
      <c r="Z27" s="126"/>
      <c r="AA27" s="169"/>
      <c r="AB27" s="126"/>
      <c r="AC27" s="126"/>
    </row>
    <row r="28" ht="40.5" spans="1:29">
      <c r="A28" s="136">
        <v>26</v>
      </c>
      <c r="B28" s="137" t="s">
        <v>84</v>
      </c>
      <c r="C28" s="137" t="s">
        <v>85</v>
      </c>
      <c r="D28" s="138">
        <v>1800</v>
      </c>
      <c r="E28" s="139">
        <v>21600</v>
      </c>
      <c r="F28" s="140">
        <f t="shared" si="0"/>
        <v>6480</v>
      </c>
      <c r="G28" s="140">
        <f t="shared" si="1"/>
        <v>6480</v>
      </c>
      <c r="H28" s="140">
        <f t="shared" si="2"/>
        <v>8640</v>
      </c>
      <c r="I28" s="140">
        <f t="shared" si="3"/>
        <v>15120</v>
      </c>
      <c r="J28" s="163">
        <v>44651</v>
      </c>
      <c r="K28" s="163">
        <v>45015</v>
      </c>
      <c r="L28" s="164">
        <v>15109856560</v>
      </c>
      <c r="M28" s="160" t="s">
        <v>31</v>
      </c>
      <c r="N28" s="126" t="str">
        <f>VLOOKUP(C28,[1]Sheet1!$A$2:$E$184,5,0)</f>
        <v>海棠村坝头组</v>
      </c>
      <c r="O28" s="126">
        <f>VLOOKUP(C28,[1]Sheet1!$A$2:$B$184,2,0)</f>
        <v>41.04</v>
      </c>
      <c r="P28" s="158">
        <f t="shared" si="4"/>
        <v>43.859649122807</v>
      </c>
      <c r="Q28" s="126" t="s">
        <v>38</v>
      </c>
      <c r="R28" s="126" t="s">
        <v>38</v>
      </c>
      <c r="S28" s="126" t="s">
        <v>38</v>
      </c>
      <c r="T28" s="126" t="s">
        <v>38</v>
      </c>
      <c r="U28" s="126" t="s">
        <v>39</v>
      </c>
      <c r="V28" s="126"/>
      <c r="W28" s="126">
        <v>1800</v>
      </c>
      <c r="X28" s="126"/>
      <c r="Y28" s="126" t="s">
        <v>38</v>
      </c>
      <c r="Z28" s="126" t="s">
        <v>40</v>
      </c>
      <c r="AA28" s="169" t="s">
        <v>40</v>
      </c>
      <c r="AB28" s="126"/>
      <c r="AC28" s="126"/>
    </row>
    <row r="29" ht="40.5" spans="1:29">
      <c r="A29" s="126">
        <v>27</v>
      </c>
      <c r="B29" s="127" t="s">
        <v>86</v>
      </c>
      <c r="C29" s="127" t="s">
        <v>87</v>
      </c>
      <c r="D29" s="128">
        <v>1100</v>
      </c>
      <c r="E29" s="129">
        <v>13200</v>
      </c>
      <c r="F29" s="130">
        <f t="shared" si="0"/>
        <v>3960</v>
      </c>
      <c r="G29" s="130">
        <f t="shared" si="1"/>
        <v>3960</v>
      </c>
      <c r="H29" s="130">
        <f t="shared" si="2"/>
        <v>5280</v>
      </c>
      <c r="I29" s="130">
        <f t="shared" si="3"/>
        <v>9240</v>
      </c>
      <c r="J29" s="159">
        <v>44651</v>
      </c>
      <c r="K29" s="159">
        <v>45015</v>
      </c>
      <c r="L29" s="160">
        <v>15159631639</v>
      </c>
      <c r="M29" s="162" t="s">
        <v>37</v>
      </c>
      <c r="N29" s="126" t="str">
        <f>VLOOKUP(C29,[1]Sheet1!$A$2:$E$184,5,0)</f>
        <v>塔岭村委会加丁村</v>
      </c>
      <c r="O29" s="126">
        <f>VLOOKUP(C29,[1]Sheet1!$A$2:$B$184,2,0)</f>
        <v>25.29</v>
      </c>
      <c r="P29" s="158">
        <f t="shared" si="4"/>
        <v>43.4954527481218</v>
      </c>
      <c r="Q29" s="126"/>
      <c r="R29" s="126"/>
      <c r="S29" s="126"/>
      <c r="T29" s="126"/>
      <c r="U29" s="126"/>
      <c r="V29" s="126"/>
      <c r="W29" s="126"/>
      <c r="X29" s="126"/>
      <c r="Y29" s="126"/>
      <c r="Z29" s="126"/>
      <c r="AA29" s="169" t="s">
        <v>40</v>
      </c>
      <c r="AB29" s="126"/>
      <c r="AC29" s="126"/>
    </row>
    <row r="30" s="117" customFormat="1" ht="40.5" spans="1:29">
      <c r="A30" s="131">
        <v>28</v>
      </c>
      <c r="B30" s="132" t="s">
        <v>86</v>
      </c>
      <c r="C30" s="132" t="s">
        <v>88</v>
      </c>
      <c r="D30" s="133">
        <v>900</v>
      </c>
      <c r="E30" s="134">
        <v>10800</v>
      </c>
      <c r="F30" s="135">
        <f t="shared" si="0"/>
        <v>3240</v>
      </c>
      <c r="G30" s="135">
        <f t="shared" si="1"/>
        <v>3240</v>
      </c>
      <c r="H30" s="135">
        <f t="shared" si="2"/>
        <v>4320</v>
      </c>
      <c r="I30" s="135">
        <f t="shared" si="3"/>
        <v>7560</v>
      </c>
      <c r="J30" s="161">
        <v>44651</v>
      </c>
      <c r="K30" s="161">
        <v>45015</v>
      </c>
      <c r="L30" s="162">
        <v>15159631639</v>
      </c>
      <c r="M30" s="162" t="s">
        <v>37</v>
      </c>
      <c r="N30" s="131" t="str">
        <f>VLOOKUP(C30,[1]Sheet1!$A$2:$E$184,5,0)</f>
        <v>塔岭村委会加丁村</v>
      </c>
      <c r="O30" s="131">
        <f>VLOOKUP(C30,[1]Sheet1!$A$2:$B$184,2,0)</f>
        <v>21.11</v>
      </c>
      <c r="P30" s="158">
        <f t="shared" si="4"/>
        <v>42.6338228327807</v>
      </c>
      <c r="Q30" s="131" t="s">
        <v>38</v>
      </c>
      <c r="R30" s="131" t="s">
        <v>38</v>
      </c>
      <c r="S30" s="131" t="s">
        <v>38</v>
      </c>
      <c r="T30" s="131" t="s">
        <v>38</v>
      </c>
      <c r="U30" s="131" t="s">
        <v>39</v>
      </c>
      <c r="V30" s="131"/>
      <c r="W30" s="131">
        <v>900</v>
      </c>
      <c r="X30" s="131">
        <f>D30-W30</f>
        <v>0</v>
      </c>
      <c r="Y30" s="131" t="s">
        <v>38</v>
      </c>
      <c r="Z30" s="131" t="s">
        <v>40</v>
      </c>
      <c r="AA30" s="169" t="s">
        <v>40</v>
      </c>
      <c r="AB30" s="131"/>
      <c r="AC30" s="131" t="s">
        <v>55</v>
      </c>
    </row>
    <row r="31" s="117" customFormat="1" ht="40.5" spans="1:29">
      <c r="A31" s="131">
        <v>29</v>
      </c>
      <c r="B31" s="132" t="s">
        <v>86</v>
      </c>
      <c r="C31" s="132" t="s">
        <v>89</v>
      </c>
      <c r="D31" s="133">
        <v>970</v>
      </c>
      <c r="E31" s="134">
        <v>11640</v>
      </c>
      <c r="F31" s="135">
        <f t="shared" si="0"/>
        <v>3492</v>
      </c>
      <c r="G31" s="135">
        <f t="shared" si="1"/>
        <v>3492</v>
      </c>
      <c r="H31" s="135">
        <f t="shared" si="2"/>
        <v>4656</v>
      </c>
      <c r="I31" s="135">
        <f t="shared" si="3"/>
        <v>8148</v>
      </c>
      <c r="J31" s="161">
        <v>44651</v>
      </c>
      <c r="K31" s="161">
        <v>45015</v>
      </c>
      <c r="L31" s="162">
        <v>15159631639</v>
      </c>
      <c r="M31" s="162" t="s">
        <v>37</v>
      </c>
      <c r="N31" s="131" t="str">
        <f>VLOOKUP(C31,[1]Sheet1!$A$2:$E$184,5,0)</f>
        <v>塔岭村委会加丁村</v>
      </c>
      <c r="O31" s="131">
        <f>VLOOKUP(C31,[1]Sheet1!$A$2:$B$184,2,0)</f>
        <v>22.24</v>
      </c>
      <c r="P31" s="158">
        <f t="shared" si="4"/>
        <v>43.6151079136691</v>
      </c>
      <c r="Q31" s="131" t="s">
        <v>38</v>
      </c>
      <c r="R31" s="131" t="s">
        <v>38</v>
      </c>
      <c r="S31" s="131" t="s">
        <v>38</v>
      </c>
      <c r="T31" s="131" t="s">
        <v>38</v>
      </c>
      <c r="U31" s="131" t="s">
        <v>39</v>
      </c>
      <c r="V31" s="131"/>
      <c r="W31" s="131">
        <v>970</v>
      </c>
      <c r="X31" s="131">
        <f>D31-W31</f>
        <v>0</v>
      </c>
      <c r="Y31" s="131" t="s">
        <v>38</v>
      </c>
      <c r="Z31" s="131" t="s">
        <v>40</v>
      </c>
      <c r="AA31" s="169" t="s">
        <v>40</v>
      </c>
      <c r="AB31" s="131"/>
      <c r="AC31" s="131" t="s">
        <v>55</v>
      </c>
    </row>
    <row r="32" ht="40.5" spans="1:29">
      <c r="A32" s="126">
        <v>30</v>
      </c>
      <c r="B32" s="127" t="s">
        <v>50</v>
      </c>
      <c r="C32" s="143" t="s">
        <v>90</v>
      </c>
      <c r="D32" s="144">
        <v>460</v>
      </c>
      <c r="E32" s="145">
        <v>5520</v>
      </c>
      <c r="F32" s="130">
        <f t="shared" si="0"/>
        <v>1656</v>
      </c>
      <c r="G32" s="130">
        <f t="shared" si="1"/>
        <v>1656</v>
      </c>
      <c r="H32" s="130">
        <f t="shared" si="2"/>
        <v>2208</v>
      </c>
      <c r="I32" s="130">
        <f t="shared" si="3"/>
        <v>3864</v>
      </c>
      <c r="J32" s="165">
        <v>44651</v>
      </c>
      <c r="K32" s="159">
        <v>45015</v>
      </c>
      <c r="L32" s="166">
        <v>18876939845</v>
      </c>
      <c r="M32" s="162" t="s">
        <v>37</v>
      </c>
      <c r="N32" s="126" t="str">
        <f>VLOOKUP(C32,[1]Sheet1!$A$2:$E$184,5,0)</f>
        <v>塔岭村委会加丁村</v>
      </c>
      <c r="O32" s="126">
        <f>VLOOKUP(C32,[1]Sheet1!$A$2:$B$184,2,0)</f>
        <v>10.66</v>
      </c>
      <c r="P32" s="158">
        <f t="shared" si="4"/>
        <v>43.1519699812383</v>
      </c>
      <c r="Q32" s="126"/>
      <c r="R32" s="126"/>
      <c r="S32" s="126"/>
      <c r="T32" s="126"/>
      <c r="U32" s="126"/>
      <c r="V32" s="126"/>
      <c r="W32" s="126"/>
      <c r="X32" s="126"/>
      <c r="Y32" s="126"/>
      <c r="Z32" s="126"/>
      <c r="AA32" s="169"/>
      <c r="AB32" s="126"/>
      <c r="AC32" s="126"/>
    </row>
    <row r="33" s="117" customFormat="1" ht="40.5" spans="1:29">
      <c r="A33" s="131">
        <v>31</v>
      </c>
      <c r="B33" s="132" t="s">
        <v>53</v>
      </c>
      <c r="C33" s="132" t="s">
        <v>91</v>
      </c>
      <c r="D33" s="133">
        <v>700</v>
      </c>
      <c r="E33" s="134">
        <v>8400</v>
      </c>
      <c r="F33" s="135">
        <f t="shared" si="0"/>
        <v>2520</v>
      </c>
      <c r="G33" s="135">
        <f t="shared" si="1"/>
        <v>2520</v>
      </c>
      <c r="H33" s="135">
        <f t="shared" si="2"/>
        <v>3360</v>
      </c>
      <c r="I33" s="135">
        <f t="shared" si="3"/>
        <v>5880</v>
      </c>
      <c r="J33" s="161">
        <v>44651</v>
      </c>
      <c r="K33" s="161">
        <v>45015</v>
      </c>
      <c r="L33" s="162">
        <v>15595860788</v>
      </c>
      <c r="M33" s="162" t="s">
        <v>37</v>
      </c>
      <c r="N33" s="131" t="str">
        <f>VLOOKUP(C33,[1]Sheet1!$A$2:$E$184,5,0)</f>
        <v>塔岭村委会大村</v>
      </c>
      <c r="O33" s="131">
        <f>VLOOKUP(C33,[1]Sheet1!$A$2:$B$184,2,0)</f>
        <v>16.14</v>
      </c>
      <c r="P33" s="158">
        <f t="shared" si="4"/>
        <v>43.3705080545229</v>
      </c>
      <c r="Q33" s="131" t="s">
        <v>38</v>
      </c>
      <c r="R33" s="131" t="s">
        <v>38</v>
      </c>
      <c r="S33" s="131" t="s">
        <v>38</v>
      </c>
      <c r="T33" s="131" t="s">
        <v>38</v>
      </c>
      <c r="U33" s="131" t="s">
        <v>92</v>
      </c>
      <c r="V33" s="131"/>
      <c r="W33" s="131">
        <v>700</v>
      </c>
      <c r="X33" s="131">
        <f>D33-W33</f>
        <v>0</v>
      </c>
      <c r="Y33" s="131" t="s">
        <v>38</v>
      </c>
      <c r="Z33" s="131" t="s">
        <v>40</v>
      </c>
      <c r="AA33" s="169" t="s">
        <v>40</v>
      </c>
      <c r="AB33" s="131"/>
      <c r="AC33" s="131" t="s">
        <v>55</v>
      </c>
    </row>
    <row r="34" s="117" customFormat="1" ht="40.5" spans="1:29">
      <c r="A34" s="131">
        <v>32</v>
      </c>
      <c r="B34" s="132" t="s">
        <v>53</v>
      </c>
      <c r="C34" s="132" t="s">
        <v>93</v>
      </c>
      <c r="D34" s="133">
        <v>930</v>
      </c>
      <c r="E34" s="134">
        <v>11160</v>
      </c>
      <c r="F34" s="135">
        <f t="shared" si="0"/>
        <v>3348</v>
      </c>
      <c r="G34" s="135">
        <f t="shared" si="1"/>
        <v>3348</v>
      </c>
      <c r="H34" s="135">
        <f t="shared" si="2"/>
        <v>4464</v>
      </c>
      <c r="I34" s="135">
        <f t="shared" si="3"/>
        <v>7812</v>
      </c>
      <c r="J34" s="161">
        <v>44651</v>
      </c>
      <c r="K34" s="161">
        <v>45015</v>
      </c>
      <c r="L34" s="162">
        <v>15595860788</v>
      </c>
      <c r="M34" s="160" t="s">
        <v>31</v>
      </c>
      <c r="N34" s="131" t="str">
        <f>VLOOKUP(C34,[1]Sheet1!$A$2:$E$184,5,0)</f>
        <v>南滨七连</v>
      </c>
      <c r="O34" s="131">
        <f>VLOOKUP(C34,[1]Sheet1!$A$2:$B$184,2,0)</f>
        <v>21.38</v>
      </c>
      <c r="P34" s="158">
        <f t="shared" si="4"/>
        <v>43.4985968194574</v>
      </c>
      <c r="Q34" s="131" t="s">
        <v>38</v>
      </c>
      <c r="R34" s="131" t="s">
        <v>38</v>
      </c>
      <c r="S34" s="131" t="s">
        <v>38</v>
      </c>
      <c r="T34" s="131" t="s">
        <v>38</v>
      </c>
      <c r="U34" s="131" t="s">
        <v>92</v>
      </c>
      <c r="V34" s="131"/>
      <c r="W34" s="131">
        <v>930</v>
      </c>
      <c r="X34" s="131">
        <f>D34-W34</f>
        <v>0</v>
      </c>
      <c r="Y34" s="131" t="s">
        <v>38</v>
      </c>
      <c r="Z34" s="131" t="s">
        <v>40</v>
      </c>
      <c r="AA34" s="169" t="s">
        <v>40</v>
      </c>
      <c r="AB34" s="131"/>
      <c r="AC34" s="131" t="s">
        <v>41</v>
      </c>
    </row>
    <row r="35" ht="40.5" spans="1:29">
      <c r="A35" s="136">
        <v>33</v>
      </c>
      <c r="B35" s="146" t="s">
        <v>94</v>
      </c>
      <c r="C35" s="147" t="s">
        <v>95</v>
      </c>
      <c r="D35" s="147">
        <v>2000</v>
      </c>
      <c r="E35" s="148">
        <v>24000</v>
      </c>
      <c r="F35" s="140">
        <f t="shared" si="0"/>
        <v>7200</v>
      </c>
      <c r="G35" s="140">
        <f t="shared" si="1"/>
        <v>7200</v>
      </c>
      <c r="H35" s="140">
        <f t="shared" si="2"/>
        <v>9600</v>
      </c>
      <c r="I35" s="140">
        <f t="shared" si="3"/>
        <v>16800</v>
      </c>
      <c r="J35" s="167">
        <v>44594</v>
      </c>
      <c r="K35" s="163">
        <v>45015</v>
      </c>
      <c r="L35" s="168">
        <v>13976287792</v>
      </c>
      <c r="M35" s="160" t="s">
        <v>31</v>
      </c>
      <c r="N35" s="126" t="str">
        <f>VLOOKUP(C35,[1]Sheet1!$A$2:$E$184,5,0)</f>
        <v>乾隆村委会乾隆村</v>
      </c>
      <c r="O35" s="126">
        <f>VLOOKUP(C35,[1]Sheet1!$A$2:$B$184,2,0)</f>
        <v>54.18</v>
      </c>
      <c r="P35" s="158">
        <f t="shared" si="4"/>
        <v>36.9139904023625</v>
      </c>
      <c r="Q35" s="126" t="s">
        <v>38</v>
      </c>
      <c r="R35" s="126" t="s">
        <v>38</v>
      </c>
      <c r="S35" s="126" t="s">
        <v>38</v>
      </c>
      <c r="T35" s="126" t="s">
        <v>38</v>
      </c>
      <c r="U35" s="126" t="s">
        <v>39</v>
      </c>
      <c r="V35" s="126"/>
      <c r="W35" s="126">
        <v>2000</v>
      </c>
      <c r="X35" s="126"/>
      <c r="Y35" s="126" t="s">
        <v>38</v>
      </c>
      <c r="Z35" s="126" t="s">
        <v>40</v>
      </c>
      <c r="AA35" s="169" t="s">
        <v>40</v>
      </c>
      <c r="AB35" s="126"/>
      <c r="AC35" s="126"/>
    </row>
    <row r="36" ht="40.5" spans="1:29">
      <c r="A36" s="126">
        <v>34</v>
      </c>
      <c r="B36" s="149" t="s">
        <v>96</v>
      </c>
      <c r="C36" s="127" t="s">
        <v>97</v>
      </c>
      <c r="D36" s="128">
        <v>500</v>
      </c>
      <c r="E36" s="150">
        <v>6000</v>
      </c>
      <c r="F36" s="130">
        <f t="shared" si="0"/>
        <v>1800</v>
      </c>
      <c r="G36" s="130">
        <f t="shared" si="1"/>
        <v>1800</v>
      </c>
      <c r="H36" s="130">
        <f t="shared" si="2"/>
        <v>2400</v>
      </c>
      <c r="I36" s="130">
        <f t="shared" si="3"/>
        <v>4200</v>
      </c>
      <c r="J36" s="159">
        <v>44640</v>
      </c>
      <c r="K36" s="159">
        <v>45015</v>
      </c>
      <c r="L36" s="160">
        <v>13687505697</v>
      </c>
      <c r="M36" s="160" t="s">
        <v>31</v>
      </c>
      <c r="N36" s="126" t="str">
        <f>VLOOKUP(C36,[1]Sheet1!$A$2:$E$184,5,0)</f>
        <v>梅村</v>
      </c>
      <c r="O36" s="126">
        <f>VLOOKUP(C36,[1]Sheet1!$A$2:$B$184,2,0)</f>
        <v>11.56</v>
      </c>
      <c r="P36" s="158">
        <f t="shared" si="4"/>
        <v>43.2525951557093</v>
      </c>
      <c r="Q36" s="126"/>
      <c r="R36" s="126"/>
      <c r="S36" s="126"/>
      <c r="T36" s="126"/>
      <c r="U36" s="126"/>
      <c r="V36" s="126"/>
      <c r="W36" s="126"/>
      <c r="X36" s="126"/>
      <c r="Y36" s="126"/>
      <c r="Z36" s="126"/>
      <c r="AA36" s="169"/>
      <c r="AB36" s="126"/>
      <c r="AC36" s="126"/>
    </row>
    <row r="37" ht="40.5" spans="1:29">
      <c r="A37" s="136">
        <v>35</v>
      </c>
      <c r="B37" s="137" t="s">
        <v>98</v>
      </c>
      <c r="C37" s="137" t="s">
        <v>99</v>
      </c>
      <c r="D37" s="138">
        <v>600</v>
      </c>
      <c r="E37" s="142">
        <v>7200</v>
      </c>
      <c r="F37" s="140">
        <f t="shared" si="0"/>
        <v>2160</v>
      </c>
      <c r="G37" s="140">
        <f t="shared" si="1"/>
        <v>2160</v>
      </c>
      <c r="H37" s="140">
        <f t="shared" si="2"/>
        <v>2880</v>
      </c>
      <c r="I37" s="140">
        <f t="shared" si="3"/>
        <v>5040</v>
      </c>
      <c r="J37" s="163">
        <v>44640</v>
      </c>
      <c r="K37" s="163">
        <v>45015</v>
      </c>
      <c r="L37" s="164">
        <v>16689515182</v>
      </c>
      <c r="M37" s="160" t="s">
        <v>31</v>
      </c>
      <c r="N37" s="126" t="str">
        <f>VLOOKUP(C37,[1]Sheet1!$A$2:$E$184,5,0)</f>
        <v>凤岭村</v>
      </c>
      <c r="O37" s="126">
        <f>VLOOKUP(C37,[1]Sheet1!$A$2:$B$184,2,0)</f>
        <v>12.42</v>
      </c>
      <c r="P37" s="158">
        <f t="shared" si="4"/>
        <v>48.3091787439614</v>
      </c>
      <c r="Q37" s="126" t="s">
        <v>38</v>
      </c>
      <c r="R37" s="126" t="s">
        <v>38</v>
      </c>
      <c r="S37" s="126" t="s">
        <v>38</v>
      </c>
      <c r="T37" s="126" t="s">
        <v>38</v>
      </c>
      <c r="U37" s="126" t="s">
        <v>92</v>
      </c>
      <c r="V37" s="126"/>
      <c r="W37" s="126">
        <v>600</v>
      </c>
      <c r="X37" s="126"/>
      <c r="Y37" s="126" t="s">
        <v>38</v>
      </c>
      <c r="Z37" s="126" t="s">
        <v>40</v>
      </c>
      <c r="AA37" s="169" t="s">
        <v>40</v>
      </c>
      <c r="AB37" s="126"/>
      <c r="AC37" s="126"/>
    </row>
    <row r="38" ht="40.5" spans="1:29">
      <c r="A38" s="136">
        <v>36</v>
      </c>
      <c r="B38" s="151" t="s">
        <v>96</v>
      </c>
      <c r="C38" s="137" t="s">
        <v>100</v>
      </c>
      <c r="D38" s="138">
        <v>2500</v>
      </c>
      <c r="E38" s="142">
        <v>39000</v>
      </c>
      <c r="F38" s="140">
        <f t="shared" si="0"/>
        <v>11700</v>
      </c>
      <c r="G38" s="140">
        <f t="shared" si="1"/>
        <v>11700</v>
      </c>
      <c r="H38" s="140">
        <f t="shared" si="2"/>
        <v>15600</v>
      </c>
      <c r="I38" s="140">
        <f t="shared" si="3"/>
        <v>27300</v>
      </c>
      <c r="J38" s="163">
        <v>44640</v>
      </c>
      <c r="K38" s="163">
        <v>45015</v>
      </c>
      <c r="L38" s="164">
        <v>13687505697</v>
      </c>
      <c r="M38" s="160" t="s">
        <v>31</v>
      </c>
      <c r="N38" s="126" t="str">
        <f>VLOOKUP(C38,[1]Sheet1!$A$2:$E$184,5,0)</f>
        <v>梅村</v>
      </c>
      <c r="O38" s="126">
        <f>VLOOKUP(C38,[1]Sheet1!$A$2:$B$184,2,0)</f>
        <v>51.58</v>
      </c>
      <c r="P38" s="158">
        <f t="shared" si="4"/>
        <v>48.4683986041101</v>
      </c>
      <c r="Q38" s="126" t="s">
        <v>38</v>
      </c>
      <c r="R38" s="126" t="s">
        <v>38</v>
      </c>
      <c r="S38" s="126" t="s">
        <v>38</v>
      </c>
      <c r="T38" s="126" t="s">
        <v>38</v>
      </c>
      <c r="U38" s="126" t="s">
        <v>39</v>
      </c>
      <c r="V38" s="126"/>
      <c r="W38" s="126">
        <v>2500</v>
      </c>
      <c r="X38" s="126"/>
      <c r="Y38" s="126" t="s">
        <v>38</v>
      </c>
      <c r="Z38" s="126" t="s">
        <v>40</v>
      </c>
      <c r="AA38" s="169"/>
      <c r="AB38" s="126"/>
      <c r="AC38" s="126"/>
    </row>
    <row r="39" ht="40.5" spans="1:29">
      <c r="A39" s="136">
        <v>37</v>
      </c>
      <c r="B39" s="137" t="s">
        <v>98</v>
      </c>
      <c r="C39" s="137" t="s">
        <v>101</v>
      </c>
      <c r="D39" s="138">
        <v>1000</v>
      </c>
      <c r="E39" s="142">
        <v>12000</v>
      </c>
      <c r="F39" s="140">
        <f t="shared" si="0"/>
        <v>3600</v>
      </c>
      <c r="G39" s="140">
        <f t="shared" si="1"/>
        <v>3600</v>
      </c>
      <c r="H39" s="140">
        <f t="shared" si="2"/>
        <v>4800</v>
      </c>
      <c r="I39" s="140">
        <f t="shared" si="3"/>
        <v>8400</v>
      </c>
      <c r="J39" s="163">
        <v>44651</v>
      </c>
      <c r="K39" s="163">
        <v>45015</v>
      </c>
      <c r="L39" s="164">
        <v>16689515182</v>
      </c>
      <c r="M39" s="160" t="s">
        <v>31</v>
      </c>
      <c r="N39" s="126" t="str">
        <f>VLOOKUP(C39,[1]Sheet1!$A$2:$E$184,5,0)</f>
        <v>凤岭村</v>
      </c>
      <c r="O39" s="126">
        <f>VLOOKUP(C39,[1]Sheet1!$A$2:$B$184,2,0)</f>
        <v>17.69</v>
      </c>
      <c r="P39" s="158">
        <f t="shared" si="4"/>
        <v>56.5291124929339</v>
      </c>
      <c r="Q39" s="126" t="s">
        <v>38</v>
      </c>
      <c r="R39" s="126" t="s">
        <v>38</v>
      </c>
      <c r="S39" s="126" t="s">
        <v>38</v>
      </c>
      <c r="T39" s="126" t="s">
        <v>38</v>
      </c>
      <c r="U39" s="126" t="s">
        <v>92</v>
      </c>
      <c r="V39" s="126"/>
      <c r="W39" s="126">
        <v>1000</v>
      </c>
      <c r="X39" s="126"/>
      <c r="Y39" s="126" t="s">
        <v>38</v>
      </c>
      <c r="Z39" s="126" t="s">
        <v>40</v>
      </c>
      <c r="AA39" s="169" t="s">
        <v>40</v>
      </c>
      <c r="AB39" s="126"/>
      <c r="AC39" s="126"/>
    </row>
    <row r="40" ht="40.5" spans="1:29">
      <c r="A40" s="136">
        <v>38</v>
      </c>
      <c r="B40" s="152" t="s">
        <v>102</v>
      </c>
      <c r="C40" s="137" t="s">
        <v>103</v>
      </c>
      <c r="D40" s="138">
        <v>1960</v>
      </c>
      <c r="E40" s="142">
        <v>23520</v>
      </c>
      <c r="F40" s="140">
        <f t="shared" si="0"/>
        <v>7056</v>
      </c>
      <c r="G40" s="140">
        <f t="shared" si="1"/>
        <v>7056</v>
      </c>
      <c r="H40" s="140">
        <f t="shared" si="2"/>
        <v>9408</v>
      </c>
      <c r="I40" s="140">
        <f t="shared" si="3"/>
        <v>16464</v>
      </c>
      <c r="J40" s="163">
        <v>44651</v>
      </c>
      <c r="K40" s="163">
        <v>45015</v>
      </c>
      <c r="L40" s="164">
        <v>15103677776</v>
      </c>
      <c r="M40" s="160" t="s">
        <v>31</v>
      </c>
      <c r="N40" s="126" t="str">
        <f>VLOOKUP(C40,[1]Sheet1!$A$2:$E$184,5,0)</f>
        <v>梅山阿肥爹岭</v>
      </c>
      <c r="O40" s="126">
        <f>VLOOKUP(C40,[1]Sheet1!$A$2:$B$184,2,0)</f>
        <v>38.64</v>
      </c>
      <c r="P40" s="158">
        <f t="shared" si="4"/>
        <v>50.7246376811594</v>
      </c>
      <c r="Q40" s="126" t="s">
        <v>38</v>
      </c>
      <c r="R40" s="126" t="s">
        <v>38</v>
      </c>
      <c r="S40" s="126" t="s">
        <v>38</v>
      </c>
      <c r="T40" s="126" t="s">
        <v>38</v>
      </c>
      <c r="U40" s="126" t="s">
        <v>39</v>
      </c>
      <c r="V40" s="126"/>
      <c r="W40" s="126">
        <v>1960</v>
      </c>
      <c r="X40" s="126"/>
      <c r="Y40" s="126" t="s">
        <v>38</v>
      </c>
      <c r="Z40" s="126" t="s">
        <v>40</v>
      </c>
      <c r="AA40" s="169" t="s">
        <v>40</v>
      </c>
      <c r="AB40" s="126"/>
      <c r="AC40" s="126"/>
    </row>
    <row r="41" s="117" customFormat="1" ht="40.5" spans="1:29">
      <c r="A41" s="131">
        <v>39</v>
      </c>
      <c r="B41" s="153" t="s">
        <v>104</v>
      </c>
      <c r="C41" s="132" t="s">
        <v>105</v>
      </c>
      <c r="D41" s="133">
        <v>1800</v>
      </c>
      <c r="E41" s="154">
        <v>21600</v>
      </c>
      <c r="F41" s="135">
        <f t="shared" si="0"/>
        <v>6480</v>
      </c>
      <c r="G41" s="135">
        <f t="shared" si="1"/>
        <v>6480</v>
      </c>
      <c r="H41" s="135">
        <f t="shared" si="2"/>
        <v>8640</v>
      </c>
      <c r="I41" s="135">
        <f t="shared" si="3"/>
        <v>15120</v>
      </c>
      <c r="J41" s="161">
        <v>44651</v>
      </c>
      <c r="K41" s="161">
        <v>45015</v>
      </c>
      <c r="L41" s="162">
        <v>15120806266</v>
      </c>
      <c r="M41" s="160" t="s">
        <v>31</v>
      </c>
      <c r="N41" s="131" t="str">
        <f>VLOOKUP(C41,[1]Sheet1!$A$2:$E$184,5,0)</f>
        <v>梅东村委会大陆岭</v>
      </c>
      <c r="O41" s="131">
        <f>VLOOKUP(C41,[1]Sheet1!$A$2:$B$184,2,0)</f>
        <v>27.59</v>
      </c>
      <c r="P41" s="158">
        <f t="shared" si="4"/>
        <v>65.2410293584632</v>
      </c>
      <c r="Q41" s="131" t="s">
        <v>38</v>
      </c>
      <c r="R41" s="131" t="s">
        <v>38</v>
      </c>
      <c r="S41" s="131" t="s">
        <v>38</v>
      </c>
      <c r="T41" s="131" t="s">
        <v>38</v>
      </c>
      <c r="U41" s="131" t="s">
        <v>39</v>
      </c>
      <c r="V41" s="131"/>
      <c r="W41" s="131">
        <v>1800</v>
      </c>
      <c r="X41" s="131">
        <f>D41-W41</f>
        <v>0</v>
      </c>
      <c r="Y41" s="131" t="s">
        <v>38</v>
      </c>
      <c r="Z41" s="131" t="s">
        <v>40</v>
      </c>
      <c r="AA41" s="169" t="s">
        <v>40</v>
      </c>
      <c r="AB41" s="131"/>
      <c r="AC41" s="131" t="s">
        <v>41</v>
      </c>
    </row>
    <row r="42" ht="40.5" spans="1:29">
      <c r="A42" s="126">
        <v>40</v>
      </c>
      <c r="B42" s="155" t="s">
        <v>106</v>
      </c>
      <c r="C42" s="127" t="s">
        <v>107</v>
      </c>
      <c r="D42" s="128">
        <v>1200</v>
      </c>
      <c r="E42" s="150">
        <v>14400</v>
      </c>
      <c r="F42" s="130">
        <f t="shared" si="0"/>
        <v>4320</v>
      </c>
      <c r="G42" s="130">
        <f t="shared" si="1"/>
        <v>4320</v>
      </c>
      <c r="H42" s="130">
        <f t="shared" si="2"/>
        <v>5760</v>
      </c>
      <c r="I42" s="130">
        <f t="shared" si="3"/>
        <v>10080</v>
      </c>
      <c r="J42" s="159">
        <v>44651</v>
      </c>
      <c r="K42" s="159">
        <v>45015</v>
      </c>
      <c r="L42" s="160">
        <v>19959230130</v>
      </c>
      <c r="M42" s="160" t="s">
        <v>31</v>
      </c>
      <c r="N42" s="126" t="str">
        <f>VLOOKUP(C42,[1]Sheet1!$A$2:$E$184,5,0)</f>
        <v>梅东村委会大陆岭</v>
      </c>
      <c r="O42" s="126">
        <f>VLOOKUP(C42,[1]Sheet1!$A$2:$B$184,2,0)</f>
        <v>20.33</v>
      </c>
      <c r="P42" s="158">
        <f t="shared" si="4"/>
        <v>59.026069847516</v>
      </c>
      <c r="Q42" s="126"/>
      <c r="R42" s="126"/>
      <c r="S42" s="126"/>
      <c r="T42" s="126"/>
      <c r="U42" s="126"/>
      <c r="V42" s="126"/>
      <c r="W42" s="126"/>
      <c r="X42" s="126"/>
      <c r="Y42" s="126"/>
      <c r="Z42" s="126"/>
      <c r="AA42" s="169" t="s">
        <v>40</v>
      </c>
      <c r="AB42" s="126"/>
      <c r="AC42" s="126"/>
    </row>
    <row r="43" ht="40.5" spans="1:29">
      <c r="A43" s="136">
        <v>41</v>
      </c>
      <c r="B43" s="152" t="s">
        <v>108</v>
      </c>
      <c r="C43" s="137" t="s">
        <v>109</v>
      </c>
      <c r="D43" s="138">
        <v>1000</v>
      </c>
      <c r="E43" s="142">
        <v>12000</v>
      </c>
      <c r="F43" s="140">
        <f t="shared" si="0"/>
        <v>3600</v>
      </c>
      <c r="G43" s="140">
        <f t="shared" si="1"/>
        <v>3600</v>
      </c>
      <c r="H43" s="140">
        <f t="shared" si="2"/>
        <v>4800</v>
      </c>
      <c r="I43" s="140">
        <f t="shared" si="3"/>
        <v>8400</v>
      </c>
      <c r="J43" s="163">
        <v>44650</v>
      </c>
      <c r="K43" s="163">
        <v>45015</v>
      </c>
      <c r="L43" s="164">
        <v>13518092895</v>
      </c>
      <c r="M43" s="160" t="s">
        <v>31</v>
      </c>
      <c r="N43" s="126" t="str">
        <f>VLOOKUP(C43,[1]Sheet1!$A$2:$E$184,5,0)</f>
        <v>梅西村阿肥爹岭</v>
      </c>
      <c r="O43" s="126">
        <f>VLOOKUP(C43,[1]Sheet1!$A$2:$B$184,2,0)</f>
        <v>23.37</v>
      </c>
      <c r="P43" s="158">
        <f t="shared" si="4"/>
        <v>42.7899015832264</v>
      </c>
      <c r="Q43" s="126" t="s">
        <v>38</v>
      </c>
      <c r="R43" s="126" t="s">
        <v>38</v>
      </c>
      <c r="S43" s="126" t="s">
        <v>38</v>
      </c>
      <c r="T43" s="126" t="s">
        <v>38</v>
      </c>
      <c r="U43" s="126" t="s">
        <v>39</v>
      </c>
      <c r="V43" s="126"/>
      <c r="W43" s="126">
        <v>1000</v>
      </c>
      <c r="X43" s="126"/>
      <c r="Y43" s="126" t="s">
        <v>38</v>
      </c>
      <c r="Z43" s="126" t="s">
        <v>40</v>
      </c>
      <c r="AA43" s="169" t="s">
        <v>40</v>
      </c>
      <c r="AB43" s="126"/>
      <c r="AC43" s="126"/>
    </row>
    <row r="44" ht="40.5" spans="1:29">
      <c r="A44" s="136">
        <v>42</v>
      </c>
      <c r="B44" s="152" t="s">
        <v>110</v>
      </c>
      <c r="C44" s="137" t="s">
        <v>111</v>
      </c>
      <c r="D44" s="138">
        <v>1500</v>
      </c>
      <c r="E44" s="142">
        <v>18000</v>
      </c>
      <c r="F44" s="140">
        <f t="shared" si="0"/>
        <v>5400</v>
      </c>
      <c r="G44" s="140">
        <f t="shared" si="1"/>
        <v>5400</v>
      </c>
      <c r="H44" s="140">
        <f t="shared" si="2"/>
        <v>7200</v>
      </c>
      <c r="I44" s="140">
        <f t="shared" si="3"/>
        <v>12600</v>
      </c>
      <c r="J44" s="163">
        <v>44651</v>
      </c>
      <c r="K44" s="163">
        <v>45015</v>
      </c>
      <c r="L44" s="164">
        <v>18359392551</v>
      </c>
      <c r="M44" s="160" t="s">
        <v>31</v>
      </c>
      <c r="N44" s="126" t="str">
        <f>VLOOKUP(C44,[1]Sheet1!$A$2:$E$184,5,0)</f>
        <v>梅西村委会阿肥爹岭</v>
      </c>
      <c r="O44" s="126">
        <f>VLOOKUP(C44,[1]Sheet1!$A$2:$B$184,2,0)</f>
        <v>25.85</v>
      </c>
      <c r="P44" s="158">
        <f t="shared" si="4"/>
        <v>58.027079303675</v>
      </c>
      <c r="Q44" s="126" t="s">
        <v>38</v>
      </c>
      <c r="R44" s="126" t="s">
        <v>38</v>
      </c>
      <c r="S44" s="126" t="s">
        <v>38</v>
      </c>
      <c r="T44" s="126" t="s">
        <v>38</v>
      </c>
      <c r="U44" s="126" t="s">
        <v>39</v>
      </c>
      <c r="V44" s="126"/>
      <c r="W44" s="126">
        <v>2300</v>
      </c>
      <c r="X44" s="126"/>
      <c r="Y44" s="126" t="s">
        <v>38</v>
      </c>
      <c r="Z44" s="126" t="s">
        <v>40</v>
      </c>
      <c r="AA44" s="169" t="s">
        <v>40</v>
      </c>
      <c r="AB44" s="126"/>
      <c r="AC44" s="126"/>
    </row>
    <row r="45" ht="40.5" spans="1:29">
      <c r="A45" s="136">
        <v>43</v>
      </c>
      <c r="B45" s="152" t="s">
        <v>112</v>
      </c>
      <c r="C45" s="137" t="s">
        <v>113</v>
      </c>
      <c r="D45" s="138">
        <v>2000</v>
      </c>
      <c r="E45" s="142">
        <v>24000</v>
      </c>
      <c r="F45" s="140">
        <f t="shared" si="0"/>
        <v>7200</v>
      </c>
      <c r="G45" s="140">
        <f t="shared" si="1"/>
        <v>7200</v>
      </c>
      <c r="H45" s="140">
        <f t="shared" si="2"/>
        <v>9600</v>
      </c>
      <c r="I45" s="140">
        <f t="shared" si="3"/>
        <v>16800</v>
      </c>
      <c r="J45" s="163">
        <v>44650</v>
      </c>
      <c r="K45" s="163">
        <v>45015</v>
      </c>
      <c r="L45" s="164">
        <v>18489900306</v>
      </c>
      <c r="M45" s="160" t="s">
        <v>31</v>
      </c>
      <c r="N45" s="126" t="str">
        <f>VLOOKUP(C45,[1]Sheet1!$A$2:$E$184,5,0)</f>
        <v>梅山镇梅西村</v>
      </c>
      <c r="O45" s="126">
        <f>VLOOKUP(C45,[1]Sheet1!$A$2:$B$184,2,0)</f>
        <v>51.63</v>
      </c>
      <c r="P45" s="158">
        <f t="shared" si="4"/>
        <v>38.7371683129963</v>
      </c>
      <c r="Q45" s="126" t="s">
        <v>38</v>
      </c>
      <c r="R45" s="126" t="s">
        <v>38</v>
      </c>
      <c r="S45" s="126" t="s">
        <v>38</v>
      </c>
      <c r="T45" s="126" t="s">
        <v>38</v>
      </c>
      <c r="U45" s="126" t="s">
        <v>39</v>
      </c>
      <c r="V45" s="126"/>
      <c r="W45" s="126">
        <v>2000</v>
      </c>
      <c r="X45" s="126"/>
      <c r="Y45" s="126" t="s">
        <v>38</v>
      </c>
      <c r="Z45" s="126" t="s">
        <v>40</v>
      </c>
      <c r="AA45" s="169"/>
      <c r="AB45" s="126"/>
      <c r="AC45" s="126"/>
    </row>
    <row r="46" ht="40.5" spans="1:29">
      <c r="A46" s="126">
        <v>44</v>
      </c>
      <c r="B46" s="155" t="s">
        <v>108</v>
      </c>
      <c r="C46" s="127" t="s">
        <v>114</v>
      </c>
      <c r="D46" s="128">
        <v>2000</v>
      </c>
      <c r="E46" s="150">
        <v>24000</v>
      </c>
      <c r="F46" s="130">
        <f t="shared" si="0"/>
        <v>7200</v>
      </c>
      <c r="G46" s="130">
        <f t="shared" si="1"/>
        <v>7200</v>
      </c>
      <c r="H46" s="130">
        <f t="shared" si="2"/>
        <v>9600</v>
      </c>
      <c r="I46" s="130">
        <f t="shared" si="3"/>
        <v>16800</v>
      </c>
      <c r="J46" s="159">
        <v>44650</v>
      </c>
      <c r="K46" s="159">
        <v>45015</v>
      </c>
      <c r="L46" s="160">
        <v>13518092895</v>
      </c>
      <c r="M46" s="160" t="s">
        <v>31</v>
      </c>
      <c r="N46" s="126" t="str">
        <f>VLOOKUP(C46,[1]Sheet1!$A$2:$E$184,5,0)</f>
        <v>梅西村阿肥爹岭</v>
      </c>
      <c r="O46" s="126">
        <f>VLOOKUP(C46,[1]Sheet1!$A$2:$B$184,2,0)</f>
        <v>46.99</v>
      </c>
      <c r="P46" s="158">
        <f t="shared" si="4"/>
        <v>42.5622472866567</v>
      </c>
      <c r="Q46" s="126"/>
      <c r="R46" s="126"/>
      <c r="S46" s="126"/>
      <c r="T46" s="126"/>
      <c r="U46" s="126"/>
      <c r="V46" s="126"/>
      <c r="W46" s="126"/>
      <c r="X46" s="126"/>
      <c r="Y46" s="126"/>
      <c r="Z46" s="126"/>
      <c r="AA46" s="169" t="s">
        <v>40</v>
      </c>
      <c r="AB46" s="126"/>
      <c r="AC46" s="126"/>
    </row>
    <row r="47" ht="40.5" spans="1:29">
      <c r="A47" s="126">
        <v>45</v>
      </c>
      <c r="B47" s="155" t="s">
        <v>115</v>
      </c>
      <c r="C47" s="127" t="s">
        <v>116</v>
      </c>
      <c r="D47" s="128">
        <v>1400</v>
      </c>
      <c r="E47" s="150">
        <v>16800</v>
      </c>
      <c r="F47" s="130">
        <f t="shared" si="0"/>
        <v>5040</v>
      </c>
      <c r="G47" s="130">
        <f t="shared" si="1"/>
        <v>5040</v>
      </c>
      <c r="H47" s="130">
        <f t="shared" si="2"/>
        <v>6720</v>
      </c>
      <c r="I47" s="130">
        <f t="shared" si="3"/>
        <v>11760</v>
      </c>
      <c r="J47" s="159">
        <v>44651</v>
      </c>
      <c r="K47" s="159">
        <v>45015</v>
      </c>
      <c r="L47" s="160">
        <v>15980375110</v>
      </c>
      <c r="M47" s="160" t="s">
        <v>31</v>
      </c>
      <c r="N47" s="126" t="str">
        <f>VLOOKUP(C47,[1]Sheet1!$A$2:$E$184,5,0)</f>
        <v>长山村</v>
      </c>
      <c r="O47" s="126">
        <f>VLOOKUP(C47,[1]Sheet1!$A$2:$B$184,2,0)</f>
        <v>29.34</v>
      </c>
      <c r="P47" s="158">
        <f t="shared" si="4"/>
        <v>47.7164280845262</v>
      </c>
      <c r="Q47" s="126"/>
      <c r="R47" s="126"/>
      <c r="S47" s="126"/>
      <c r="T47" s="126"/>
      <c r="U47" s="126"/>
      <c r="V47" s="126"/>
      <c r="W47" s="126"/>
      <c r="X47" s="126"/>
      <c r="Y47" s="126"/>
      <c r="Z47" s="126"/>
      <c r="AA47" s="169" t="s">
        <v>40</v>
      </c>
      <c r="AB47" s="126"/>
      <c r="AC47" s="126"/>
    </row>
    <row r="48" s="117" customFormat="1" ht="40.5" spans="1:29">
      <c r="A48" s="131">
        <v>46</v>
      </c>
      <c r="B48" s="153" t="s">
        <v>117</v>
      </c>
      <c r="C48" s="132" t="s">
        <v>118</v>
      </c>
      <c r="D48" s="133">
        <v>1600</v>
      </c>
      <c r="E48" s="154">
        <v>19200</v>
      </c>
      <c r="F48" s="135">
        <f t="shared" si="0"/>
        <v>5760</v>
      </c>
      <c r="G48" s="135">
        <f t="shared" si="1"/>
        <v>5760</v>
      </c>
      <c r="H48" s="135">
        <f t="shared" si="2"/>
        <v>7680</v>
      </c>
      <c r="I48" s="135">
        <f t="shared" si="3"/>
        <v>13440</v>
      </c>
      <c r="J48" s="161">
        <v>44651</v>
      </c>
      <c r="K48" s="161">
        <v>45015</v>
      </c>
      <c r="L48" s="162">
        <v>15859396601</v>
      </c>
      <c r="M48" s="160" t="s">
        <v>31</v>
      </c>
      <c r="N48" s="131" t="str">
        <f>VLOOKUP(C48,[1]Sheet1!$A$2:$E$184,5,0)</f>
        <v>梅西村委会阿肥爹岭</v>
      </c>
      <c r="O48" s="131">
        <f>VLOOKUP(C48,[1]Sheet1!$A$2:$B$184,2,0)</f>
        <v>27.69</v>
      </c>
      <c r="P48" s="158">
        <f t="shared" si="4"/>
        <v>57.7825929938606</v>
      </c>
      <c r="Q48" s="131" t="s">
        <v>38</v>
      </c>
      <c r="R48" s="131" t="s">
        <v>38</v>
      </c>
      <c r="S48" s="131" t="s">
        <v>38</v>
      </c>
      <c r="T48" s="131" t="s">
        <v>38</v>
      </c>
      <c r="U48" s="131" t="s">
        <v>39</v>
      </c>
      <c r="V48" s="131"/>
      <c r="W48" s="131">
        <v>1600</v>
      </c>
      <c r="X48" s="131">
        <f>D48-W48</f>
        <v>0</v>
      </c>
      <c r="Y48" s="131" t="s">
        <v>38</v>
      </c>
      <c r="Z48" s="131" t="s">
        <v>40</v>
      </c>
      <c r="AA48" s="169" t="s">
        <v>40</v>
      </c>
      <c r="AB48" s="131"/>
      <c r="AC48" s="131" t="s">
        <v>41</v>
      </c>
    </row>
    <row r="49" ht="40.5" spans="1:29">
      <c r="A49" s="136">
        <v>47</v>
      </c>
      <c r="B49" s="152" t="s">
        <v>119</v>
      </c>
      <c r="C49" s="137" t="s">
        <v>120</v>
      </c>
      <c r="D49" s="138">
        <v>1850</v>
      </c>
      <c r="E49" s="142">
        <v>22200</v>
      </c>
      <c r="F49" s="140">
        <f t="shared" si="0"/>
        <v>6660</v>
      </c>
      <c r="G49" s="140">
        <f t="shared" si="1"/>
        <v>6660</v>
      </c>
      <c r="H49" s="140">
        <f t="shared" si="2"/>
        <v>8880</v>
      </c>
      <c r="I49" s="140">
        <f t="shared" si="3"/>
        <v>15540</v>
      </c>
      <c r="J49" s="163">
        <v>44651</v>
      </c>
      <c r="K49" s="163">
        <v>45015</v>
      </c>
      <c r="L49" s="164">
        <v>17606040656</v>
      </c>
      <c r="M49" s="160" t="s">
        <v>31</v>
      </c>
      <c r="N49" s="126" t="str">
        <f>VLOOKUP(C49,[1]Sheet1!$A$2:$E$184,5,0)</f>
        <v>长山村</v>
      </c>
      <c r="O49" s="126">
        <f>VLOOKUP(C49,[1]Sheet1!$A$2:$B$184,2,0)</f>
        <v>36.5</v>
      </c>
      <c r="P49" s="158">
        <f t="shared" si="4"/>
        <v>50.6849315068493</v>
      </c>
      <c r="Q49" s="126" t="s">
        <v>38</v>
      </c>
      <c r="R49" s="126" t="s">
        <v>38</v>
      </c>
      <c r="S49" s="126" t="s">
        <v>38</v>
      </c>
      <c r="T49" s="126" t="s">
        <v>38</v>
      </c>
      <c r="U49" s="126" t="s">
        <v>39</v>
      </c>
      <c r="V49" s="126"/>
      <c r="W49" s="126">
        <v>1850</v>
      </c>
      <c r="X49" s="126"/>
      <c r="Y49" s="126" t="s">
        <v>38</v>
      </c>
      <c r="Z49" s="126" t="s">
        <v>40</v>
      </c>
      <c r="AA49" s="169" t="s">
        <v>40</v>
      </c>
      <c r="AB49" s="126"/>
      <c r="AC49" s="126"/>
    </row>
    <row r="50" ht="40.5" spans="1:29">
      <c r="A50" s="126">
        <v>48</v>
      </c>
      <c r="B50" s="127" t="s">
        <v>121</v>
      </c>
      <c r="C50" s="127" t="s">
        <v>122</v>
      </c>
      <c r="D50" s="128">
        <v>1800</v>
      </c>
      <c r="E50" s="150">
        <v>21600</v>
      </c>
      <c r="F50" s="130">
        <f t="shared" si="0"/>
        <v>6480</v>
      </c>
      <c r="G50" s="130">
        <f t="shared" si="1"/>
        <v>6480</v>
      </c>
      <c r="H50" s="130">
        <f t="shared" si="2"/>
        <v>8640</v>
      </c>
      <c r="I50" s="130">
        <f t="shared" si="3"/>
        <v>15120</v>
      </c>
      <c r="J50" s="159">
        <v>44650</v>
      </c>
      <c r="K50" s="159">
        <v>45015</v>
      </c>
      <c r="L50" s="160">
        <v>18976156085</v>
      </c>
      <c r="M50" s="160" t="s">
        <v>31</v>
      </c>
      <c r="N50" s="126" t="str">
        <f>VLOOKUP(C50,[1]Sheet1!$A$2:$E$184,5,0)</f>
        <v>梅山镇梅西村阿肥爹岭</v>
      </c>
      <c r="O50" s="126">
        <f>VLOOKUP(C50,[1]Sheet1!$A$2:$B$184,2,0)</f>
        <v>38.15</v>
      </c>
      <c r="P50" s="158">
        <f t="shared" si="4"/>
        <v>47.1821756225426</v>
      </c>
      <c r="Q50" s="126"/>
      <c r="R50" s="126"/>
      <c r="S50" s="126"/>
      <c r="T50" s="126"/>
      <c r="U50" s="126"/>
      <c r="V50" s="126"/>
      <c r="W50" s="126"/>
      <c r="X50" s="126"/>
      <c r="Y50" s="126"/>
      <c r="Z50" s="126"/>
      <c r="AA50" s="169"/>
      <c r="AB50" s="126"/>
      <c r="AC50" s="126"/>
    </row>
    <row r="51" s="117" customFormat="1" ht="40.5" spans="1:29">
      <c r="A51" s="131">
        <v>49</v>
      </c>
      <c r="B51" s="156" t="s">
        <v>123</v>
      </c>
      <c r="C51" s="132" t="s">
        <v>124</v>
      </c>
      <c r="D51" s="133">
        <v>1500</v>
      </c>
      <c r="E51" s="154">
        <v>18000</v>
      </c>
      <c r="F51" s="135">
        <f t="shared" si="0"/>
        <v>5400</v>
      </c>
      <c r="G51" s="135">
        <f t="shared" si="1"/>
        <v>5400</v>
      </c>
      <c r="H51" s="135">
        <f t="shared" si="2"/>
        <v>7200</v>
      </c>
      <c r="I51" s="135">
        <f t="shared" si="3"/>
        <v>12600</v>
      </c>
      <c r="J51" s="161">
        <v>44650</v>
      </c>
      <c r="K51" s="161">
        <v>45015</v>
      </c>
      <c r="L51" s="162">
        <v>15736598534</v>
      </c>
      <c r="M51" s="160" t="s">
        <v>31</v>
      </c>
      <c r="N51" s="131" t="str">
        <f>VLOOKUP(C51,[1]Sheet1!$A$2:$E$184,5,0)</f>
        <v>南雅四队</v>
      </c>
      <c r="O51" s="131">
        <f>VLOOKUP(C51,[1]Sheet1!$A$2:$B$184,2,0)</f>
        <v>40.89</v>
      </c>
      <c r="P51" s="158">
        <f t="shared" si="4"/>
        <v>36.6837857666911</v>
      </c>
      <c r="Q51" s="131" t="s">
        <v>38</v>
      </c>
      <c r="R51" s="131" t="s">
        <v>38</v>
      </c>
      <c r="S51" s="131" t="s">
        <v>38</v>
      </c>
      <c r="T51" s="131" t="s">
        <v>38</v>
      </c>
      <c r="U51" s="131" t="s">
        <v>39</v>
      </c>
      <c r="V51" s="131"/>
      <c r="W51" s="131">
        <v>1500</v>
      </c>
      <c r="X51" s="131">
        <f>D51-W51</f>
        <v>0</v>
      </c>
      <c r="Y51" s="131" t="s">
        <v>38</v>
      </c>
      <c r="Z51" s="131" t="s">
        <v>40</v>
      </c>
      <c r="AA51" s="169" t="s">
        <v>40</v>
      </c>
      <c r="AB51" s="131"/>
      <c r="AC51" s="131" t="s">
        <v>55</v>
      </c>
    </row>
    <row r="52" ht="40.5" spans="1:29">
      <c r="A52" s="136">
        <v>50</v>
      </c>
      <c r="B52" s="137" t="s">
        <v>125</v>
      </c>
      <c r="C52" s="137" t="s">
        <v>126</v>
      </c>
      <c r="D52" s="138">
        <v>2500</v>
      </c>
      <c r="E52" s="139">
        <v>30000</v>
      </c>
      <c r="F52" s="140">
        <f t="shared" si="0"/>
        <v>9000</v>
      </c>
      <c r="G52" s="140">
        <f t="shared" si="1"/>
        <v>9000</v>
      </c>
      <c r="H52" s="140">
        <f t="shared" si="2"/>
        <v>12000</v>
      </c>
      <c r="I52" s="140">
        <f t="shared" si="3"/>
        <v>21000</v>
      </c>
      <c r="J52" s="163">
        <v>44651</v>
      </c>
      <c r="K52" s="163">
        <v>45015</v>
      </c>
      <c r="L52" s="164">
        <v>13599953044</v>
      </c>
      <c r="M52" s="160" t="s">
        <v>31</v>
      </c>
      <c r="N52" s="126" t="str">
        <f>VLOOKUP(C52,[1]Sheet1!$A$2:$E$184,5,0)</f>
        <v>芒三水库长岭队</v>
      </c>
      <c r="O52" s="126">
        <f>VLOOKUP(C52,[1]Sheet1!$A$2:$B$184,2,0)</f>
        <v>60.35</v>
      </c>
      <c r="P52" s="158">
        <f t="shared" si="4"/>
        <v>41.4250207125104</v>
      </c>
      <c r="Q52" s="126" t="s">
        <v>38</v>
      </c>
      <c r="R52" s="126" t="s">
        <v>38</v>
      </c>
      <c r="S52" s="126" t="s">
        <v>38</v>
      </c>
      <c r="T52" s="126" t="s">
        <v>38</v>
      </c>
      <c r="U52" s="126" t="s">
        <v>39</v>
      </c>
      <c r="V52" s="126">
        <v>80</v>
      </c>
      <c r="W52" s="126"/>
      <c r="X52" s="126"/>
      <c r="Y52" s="126" t="s">
        <v>38</v>
      </c>
      <c r="Z52" s="126" t="s">
        <v>40</v>
      </c>
      <c r="AA52" s="169"/>
      <c r="AB52" s="126"/>
      <c r="AC52" s="126"/>
    </row>
    <row r="53" ht="40.5" spans="1:29">
      <c r="A53" s="136">
        <v>51</v>
      </c>
      <c r="B53" s="137" t="s">
        <v>127</v>
      </c>
      <c r="C53" s="137" t="s">
        <v>128</v>
      </c>
      <c r="D53" s="138">
        <v>2000</v>
      </c>
      <c r="E53" s="139">
        <v>24000</v>
      </c>
      <c r="F53" s="140">
        <f t="shared" si="0"/>
        <v>7200</v>
      </c>
      <c r="G53" s="140">
        <f t="shared" si="1"/>
        <v>7200</v>
      </c>
      <c r="H53" s="140">
        <f t="shared" si="2"/>
        <v>9600</v>
      </c>
      <c r="I53" s="140">
        <f t="shared" si="3"/>
        <v>16800</v>
      </c>
      <c r="J53" s="163">
        <v>44651</v>
      </c>
      <c r="K53" s="163">
        <v>45015</v>
      </c>
      <c r="L53" s="164">
        <v>18177679981</v>
      </c>
      <c r="M53" s="160" t="s">
        <v>31</v>
      </c>
      <c r="N53" s="126" t="str">
        <f>VLOOKUP(C53,[1]Sheet1!$A$2:$E$184,5,0)</f>
        <v>梅西村委会阿肥爹岭</v>
      </c>
      <c r="O53" s="126">
        <f>VLOOKUP(C53,[1]Sheet1!$A$2:$B$184,2,0)</f>
        <v>45.81</v>
      </c>
      <c r="P53" s="158">
        <f t="shared" si="4"/>
        <v>43.6585898275486</v>
      </c>
      <c r="Q53" s="126" t="s">
        <v>38</v>
      </c>
      <c r="R53" s="126" t="s">
        <v>38</v>
      </c>
      <c r="S53" s="126" t="s">
        <v>38</v>
      </c>
      <c r="T53" s="126" t="s">
        <v>38</v>
      </c>
      <c r="U53" s="126" t="s">
        <v>39</v>
      </c>
      <c r="V53" s="126"/>
      <c r="W53" s="126">
        <v>2000</v>
      </c>
      <c r="X53" s="126"/>
      <c r="Y53" s="126" t="s">
        <v>38</v>
      </c>
      <c r="Z53" s="126" t="s">
        <v>40</v>
      </c>
      <c r="AA53" s="169"/>
      <c r="AB53" s="126"/>
      <c r="AC53" s="126"/>
    </row>
    <row r="54" ht="40.5" spans="1:29">
      <c r="A54" s="126">
        <v>52</v>
      </c>
      <c r="B54" s="127" t="s">
        <v>129</v>
      </c>
      <c r="C54" s="127" t="s">
        <v>130</v>
      </c>
      <c r="D54" s="128">
        <v>1500</v>
      </c>
      <c r="E54" s="129">
        <v>18000</v>
      </c>
      <c r="F54" s="130">
        <f t="shared" si="0"/>
        <v>5400</v>
      </c>
      <c r="G54" s="130">
        <f t="shared" si="1"/>
        <v>5400</v>
      </c>
      <c r="H54" s="130">
        <f t="shared" si="2"/>
        <v>7200</v>
      </c>
      <c r="I54" s="130">
        <f t="shared" si="3"/>
        <v>12600</v>
      </c>
      <c r="J54" s="159">
        <v>44651</v>
      </c>
      <c r="K54" s="159">
        <v>45015</v>
      </c>
      <c r="L54" s="160">
        <v>18789591190</v>
      </c>
      <c r="M54" s="160" t="s">
        <v>31</v>
      </c>
      <c r="N54" s="126" t="str">
        <f>VLOOKUP(C54,[1]Sheet1!$A$2:$E$184,5,0)</f>
        <v>梅西村委会阿肥爹岭</v>
      </c>
      <c r="O54" s="126">
        <f>VLOOKUP(C54,[1]Sheet1!$A$2:$B$184,2,0)</f>
        <v>34.79</v>
      </c>
      <c r="P54" s="158">
        <f t="shared" si="4"/>
        <v>43.1158378844496</v>
      </c>
      <c r="Q54" s="126"/>
      <c r="R54" s="126"/>
      <c r="S54" s="126"/>
      <c r="T54" s="126"/>
      <c r="U54" s="126"/>
      <c r="V54" s="126"/>
      <c r="W54" s="126"/>
      <c r="X54" s="126"/>
      <c r="Y54" s="126"/>
      <c r="Z54" s="126"/>
      <c r="AA54" s="169"/>
      <c r="AB54" s="126"/>
      <c r="AC54" s="126"/>
    </row>
    <row r="55" ht="40.5" spans="1:29">
      <c r="A55" s="136">
        <v>53</v>
      </c>
      <c r="B55" s="141" t="s">
        <v>131</v>
      </c>
      <c r="C55" s="137" t="s">
        <v>132</v>
      </c>
      <c r="D55" s="138">
        <v>3000</v>
      </c>
      <c r="E55" s="142">
        <v>36000</v>
      </c>
      <c r="F55" s="140">
        <f t="shared" si="0"/>
        <v>10800</v>
      </c>
      <c r="G55" s="140">
        <f t="shared" si="1"/>
        <v>10800</v>
      </c>
      <c r="H55" s="140">
        <f t="shared" si="2"/>
        <v>14400</v>
      </c>
      <c r="I55" s="140">
        <f t="shared" si="3"/>
        <v>25200</v>
      </c>
      <c r="J55" s="163">
        <v>44650</v>
      </c>
      <c r="K55" s="163">
        <v>45015</v>
      </c>
      <c r="L55" s="164">
        <v>13807503863</v>
      </c>
      <c r="M55" s="160" t="s">
        <v>31</v>
      </c>
      <c r="N55" s="126" t="str">
        <f>VLOOKUP(C55,[1]Sheet1!$A$2:$E$184,5,0)</f>
        <v>梅山镇茅彭水库</v>
      </c>
      <c r="O55" s="126">
        <f>VLOOKUP(C55,[1]Sheet1!$A$2:$B$184,2,0)</f>
        <v>57.55</v>
      </c>
      <c r="P55" s="158">
        <f t="shared" si="4"/>
        <v>52.128583840139</v>
      </c>
      <c r="Q55" s="126" t="s">
        <v>38</v>
      </c>
      <c r="R55" s="126" t="s">
        <v>38</v>
      </c>
      <c r="S55" s="126" t="s">
        <v>38</v>
      </c>
      <c r="T55" s="126" t="s">
        <v>38</v>
      </c>
      <c r="U55" s="126" t="s">
        <v>39</v>
      </c>
      <c r="V55" s="126"/>
      <c r="W55" s="126">
        <v>3000</v>
      </c>
      <c r="X55" s="126"/>
      <c r="Y55" s="126" t="s">
        <v>38</v>
      </c>
      <c r="Z55" s="126" t="s">
        <v>40</v>
      </c>
      <c r="AA55" s="169" t="s">
        <v>40</v>
      </c>
      <c r="AB55" s="126"/>
      <c r="AC55" s="126"/>
    </row>
    <row r="56" s="117" customFormat="1" ht="40.5" spans="1:29">
      <c r="A56" s="131">
        <v>54</v>
      </c>
      <c r="B56" s="132" t="s">
        <v>133</v>
      </c>
      <c r="C56" s="132" t="s">
        <v>134</v>
      </c>
      <c r="D56" s="133">
        <v>1500</v>
      </c>
      <c r="E56" s="134">
        <v>18000</v>
      </c>
      <c r="F56" s="135">
        <f t="shared" si="0"/>
        <v>5400</v>
      </c>
      <c r="G56" s="135">
        <f t="shared" si="1"/>
        <v>5400</v>
      </c>
      <c r="H56" s="135">
        <f t="shared" si="2"/>
        <v>7200</v>
      </c>
      <c r="I56" s="135">
        <f t="shared" si="3"/>
        <v>12600</v>
      </c>
      <c r="J56" s="161">
        <v>44651</v>
      </c>
      <c r="K56" s="161">
        <v>45015</v>
      </c>
      <c r="L56" s="162">
        <v>18889426438</v>
      </c>
      <c r="M56" s="160" t="s">
        <v>31</v>
      </c>
      <c r="N56" s="131" t="str">
        <f>VLOOKUP(C56,[1]Sheet1!$A$2:$E$184,5,0)</f>
        <v>梅西村委会阿肥爹岭</v>
      </c>
      <c r="O56" s="131">
        <f>VLOOKUP(C56,[1]Sheet1!$A$2:$B$184,2,0)</f>
        <v>35.61</v>
      </c>
      <c r="P56" s="158">
        <f t="shared" si="4"/>
        <v>42.12299915754</v>
      </c>
      <c r="Q56" s="131" t="s">
        <v>38</v>
      </c>
      <c r="R56" s="131" t="s">
        <v>38</v>
      </c>
      <c r="S56" s="131" t="s">
        <v>38</v>
      </c>
      <c r="T56" s="131" t="s">
        <v>38</v>
      </c>
      <c r="U56" s="131" t="s">
        <v>39</v>
      </c>
      <c r="V56" s="131"/>
      <c r="W56" s="131">
        <v>1500</v>
      </c>
      <c r="X56" s="131">
        <f>D56-W56</f>
        <v>0</v>
      </c>
      <c r="Y56" s="131" t="s">
        <v>38</v>
      </c>
      <c r="Z56" s="131" t="s">
        <v>40</v>
      </c>
      <c r="AA56" s="169" t="s">
        <v>40</v>
      </c>
      <c r="AB56" s="131"/>
      <c r="AC56" s="131" t="s">
        <v>41</v>
      </c>
    </row>
    <row r="57" ht="40.5" spans="1:29">
      <c r="A57" s="136">
        <v>55</v>
      </c>
      <c r="B57" s="141" t="s">
        <v>135</v>
      </c>
      <c r="C57" s="137" t="s">
        <v>136</v>
      </c>
      <c r="D57" s="138">
        <v>3000</v>
      </c>
      <c r="E57" s="142">
        <v>36000</v>
      </c>
      <c r="F57" s="140">
        <f t="shared" si="0"/>
        <v>10800</v>
      </c>
      <c r="G57" s="140">
        <f t="shared" si="1"/>
        <v>10800</v>
      </c>
      <c r="H57" s="140">
        <f t="shared" si="2"/>
        <v>14400</v>
      </c>
      <c r="I57" s="140">
        <f t="shared" si="3"/>
        <v>25200</v>
      </c>
      <c r="J57" s="163">
        <v>44650</v>
      </c>
      <c r="K57" s="163">
        <v>45015</v>
      </c>
      <c r="L57" s="164">
        <v>13876528030</v>
      </c>
      <c r="M57" s="160" t="s">
        <v>31</v>
      </c>
      <c r="N57" s="126" t="str">
        <f>VLOOKUP(C57,[1]Sheet1!$A$2:$E$184,5,0)</f>
        <v>梅西村阿肥爹岭</v>
      </c>
      <c r="O57" s="126">
        <f>VLOOKUP(C57,[1]Sheet1!$A$2:$B$184,2,0)</f>
        <v>55.14</v>
      </c>
      <c r="P57" s="158">
        <f t="shared" si="4"/>
        <v>54.4069640914037</v>
      </c>
      <c r="Q57" s="126" t="s">
        <v>38</v>
      </c>
      <c r="R57" s="126" t="s">
        <v>38</v>
      </c>
      <c r="S57" s="126" t="s">
        <v>38</v>
      </c>
      <c r="T57" s="126" t="s">
        <v>38</v>
      </c>
      <c r="U57" s="126" t="s">
        <v>39</v>
      </c>
      <c r="V57" s="126"/>
      <c r="W57" s="126">
        <v>3200</v>
      </c>
      <c r="X57" s="126"/>
      <c r="Y57" s="126" t="s">
        <v>38</v>
      </c>
      <c r="Z57" s="126" t="s">
        <v>40</v>
      </c>
      <c r="AA57" s="169" t="s">
        <v>40</v>
      </c>
      <c r="AB57" s="126"/>
      <c r="AC57" s="126"/>
    </row>
    <row r="58" s="117" customFormat="1" ht="40.5" spans="1:29">
      <c r="A58" s="131">
        <v>56</v>
      </c>
      <c r="B58" s="132" t="s">
        <v>137</v>
      </c>
      <c r="C58" s="132" t="s">
        <v>138</v>
      </c>
      <c r="D58" s="133">
        <v>1500</v>
      </c>
      <c r="E58" s="154">
        <v>18000</v>
      </c>
      <c r="F58" s="135">
        <f t="shared" si="0"/>
        <v>5400</v>
      </c>
      <c r="G58" s="135">
        <f t="shared" si="1"/>
        <v>5400</v>
      </c>
      <c r="H58" s="135">
        <f t="shared" si="2"/>
        <v>7200</v>
      </c>
      <c r="I58" s="135">
        <f t="shared" si="3"/>
        <v>12600</v>
      </c>
      <c r="J58" s="161">
        <v>44650</v>
      </c>
      <c r="K58" s="161">
        <v>45015</v>
      </c>
      <c r="L58" s="162">
        <v>13876857996</v>
      </c>
      <c r="M58" s="160" t="s">
        <v>31</v>
      </c>
      <c r="N58" s="131" t="str">
        <f>VLOOKUP(C58,[1]Sheet1!$A$2:$E$184,5,0)</f>
        <v>梅西村阿肥爹岭</v>
      </c>
      <c r="O58" s="131">
        <f>VLOOKUP(C58,[1]Sheet1!$A$2:$B$184,2,0)</f>
        <v>34.13</v>
      </c>
      <c r="P58" s="158">
        <f t="shared" si="4"/>
        <v>43.9496044535599</v>
      </c>
      <c r="Q58" s="131" t="s">
        <v>38</v>
      </c>
      <c r="R58" s="131" t="s">
        <v>38</v>
      </c>
      <c r="S58" s="131" t="s">
        <v>38</v>
      </c>
      <c r="T58" s="131" t="s">
        <v>38</v>
      </c>
      <c r="U58" s="131" t="s">
        <v>39</v>
      </c>
      <c r="V58" s="131"/>
      <c r="W58" s="131">
        <v>1500</v>
      </c>
      <c r="X58" s="131">
        <f>D58-W58</f>
        <v>0</v>
      </c>
      <c r="Y58" s="131" t="s">
        <v>38</v>
      </c>
      <c r="Z58" s="131" t="s">
        <v>38</v>
      </c>
      <c r="AA58" s="169" t="s">
        <v>40</v>
      </c>
      <c r="AB58" s="131"/>
      <c r="AC58" s="131" t="s">
        <v>41</v>
      </c>
    </row>
    <row r="59" ht="40.5" spans="1:29">
      <c r="A59" s="136">
        <v>57</v>
      </c>
      <c r="B59" s="141" t="s">
        <v>123</v>
      </c>
      <c r="C59" s="137" t="s">
        <v>139</v>
      </c>
      <c r="D59" s="138">
        <v>1100</v>
      </c>
      <c r="E59" s="142">
        <v>13200</v>
      </c>
      <c r="F59" s="140">
        <f t="shared" si="0"/>
        <v>3960</v>
      </c>
      <c r="G59" s="140">
        <f t="shared" si="1"/>
        <v>3960</v>
      </c>
      <c r="H59" s="140">
        <f t="shared" si="2"/>
        <v>5280</v>
      </c>
      <c r="I59" s="140">
        <f t="shared" si="3"/>
        <v>9240</v>
      </c>
      <c r="J59" s="163">
        <v>44650</v>
      </c>
      <c r="K59" s="163">
        <v>45015</v>
      </c>
      <c r="L59" s="164">
        <v>15736598534</v>
      </c>
      <c r="M59" s="160" t="s">
        <v>31</v>
      </c>
      <c r="N59" s="126" t="str">
        <f>VLOOKUP(C59,[1]Sheet1!$A$2:$E$184,5,0)</f>
        <v>南雅四队</v>
      </c>
      <c r="O59" s="126">
        <f>VLOOKUP(C59,[1]Sheet1!$A$2:$B$184,2,0)</f>
        <v>27.08</v>
      </c>
      <c r="P59" s="158">
        <f t="shared" si="4"/>
        <v>40.6203840472674</v>
      </c>
      <c r="Q59" s="126" t="s">
        <v>38</v>
      </c>
      <c r="R59" s="126" t="s">
        <v>38</v>
      </c>
      <c r="S59" s="126" t="s">
        <v>38</v>
      </c>
      <c r="T59" s="126" t="s">
        <v>38</v>
      </c>
      <c r="U59" s="126" t="s">
        <v>39</v>
      </c>
      <c r="V59" s="126"/>
      <c r="W59" s="126">
        <v>1100</v>
      </c>
      <c r="X59" s="126"/>
      <c r="Y59" s="126" t="s">
        <v>38</v>
      </c>
      <c r="Z59" s="126" t="s">
        <v>40</v>
      </c>
      <c r="AA59" s="169" t="s">
        <v>40</v>
      </c>
      <c r="AB59" s="126"/>
      <c r="AC59" s="126"/>
    </row>
    <row r="60" ht="40.5" spans="1:29">
      <c r="A60" s="136">
        <v>58</v>
      </c>
      <c r="B60" s="137" t="s">
        <v>140</v>
      </c>
      <c r="C60" s="137" t="s">
        <v>141</v>
      </c>
      <c r="D60" s="138">
        <v>3000</v>
      </c>
      <c r="E60" s="139">
        <v>36000</v>
      </c>
      <c r="F60" s="140">
        <f t="shared" si="0"/>
        <v>10800</v>
      </c>
      <c r="G60" s="140">
        <f t="shared" si="1"/>
        <v>10800</v>
      </c>
      <c r="H60" s="140">
        <f t="shared" si="2"/>
        <v>14400</v>
      </c>
      <c r="I60" s="140">
        <f t="shared" si="3"/>
        <v>25200</v>
      </c>
      <c r="J60" s="163">
        <v>44651</v>
      </c>
      <c r="K60" s="163">
        <v>45015</v>
      </c>
      <c r="L60" s="164">
        <v>18907696721</v>
      </c>
      <c r="M60" s="160" t="s">
        <v>31</v>
      </c>
      <c r="N60" s="126" t="str">
        <f>VLOOKUP(C60,[1]Sheet1!$A$2:$E$184,5,0)</f>
        <v>梅山镇梅西村</v>
      </c>
      <c r="O60" s="126">
        <f>VLOOKUP(C60,[1]Sheet1!$A$2:$B$184,2,0)</f>
        <v>60</v>
      </c>
      <c r="P60" s="158">
        <f t="shared" si="4"/>
        <v>50</v>
      </c>
      <c r="Q60" s="126" t="s">
        <v>38</v>
      </c>
      <c r="R60" s="126" t="s">
        <v>38</v>
      </c>
      <c r="S60" s="126" t="s">
        <v>38</v>
      </c>
      <c r="T60" s="126" t="s">
        <v>38</v>
      </c>
      <c r="U60" s="126" t="s">
        <v>39</v>
      </c>
      <c r="V60" s="126"/>
      <c r="W60" s="126">
        <v>3000</v>
      </c>
      <c r="X60" s="126"/>
      <c r="Y60" s="126" t="s">
        <v>38</v>
      </c>
      <c r="Z60" s="126" t="s">
        <v>38</v>
      </c>
      <c r="AA60" s="169" t="s">
        <v>40</v>
      </c>
      <c r="AB60" s="126"/>
      <c r="AC60" s="126"/>
    </row>
    <row r="61" ht="40.5" spans="1:29">
      <c r="A61" s="136">
        <v>59</v>
      </c>
      <c r="B61" s="137" t="s">
        <v>142</v>
      </c>
      <c r="C61" s="137" t="s">
        <v>143</v>
      </c>
      <c r="D61" s="138">
        <v>1800</v>
      </c>
      <c r="E61" s="139">
        <v>21600</v>
      </c>
      <c r="F61" s="140">
        <f t="shared" si="0"/>
        <v>6480</v>
      </c>
      <c r="G61" s="140">
        <f t="shared" si="1"/>
        <v>6480</v>
      </c>
      <c r="H61" s="140">
        <f t="shared" si="2"/>
        <v>8640</v>
      </c>
      <c r="I61" s="140">
        <f t="shared" si="3"/>
        <v>15120</v>
      </c>
      <c r="J61" s="163">
        <v>44651</v>
      </c>
      <c r="K61" s="163">
        <v>45015</v>
      </c>
      <c r="L61" s="164">
        <v>17330892133</v>
      </c>
      <c r="M61" s="160" t="s">
        <v>31</v>
      </c>
      <c r="N61" s="126" t="str">
        <f>VLOOKUP(C61,[1]Sheet1!$A$2:$E$184,5,0)</f>
        <v>南滨农场十三连</v>
      </c>
      <c r="O61" s="126">
        <f>VLOOKUP(C61,[1]Sheet1!$A$2:$B$184,2,0)</f>
        <v>35.12</v>
      </c>
      <c r="P61" s="158">
        <f t="shared" si="4"/>
        <v>51.25284738041</v>
      </c>
      <c r="Q61" s="126" t="s">
        <v>38</v>
      </c>
      <c r="R61" s="126" t="s">
        <v>38</v>
      </c>
      <c r="S61" s="126" t="s">
        <v>38</v>
      </c>
      <c r="T61" s="126" t="s">
        <v>38</v>
      </c>
      <c r="U61" s="126" t="s">
        <v>39</v>
      </c>
      <c r="V61" s="126"/>
      <c r="W61" s="126">
        <v>1800</v>
      </c>
      <c r="X61" s="126"/>
      <c r="Y61" s="126" t="s">
        <v>38</v>
      </c>
      <c r="Z61" s="126" t="s">
        <v>38</v>
      </c>
      <c r="AA61" s="169" t="s">
        <v>40</v>
      </c>
      <c r="AB61" s="126"/>
      <c r="AC61" s="126"/>
    </row>
    <row r="62" ht="40.5" spans="1:29">
      <c r="A62" s="126">
        <v>60</v>
      </c>
      <c r="B62" s="127" t="s">
        <v>144</v>
      </c>
      <c r="C62" s="127" t="s">
        <v>145</v>
      </c>
      <c r="D62" s="128">
        <v>1000</v>
      </c>
      <c r="E62" s="129">
        <v>12000</v>
      </c>
      <c r="F62" s="130">
        <f t="shared" si="0"/>
        <v>3600</v>
      </c>
      <c r="G62" s="130">
        <f t="shared" si="1"/>
        <v>3600</v>
      </c>
      <c r="H62" s="130">
        <f t="shared" si="2"/>
        <v>4800</v>
      </c>
      <c r="I62" s="130">
        <f t="shared" si="3"/>
        <v>8400</v>
      </c>
      <c r="J62" s="159">
        <v>44651</v>
      </c>
      <c r="K62" s="159">
        <v>45015</v>
      </c>
      <c r="L62" s="160">
        <v>17305009995</v>
      </c>
      <c r="M62" s="160" t="s">
        <v>31</v>
      </c>
      <c r="N62" s="126" t="str">
        <f>VLOOKUP(C62,[1]Sheet1!$A$2:$E$184,5,0)</f>
        <v>南滨农场十三连</v>
      </c>
      <c r="O62" s="126">
        <f>VLOOKUP(C62,[1]Sheet1!$A$2:$B$184,2,0)</f>
        <v>23.05</v>
      </c>
      <c r="P62" s="158">
        <f t="shared" si="4"/>
        <v>43.3839479392625</v>
      </c>
      <c r="Q62" s="126"/>
      <c r="R62" s="126"/>
      <c r="S62" s="126"/>
      <c r="T62" s="126"/>
      <c r="U62" s="126"/>
      <c r="V62" s="126"/>
      <c r="W62" s="126"/>
      <c r="X62" s="126"/>
      <c r="Y62" s="126"/>
      <c r="Z62" s="126"/>
      <c r="AA62" s="169" t="s">
        <v>40</v>
      </c>
      <c r="AB62" s="126"/>
      <c r="AC62" s="126"/>
    </row>
    <row r="63" s="117" customFormat="1" ht="40.5" spans="1:29">
      <c r="A63" s="131">
        <v>61</v>
      </c>
      <c r="B63" s="132" t="s">
        <v>146</v>
      </c>
      <c r="C63" s="132" t="s">
        <v>147</v>
      </c>
      <c r="D63" s="133">
        <v>1500</v>
      </c>
      <c r="E63" s="154">
        <v>18000</v>
      </c>
      <c r="F63" s="135">
        <f t="shared" si="0"/>
        <v>5400</v>
      </c>
      <c r="G63" s="135">
        <f t="shared" si="1"/>
        <v>5400</v>
      </c>
      <c r="H63" s="135">
        <f t="shared" si="2"/>
        <v>7200</v>
      </c>
      <c r="I63" s="135">
        <f t="shared" si="3"/>
        <v>12600</v>
      </c>
      <c r="J63" s="161">
        <v>44650</v>
      </c>
      <c r="K63" s="161">
        <v>45015</v>
      </c>
      <c r="L63" s="162">
        <v>13950590700</v>
      </c>
      <c r="M63" s="160" t="s">
        <v>31</v>
      </c>
      <c r="N63" s="131" t="str">
        <f>VLOOKUP(C63,[1]Sheet1!$A$2:$E$184,5,0)</f>
        <v>梅山镇梅西村</v>
      </c>
      <c r="O63" s="131">
        <f>VLOOKUP(C63,[1]Sheet1!$A$2:$B$184,2,0)</f>
        <v>37.1</v>
      </c>
      <c r="P63" s="158">
        <f t="shared" si="4"/>
        <v>40.4312668463612</v>
      </c>
      <c r="Q63" s="131" t="s">
        <v>38</v>
      </c>
      <c r="R63" s="131" t="s">
        <v>38</v>
      </c>
      <c r="S63" s="131" t="s">
        <v>38</v>
      </c>
      <c r="T63" s="131" t="s">
        <v>38</v>
      </c>
      <c r="U63" s="131" t="s">
        <v>39</v>
      </c>
      <c r="V63" s="131"/>
      <c r="W63" s="131">
        <v>1500</v>
      </c>
      <c r="X63" s="131">
        <f>D63-W63</f>
        <v>0</v>
      </c>
      <c r="Y63" s="131" t="s">
        <v>38</v>
      </c>
      <c r="Z63" s="131" t="s">
        <v>40</v>
      </c>
      <c r="AA63" s="169" t="s">
        <v>40</v>
      </c>
      <c r="AB63" s="131"/>
      <c r="AC63" s="131" t="s">
        <v>41</v>
      </c>
    </row>
    <row r="64" s="117" customFormat="1" ht="40.5" spans="1:29">
      <c r="A64" s="131">
        <v>62</v>
      </c>
      <c r="B64" s="132" t="s">
        <v>148</v>
      </c>
      <c r="C64" s="132" t="s">
        <v>149</v>
      </c>
      <c r="D64" s="133">
        <v>1500</v>
      </c>
      <c r="E64" s="134">
        <v>18000</v>
      </c>
      <c r="F64" s="135">
        <f t="shared" si="0"/>
        <v>5400</v>
      </c>
      <c r="G64" s="135">
        <f t="shared" si="1"/>
        <v>5400</v>
      </c>
      <c r="H64" s="135">
        <f t="shared" si="2"/>
        <v>7200</v>
      </c>
      <c r="I64" s="135">
        <f t="shared" si="3"/>
        <v>12600</v>
      </c>
      <c r="J64" s="161">
        <v>44651</v>
      </c>
      <c r="K64" s="161">
        <v>45015</v>
      </c>
      <c r="L64" s="162">
        <v>15120701539</v>
      </c>
      <c r="M64" s="160" t="s">
        <v>31</v>
      </c>
      <c r="N64" s="131" t="str">
        <f>VLOOKUP(C64,[1]Sheet1!$A$2:$E$184,5,0)</f>
        <v>梅山镇梅西村</v>
      </c>
      <c r="O64" s="131">
        <f>VLOOKUP(C64,[1]Sheet1!$A$2:$B$184,2,0)</f>
        <v>29.49</v>
      </c>
      <c r="P64" s="158">
        <f t="shared" si="4"/>
        <v>50.8646998982706</v>
      </c>
      <c r="Q64" s="131" t="s">
        <v>38</v>
      </c>
      <c r="R64" s="131" t="s">
        <v>38</v>
      </c>
      <c r="S64" s="131" t="s">
        <v>38</v>
      </c>
      <c r="T64" s="131" t="s">
        <v>38</v>
      </c>
      <c r="U64" s="131" t="s">
        <v>39</v>
      </c>
      <c r="V64" s="131"/>
      <c r="W64" s="131">
        <v>1500</v>
      </c>
      <c r="X64" s="131">
        <f>D64-W64</f>
        <v>0</v>
      </c>
      <c r="Y64" s="131" t="s">
        <v>38</v>
      </c>
      <c r="Z64" s="131" t="s">
        <v>40</v>
      </c>
      <c r="AA64" s="169" t="s">
        <v>40</v>
      </c>
      <c r="AB64" s="131"/>
      <c r="AC64" s="131" t="s">
        <v>41</v>
      </c>
    </row>
    <row r="65" ht="40.5" spans="1:29">
      <c r="A65" s="126">
        <v>63</v>
      </c>
      <c r="B65" s="127" t="s">
        <v>150</v>
      </c>
      <c r="C65" s="127" t="s">
        <v>151</v>
      </c>
      <c r="D65" s="128">
        <v>1900</v>
      </c>
      <c r="E65" s="129">
        <v>22800</v>
      </c>
      <c r="F65" s="130">
        <f t="shared" si="0"/>
        <v>6840</v>
      </c>
      <c r="G65" s="130">
        <f t="shared" si="1"/>
        <v>6840</v>
      </c>
      <c r="H65" s="130">
        <f t="shared" si="2"/>
        <v>9120</v>
      </c>
      <c r="I65" s="130">
        <f t="shared" si="3"/>
        <v>15960</v>
      </c>
      <c r="J65" s="159">
        <v>44651</v>
      </c>
      <c r="K65" s="159">
        <v>45015</v>
      </c>
      <c r="L65" s="160">
        <v>13807536745</v>
      </c>
      <c r="M65" s="160" t="s">
        <v>31</v>
      </c>
      <c r="N65" s="126" t="str">
        <f>VLOOKUP(C65,[1]Sheet1!$A$2:$E$184,5,0)</f>
        <v>抱古村立番组</v>
      </c>
      <c r="O65" s="126">
        <f>VLOOKUP(C65,[1]Sheet1!$A$2:$B$184,2,0)</f>
        <v>45.19</v>
      </c>
      <c r="P65" s="158">
        <f t="shared" si="4"/>
        <v>42.0447001549015</v>
      </c>
      <c r="Q65" s="126"/>
      <c r="R65" s="126"/>
      <c r="S65" s="126"/>
      <c r="T65" s="126"/>
      <c r="U65" s="126"/>
      <c r="V65" s="126"/>
      <c r="W65" s="126"/>
      <c r="X65" s="126"/>
      <c r="Y65" s="126"/>
      <c r="Z65" s="126"/>
      <c r="AA65" s="169" t="s">
        <v>40</v>
      </c>
      <c r="AB65" s="126"/>
      <c r="AC65" s="126"/>
    </row>
    <row r="66" ht="40.5" spans="1:29">
      <c r="A66" s="126">
        <v>64</v>
      </c>
      <c r="B66" s="127" t="s">
        <v>152</v>
      </c>
      <c r="C66" s="127" t="s">
        <v>153</v>
      </c>
      <c r="D66" s="128">
        <v>2200</v>
      </c>
      <c r="E66" s="129">
        <v>26400</v>
      </c>
      <c r="F66" s="130">
        <f t="shared" si="0"/>
        <v>7920</v>
      </c>
      <c r="G66" s="130">
        <f t="shared" si="1"/>
        <v>7920</v>
      </c>
      <c r="H66" s="130">
        <f t="shared" si="2"/>
        <v>10560</v>
      </c>
      <c r="I66" s="130">
        <f t="shared" si="3"/>
        <v>18480</v>
      </c>
      <c r="J66" s="159">
        <v>44651</v>
      </c>
      <c r="K66" s="159">
        <v>45015</v>
      </c>
      <c r="L66" s="160">
        <v>13876580472</v>
      </c>
      <c r="M66" s="160" t="s">
        <v>31</v>
      </c>
      <c r="N66" s="126" t="str">
        <f>VLOOKUP(C66,[1]Sheet1!$A$2:$E$184,5,0)</f>
        <v>梅东村委会荒山岭</v>
      </c>
      <c r="O66" s="126">
        <f>VLOOKUP(C66,[1]Sheet1!$A$2:$B$184,2,0)</f>
        <v>50.56</v>
      </c>
      <c r="P66" s="158">
        <f t="shared" si="4"/>
        <v>43.5126582278481</v>
      </c>
      <c r="Q66" s="126"/>
      <c r="R66" s="126"/>
      <c r="S66" s="126"/>
      <c r="T66" s="126"/>
      <c r="U66" s="126"/>
      <c r="V66" s="126"/>
      <c r="W66" s="126"/>
      <c r="X66" s="126"/>
      <c r="Y66" s="126"/>
      <c r="Z66" s="126"/>
      <c r="AA66" s="169"/>
      <c r="AB66" s="126"/>
      <c r="AC66" s="126"/>
    </row>
    <row r="67" ht="40.5" spans="1:29">
      <c r="A67" s="136">
        <v>65</v>
      </c>
      <c r="B67" s="137" t="s">
        <v>154</v>
      </c>
      <c r="C67" s="137" t="s">
        <v>155</v>
      </c>
      <c r="D67" s="138">
        <v>2000</v>
      </c>
      <c r="E67" s="139">
        <v>24000</v>
      </c>
      <c r="F67" s="140">
        <f t="shared" ref="F67:F130" si="5">E67*0.3</f>
        <v>7200</v>
      </c>
      <c r="G67" s="140">
        <f t="shared" ref="G67:G130" si="6">E67*0.3</f>
        <v>7200</v>
      </c>
      <c r="H67" s="140">
        <f t="shared" ref="H67:H130" si="7">E67*0.4</f>
        <v>9600</v>
      </c>
      <c r="I67" s="140">
        <f t="shared" ref="I67:I130" si="8">G67+H67</f>
        <v>16800</v>
      </c>
      <c r="J67" s="163">
        <v>44651</v>
      </c>
      <c r="K67" s="163">
        <v>45015</v>
      </c>
      <c r="L67" s="164">
        <v>18117703507</v>
      </c>
      <c r="M67" s="160" t="s">
        <v>31</v>
      </c>
      <c r="N67" s="126" t="str">
        <f>VLOOKUP(C67,[1]Sheet1!$A$2:$E$184,5,0)</f>
        <v>乾隆村委会光明农场</v>
      </c>
      <c r="O67" s="126">
        <f>VLOOKUP(C67,[1]Sheet1!$A$2:$B$184,2,0)</f>
        <v>50.58</v>
      </c>
      <c r="P67" s="158">
        <f t="shared" si="4"/>
        <v>39.5413206801107</v>
      </c>
      <c r="Q67" s="126" t="s">
        <v>38</v>
      </c>
      <c r="R67" s="126" t="s">
        <v>38</v>
      </c>
      <c r="S67" s="126" t="s">
        <v>38</v>
      </c>
      <c r="T67" s="126" t="s">
        <v>38</v>
      </c>
      <c r="U67" s="126" t="s">
        <v>39</v>
      </c>
      <c r="V67" s="126"/>
      <c r="W67" s="126">
        <v>2000</v>
      </c>
      <c r="X67" s="126"/>
      <c r="Y67" s="126" t="s">
        <v>38</v>
      </c>
      <c r="Z67" s="126"/>
      <c r="AA67" s="169" t="s">
        <v>40</v>
      </c>
      <c r="AB67" s="126"/>
      <c r="AC67" s="126"/>
    </row>
    <row r="68" ht="40.5" spans="1:29">
      <c r="A68" s="136">
        <v>66</v>
      </c>
      <c r="B68" s="137" t="s">
        <v>144</v>
      </c>
      <c r="C68" s="137" t="s">
        <v>156</v>
      </c>
      <c r="D68" s="138">
        <v>2000</v>
      </c>
      <c r="E68" s="139">
        <v>24000</v>
      </c>
      <c r="F68" s="140">
        <f t="shared" si="5"/>
        <v>7200</v>
      </c>
      <c r="G68" s="140">
        <f t="shared" si="6"/>
        <v>7200</v>
      </c>
      <c r="H68" s="140">
        <f t="shared" si="7"/>
        <v>9600</v>
      </c>
      <c r="I68" s="140">
        <f t="shared" si="8"/>
        <v>16800</v>
      </c>
      <c r="J68" s="163">
        <v>44651</v>
      </c>
      <c r="K68" s="163">
        <v>45015</v>
      </c>
      <c r="L68" s="164">
        <v>17305009995</v>
      </c>
      <c r="M68" s="160" t="s">
        <v>31</v>
      </c>
      <c r="N68" s="126" t="str">
        <f>VLOOKUP(C68,[1]Sheet1!$A$2:$E$184,5,0)</f>
        <v>南滨农场十三连</v>
      </c>
      <c r="O68" s="126">
        <f>VLOOKUP(C68,[1]Sheet1!$A$2:$B$184,2,0)</f>
        <v>37.53</v>
      </c>
      <c r="P68" s="158">
        <f t="shared" ref="P68:P131" si="9">D68/O68</f>
        <v>53.2907007727152</v>
      </c>
      <c r="Q68" s="126" t="s">
        <v>38</v>
      </c>
      <c r="R68" s="126" t="s">
        <v>38</v>
      </c>
      <c r="S68" s="126" t="s">
        <v>38</v>
      </c>
      <c r="T68" s="126" t="s">
        <v>38</v>
      </c>
      <c r="U68" s="126" t="s">
        <v>39</v>
      </c>
      <c r="V68" s="126"/>
      <c r="W68" s="126">
        <v>2000</v>
      </c>
      <c r="X68" s="126"/>
      <c r="Y68" s="126" t="s">
        <v>38</v>
      </c>
      <c r="Z68" s="126" t="s">
        <v>40</v>
      </c>
      <c r="AA68" s="169" t="s">
        <v>40</v>
      </c>
      <c r="AB68" s="126"/>
      <c r="AC68" s="126"/>
    </row>
    <row r="69" ht="40.5" spans="1:29">
      <c r="A69" s="136">
        <v>67</v>
      </c>
      <c r="B69" s="137" t="s">
        <v>157</v>
      </c>
      <c r="C69" s="137" t="s">
        <v>158</v>
      </c>
      <c r="D69" s="138">
        <v>2800</v>
      </c>
      <c r="E69" s="139">
        <v>33600</v>
      </c>
      <c r="F69" s="140">
        <f t="shared" si="5"/>
        <v>10080</v>
      </c>
      <c r="G69" s="140">
        <f t="shared" si="6"/>
        <v>10080</v>
      </c>
      <c r="H69" s="140">
        <f t="shared" si="7"/>
        <v>13440</v>
      </c>
      <c r="I69" s="140">
        <f t="shared" si="8"/>
        <v>23520</v>
      </c>
      <c r="J69" s="163">
        <v>44651</v>
      </c>
      <c r="K69" s="163">
        <v>45015</v>
      </c>
      <c r="L69" s="164">
        <v>18289263233</v>
      </c>
      <c r="M69" s="160" t="s">
        <v>31</v>
      </c>
      <c r="N69" s="126" t="str">
        <f>VLOOKUP(C69,[1]Sheet1!$A$2:$E$184,5,0)</f>
        <v>梅西村委会阿肥爹岭</v>
      </c>
      <c r="O69" s="126">
        <f>VLOOKUP(C69,[1]Sheet1!$A$2:$B$184,2,0)</f>
        <v>68.36</v>
      </c>
      <c r="P69" s="158">
        <f t="shared" si="9"/>
        <v>40.9596255119953</v>
      </c>
      <c r="Q69" s="126" t="s">
        <v>38</v>
      </c>
      <c r="R69" s="126" t="s">
        <v>38</v>
      </c>
      <c r="S69" s="126" t="s">
        <v>38</v>
      </c>
      <c r="T69" s="126" t="s">
        <v>38</v>
      </c>
      <c r="U69" s="126" t="s">
        <v>39</v>
      </c>
      <c r="V69" s="126"/>
      <c r="W69" s="126">
        <v>2800</v>
      </c>
      <c r="X69" s="126"/>
      <c r="Y69" s="126" t="s">
        <v>38</v>
      </c>
      <c r="Z69" s="126" t="s">
        <v>40</v>
      </c>
      <c r="AA69" s="169"/>
      <c r="AB69" s="126"/>
      <c r="AC69" s="126"/>
    </row>
    <row r="70" ht="40.5" spans="1:29">
      <c r="A70" s="136">
        <v>68</v>
      </c>
      <c r="B70" s="137" t="s">
        <v>159</v>
      </c>
      <c r="C70" s="137" t="s">
        <v>160</v>
      </c>
      <c r="D70" s="138">
        <v>1830</v>
      </c>
      <c r="E70" s="139">
        <v>21960</v>
      </c>
      <c r="F70" s="140">
        <f t="shared" si="5"/>
        <v>6588</v>
      </c>
      <c r="G70" s="140">
        <f t="shared" si="6"/>
        <v>6588</v>
      </c>
      <c r="H70" s="140">
        <f t="shared" si="7"/>
        <v>8784</v>
      </c>
      <c r="I70" s="140">
        <f t="shared" si="8"/>
        <v>15372</v>
      </c>
      <c r="J70" s="163">
        <v>44651</v>
      </c>
      <c r="K70" s="163">
        <v>45015</v>
      </c>
      <c r="L70" s="164">
        <v>18789136989</v>
      </c>
      <c r="M70" s="160" t="s">
        <v>31</v>
      </c>
      <c r="N70" s="126" t="str">
        <f>VLOOKUP(C70,[1]Sheet1!$A$2:$E$184,5,0)</f>
        <v>梅东村委会黑石岭</v>
      </c>
      <c r="O70" s="126">
        <f>VLOOKUP(C70,[1]Sheet1!$A$2:$B$184,2,0)</f>
        <v>41.63</v>
      </c>
      <c r="P70" s="158">
        <f t="shared" si="9"/>
        <v>43.9586836416046</v>
      </c>
      <c r="Q70" s="126" t="s">
        <v>38</v>
      </c>
      <c r="R70" s="126" t="s">
        <v>38</v>
      </c>
      <c r="S70" s="126" t="s">
        <v>38</v>
      </c>
      <c r="T70" s="126" t="s">
        <v>38</v>
      </c>
      <c r="U70" s="126" t="s">
        <v>39</v>
      </c>
      <c r="V70" s="126"/>
      <c r="W70" s="126">
        <v>1830</v>
      </c>
      <c r="X70" s="126"/>
      <c r="Y70" s="126" t="s">
        <v>38</v>
      </c>
      <c r="Z70" s="126" t="s">
        <v>40</v>
      </c>
      <c r="AA70" s="169" t="s">
        <v>40</v>
      </c>
      <c r="AB70" s="126"/>
      <c r="AC70" s="126"/>
    </row>
    <row r="71" ht="40.5" spans="1:29">
      <c r="A71" s="126">
        <v>69</v>
      </c>
      <c r="B71" s="127" t="s">
        <v>161</v>
      </c>
      <c r="C71" s="127" t="s">
        <v>162</v>
      </c>
      <c r="D71" s="128">
        <v>1300</v>
      </c>
      <c r="E71" s="129">
        <v>15600</v>
      </c>
      <c r="F71" s="130">
        <f t="shared" si="5"/>
        <v>4680</v>
      </c>
      <c r="G71" s="130">
        <f t="shared" si="6"/>
        <v>4680</v>
      </c>
      <c r="H71" s="130">
        <f t="shared" si="7"/>
        <v>6240</v>
      </c>
      <c r="I71" s="130">
        <f t="shared" si="8"/>
        <v>10920</v>
      </c>
      <c r="J71" s="159">
        <v>44651</v>
      </c>
      <c r="K71" s="159">
        <v>45015</v>
      </c>
      <c r="L71" s="160">
        <v>18359775565</v>
      </c>
      <c r="M71" s="160" t="s">
        <v>31</v>
      </c>
      <c r="N71" s="126" t="str">
        <f>VLOOKUP(C71,[1]Sheet1!$A$2:$E$184,5,0)</f>
        <v>梅东村委会黑石岭</v>
      </c>
      <c r="O71" s="126">
        <f>VLOOKUP(C71,[1]Sheet1!$A$2:$B$184,2,0)</f>
        <v>29.84</v>
      </c>
      <c r="P71" s="158">
        <f t="shared" si="9"/>
        <v>43.5656836461126</v>
      </c>
      <c r="Q71" s="126"/>
      <c r="R71" s="126"/>
      <c r="S71" s="126"/>
      <c r="T71" s="126"/>
      <c r="U71" s="126"/>
      <c r="V71" s="126"/>
      <c r="W71" s="126"/>
      <c r="X71" s="126"/>
      <c r="Y71" s="126"/>
      <c r="Z71" s="126"/>
      <c r="AA71" s="169" t="s">
        <v>40</v>
      </c>
      <c r="AB71" s="126"/>
      <c r="AC71" s="126"/>
    </row>
    <row r="72" ht="40.5" spans="1:29">
      <c r="A72" s="136">
        <v>70</v>
      </c>
      <c r="B72" s="137" t="s">
        <v>163</v>
      </c>
      <c r="C72" s="137" t="s">
        <v>164</v>
      </c>
      <c r="D72" s="138">
        <v>2500</v>
      </c>
      <c r="E72" s="139">
        <v>30000</v>
      </c>
      <c r="F72" s="140">
        <f t="shared" si="5"/>
        <v>9000</v>
      </c>
      <c r="G72" s="140">
        <f t="shared" si="6"/>
        <v>9000</v>
      </c>
      <c r="H72" s="140">
        <f t="shared" si="7"/>
        <v>12000</v>
      </c>
      <c r="I72" s="140">
        <f t="shared" si="8"/>
        <v>21000</v>
      </c>
      <c r="J72" s="163">
        <v>44651</v>
      </c>
      <c r="K72" s="163">
        <v>45015</v>
      </c>
      <c r="L72" s="164">
        <v>15500916427</v>
      </c>
      <c r="M72" s="160" t="s">
        <v>31</v>
      </c>
      <c r="N72" s="126" t="str">
        <f>VLOOKUP(C72,[1]Sheet1!$A$2:$E$184,5,0)</f>
        <v>梅东村委会梅东村</v>
      </c>
      <c r="O72" s="126">
        <f>VLOOKUP(C72,[1]Sheet1!$A$2:$B$184,2,0)</f>
        <v>44.31</v>
      </c>
      <c r="P72" s="158">
        <f t="shared" si="9"/>
        <v>56.4206725344166</v>
      </c>
      <c r="Q72" s="126" t="s">
        <v>38</v>
      </c>
      <c r="R72" s="126" t="s">
        <v>38</v>
      </c>
      <c r="S72" s="126" t="s">
        <v>38</v>
      </c>
      <c r="T72" s="126" t="s">
        <v>38</v>
      </c>
      <c r="U72" s="126" t="s">
        <v>39</v>
      </c>
      <c r="V72" s="126"/>
      <c r="W72" s="126">
        <v>2500</v>
      </c>
      <c r="X72" s="126"/>
      <c r="Y72" s="126" t="s">
        <v>38</v>
      </c>
      <c r="Z72" s="126"/>
      <c r="AA72" s="169" t="s">
        <v>40</v>
      </c>
      <c r="AB72" s="126"/>
      <c r="AC72" s="126"/>
    </row>
    <row r="73" ht="40.5" spans="1:29">
      <c r="A73" s="136">
        <v>71</v>
      </c>
      <c r="B73" s="137" t="s">
        <v>148</v>
      </c>
      <c r="C73" s="137" t="s">
        <v>165</v>
      </c>
      <c r="D73" s="138">
        <v>1500</v>
      </c>
      <c r="E73" s="139">
        <v>18000</v>
      </c>
      <c r="F73" s="140">
        <f t="shared" si="5"/>
        <v>5400</v>
      </c>
      <c r="G73" s="140">
        <f t="shared" si="6"/>
        <v>5400</v>
      </c>
      <c r="H73" s="140">
        <f t="shared" si="7"/>
        <v>7200</v>
      </c>
      <c r="I73" s="140">
        <f t="shared" si="8"/>
        <v>12600</v>
      </c>
      <c r="J73" s="163">
        <v>44651</v>
      </c>
      <c r="K73" s="163">
        <v>45015</v>
      </c>
      <c r="L73" s="164">
        <v>15120701539</v>
      </c>
      <c r="M73" s="160" t="s">
        <v>31</v>
      </c>
      <c r="N73" s="126" t="str">
        <f>VLOOKUP(C73,[1]Sheet1!$A$2:$E$184,5,0)</f>
        <v>梅山镇梅西村</v>
      </c>
      <c r="O73" s="126">
        <f>VLOOKUP(C73,[1]Sheet1!$A$2:$B$184,2,0)</f>
        <v>30</v>
      </c>
      <c r="P73" s="158">
        <f t="shared" si="9"/>
        <v>50</v>
      </c>
      <c r="Q73" s="126" t="s">
        <v>38</v>
      </c>
      <c r="R73" s="126" t="s">
        <v>38</v>
      </c>
      <c r="S73" s="126" t="s">
        <v>38</v>
      </c>
      <c r="T73" s="126" t="s">
        <v>38</v>
      </c>
      <c r="U73" s="126" t="s">
        <v>39</v>
      </c>
      <c r="V73" s="126"/>
      <c r="W73" s="126">
        <v>1500</v>
      </c>
      <c r="X73" s="126"/>
      <c r="Y73" s="126" t="s">
        <v>38</v>
      </c>
      <c r="Z73" s="126" t="s">
        <v>38</v>
      </c>
      <c r="AA73" s="169" t="s">
        <v>40</v>
      </c>
      <c r="AB73" s="126"/>
      <c r="AC73" s="126"/>
    </row>
    <row r="74" ht="40.5" spans="1:29">
      <c r="A74" s="136">
        <v>72</v>
      </c>
      <c r="B74" s="141" t="s">
        <v>166</v>
      </c>
      <c r="C74" s="137" t="s">
        <v>167</v>
      </c>
      <c r="D74" s="138">
        <v>1600</v>
      </c>
      <c r="E74" s="139">
        <v>19200</v>
      </c>
      <c r="F74" s="140">
        <f t="shared" si="5"/>
        <v>5760</v>
      </c>
      <c r="G74" s="140">
        <f t="shared" si="6"/>
        <v>5760</v>
      </c>
      <c r="H74" s="140">
        <f t="shared" si="7"/>
        <v>7680</v>
      </c>
      <c r="I74" s="140">
        <f t="shared" si="8"/>
        <v>13440</v>
      </c>
      <c r="J74" s="163">
        <v>44651</v>
      </c>
      <c r="K74" s="163">
        <v>45015</v>
      </c>
      <c r="L74" s="164">
        <v>13807518522</v>
      </c>
      <c r="M74" s="160" t="s">
        <v>31</v>
      </c>
      <c r="N74" s="126" t="str">
        <f>VLOOKUP(C74,[1]Sheet1!$A$2:$E$184,5,0)</f>
        <v>北岭村委会北岭村</v>
      </c>
      <c r="O74" s="126">
        <f>VLOOKUP(C74,[1]Sheet1!$A$2:$B$184,2,0)</f>
        <v>37.06</v>
      </c>
      <c r="P74" s="158">
        <f t="shared" si="9"/>
        <v>43.1732325957906</v>
      </c>
      <c r="Q74" s="126" t="s">
        <v>38</v>
      </c>
      <c r="R74" s="126" t="s">
        <v>38</v>
      </c>
      <c r="S74" s="126" t="s">
        <v>38</v>
      </c>
      <c r="T74" s="126" t="s">
        <v>38</v>
      </c>
      <c r="U74" s="126" t="s">
        <v>39</v>
      </c>
      <c r="V74" s="126"/>
      <c r="W74" s="126">
        <v>1600</v>
      </c>
      <c r="X74" s="126"/>
      <c r="Y74" s="126" t="s">
        <v>38</v>
      </c>
      <c r="Z74" s="126" t="s">
        <v>40</v>
      </c>
      <c r="AA74" s="169" t="s">
        <v>40</v>
      </c>
      <c r="AB74" s="126"/>
      <c r="AC74" s="126"/>
    </row>
    <row r="75" ht="40.5" spans="1:29">
      <c r="A75" s="136">
        <v>73</v>
      </c>
      <c r="B75" s="137" t="s">
        <v>168</v>
      </c>
      <c r="C75" s="137" t="s">
        <v>169</v>
      </c>
      <c r="D75" s="138">
        <v>2600</v>
      </c>
      <c r="E75" s="139">
        <v>31200</v>
      </c>
      <c r="F75" s="140">
        <f t="shared" si="5"/>
        <v>9360</v>
      </c>
      <c r="G75" s="140">
        <f t="shared" si="6"/>
        <v>9360</v>
      </c>
      <c r="H75" s="140">
        <f t="shared" si="7"/>
        <v>12480</v>
      </c>
      <c r="I75" s="140">
        <f t="shared" si="8"/>
        <v>21840</v>
      </c>
      <c r="J75" s="163">
        <v>44651</v>
      </c>
      <c r="K75" s="163">
        <v>45015</v>
      </c>
      <c r="L75" s="164">
        <v>17330829697</v>
      </c>
      <c r="M75" s="160" t="s">
        <v>31</v>
      </c>
      <c r="N75" s="126" t="str">
        <f>VLOOKUP(C75,[1]Sheet1!$A$2:$E$184,5,0)</f>
        <v>三公里村</v>
      </c>
      <c r="O75" s="126">
        <f>VLOOKUP(C75,[1]Sheet1!$A$2:$B$184,2,0)</f>
        <v>60.54</v>
      </c>
      <c r="P75" s="158">
        <f t="shared" si="9"/>
        <v>42.9468120251074</v>
      </c>
      <c r="Q75" s="126" t="s">
        <v>38</v>
      </c>
      <c r="R75" s="126" t="s">
        <v>38</v>
      </c>
      <c r="S75" s="126" t="s">
        <v>38</v>
      </c>
      <c r="T75" s="126" t="s">
        <v>38</v>
      </c>
      <c r="U75" s="126" t="s">
        <v>39</v>
      </c>
      <c r="V75" s="126"/>
      <c r="W75" s="126">
        <v>2600</v>
      </c>
      <c r="X75" s="126"/>
      <c r="Y75" s="126" t="s">
        <v>38</v>
      </c>
      <c r="Z75" s="126"/>
      <c r="AA75" s="169" t="s">
        <v>40</v>
      </c>
      <c r="AB75" s="126"/>
      <c r="AC75" s="126"/>
    </row>
    <row r="76" ht="40.5" spans="1:29">
      <c r="A76" s="136">
        <v>74</v>
      </c>
      <c r="B76" s="137" t="s">
        <v>166</v>
      </c>
      <c r="C76" s="137" t="s">
        <v>170</v>
      </c>
      <c r="D76" s="138">
        <v>1400</v>
      </c>
      <c r="E76" s="139">
        <v>16800</v>
      </c>
      <c r="F76" s="140">
        <f t="shared" si="5"/>
        <v>5040</v>
      </c>
      <c r="G76" s="140">
        <f t="shared" si="6"/>
        <v>5040</v>
      </c>
      <c r="H76" s="140">
        <f t="shared" si="7"/>
        <v>6720</v>
      </c>
      <c r="I76" s="140">
        <f t="shared" si="8"/>
        <v>11760</v>
      </c>
      <c r="J76" s="163">
        <v>44651</v>
      </c>
      <c r="K76" s="163">
        <v>45015</v>
      </c>
      <c r="L76" s="164">
        <v>13807518522</v>
      </c>
      <c r="M76" s="160" t="s">
        <v>31</v>
      </c>
      <c r="N76" s="126" t="str">
        <f>VLOOKUP(C76,[1]Sheet1!$A$2:$E$184,5,0)</f>
        <v>闽新农场上水库</v>
      </c>
      <c r="O76" s="126">
        <f>VLOOKUP(C76,[1]Sheet1!$A$2:$B$184,2,0)</f>
        <v>35.22</v>
      </c>
      <c r="P76" s="158">
        <f t="shared" si="9"/>
        <v>39.7501419647927</v>
      </c>
      <c r="Q76" s="126" t="s">
        <v>38</v>
      </c>
      <c r="R76" s="126" t="s">
        <v>38</v>
      </c>
      <c r="S76" s="126" t="s">
        <v>38</v>
      </c>
      <c r="T76" s="126" t="s">
        <v>38</v>
      </c>
      <c r="U76" s="126" t="s">
        <v>39</v>
      </c>
      <c r="V76" s="126"/>
      <c r="W76" s="126">
        <v>1400</v>
      </c>
      <c r="X76" s="126"/>
      <c r="Y76" s="126" t="s">
        <v>38</v>
      </c>
      <c r="Z76" s="126" t="s">
        <v>40</v>
      </c>
      <c r="AA76" s="169" t="s">
        <v>40</v>
      </c>
      <c r="AB76" s="126"/>
      <c r="AC76" s="126"/>
    </row>
    <row r="77" ht="40.5" spans="1:29">
      <c r="A77" s="136">
        <v>75</v>
      </c>
      <c r="B77" s="137" t="s">
        <v>171</v>
      </c>
      <c r="C77" s="137" t="s">
        <v>172</v>
      </c>
      <c r="D77" s="138">
        <v>1950</v>
      </c>
      <c r="E77" s="139">
        <v>23400</v>
      </c>
      <c r="F77" s="140">
        <f t="shared" si="5"/>
        <v>7020</v>
      </c>
      <c r="G77" s="140">
        <f t="shared" si="6"/>
        <v>7020</v>
      </c>
      <c r="H77" s="140">
        <f t="shared" si="7"/>
        <v>9360</v>
      </c>
      <c r="I77" s="140">
        <f t="shared" si="8"/>
        <v>16380</v>
      </c>
      <c r="J77" s="163">
        <v>44651</v>
      </c>
      <c r="K77" s="163">
        <v>45015</v>
      </c>
      <c r="L77" s="164">
        <v>15959315248</v>
      </c>
      <c r="M77" s="160" t="s">
        <v>31</v>
      </c>
      <c r="N77" s="126" t="str">
        <f>VLOOKUP(C77,[1]Sheet1!$A$2:$E$184,5,0)</f>
        <v>梅东村委会尖岭脚</v>
      </c>
      <c r="O77" s="126">
        <f>VLOOKUP(C77,[1]Sheet1!$A$2:$B$184,2,0)</f>
        <v>44.48</v>
      </c>
      <c r="P77" s="158">
        <f t="shared" si="9"/>
        <v>43.839928057554</v>
      </c>
      <c r="Q77" s="126" t="s">
        <v>38</v>
      </c>
      <c r="R77" s="126" t="s">
        <v>38</v>
      </c>
      <c r="S77" s="126" t="s">
        <v>38</v>
      </c>
      <c r="T77" s="126" t="s">
        <v>38</v>
      </c>
      <c r="U77" s="126" t="s">
        <v>39</v>
      </c>
      <c r="V77" s="126"/>
      <c r="W77" s="126">
        <v>1950</v>
      </c>
      <c r="X77" s="126"/>
      <c r="Y77" s="126" t="s">
        <v>38</v>
      </c>
      <c r="Z77" s="126" t="s">
        <v>40</v>
      </c>
      <c r="AA77" s="169"/>
      <c r="AB77" s="126"/>
      <c r="AC77" s="126"/>
    </row>
    <row r="78" ht="40.5" spans="1:29">
      <c r="A78" s="136">
        <v>76</v>
      </c>
      <c r="B78" s="141" t="s">
        <v>173</v>
      </c>
      <c r="C78" s="137" t="s">
        <v>174</v>
      </c>
      <c r="D78" s="138">
        <v>1700</v>
      </c>
      <c r="E78" s="139">
        <v>20400</v>
      </c>
      <c r="F78" s="140">
        <f t="shared" si="5"/>
        <v>6120</v>
      </c>
      <c r="G78" s="140">
        <f t="shared" si="6"/>
        <v>6120</v>
      </c>
      <c r="H78" s="140">
        <f t="shared" si="7"/>
        <v>8160</v>
      </c>
      <c r="I78" s="140">
        <f t="shared" si="8"/>
        <v>14280</v>
      </c>
      <c r="J78" s="163">
        <v>44651</v>
      </c>
      <c r="K78" s="163">
        <v>45015</v>
      </c>
      <c r="L78" s="164">
        <v>13876865546</v>
      </c>
      <c r="M78" s="160" t="s">
        <v>31</v>
      </c>
      <c r="N78" s="126" t="str">
        <f>VLOOKUP(C78,[1]Sheet1!$A$2:$E$184,5,0)</f>
        <v>赤草村委会赤草村</v>
      </c>
      <c r="O78" s="126">
        <f>VLOOKUP(C78,[1]Sheet1!$A$2:$B$184,2,0)</f>
        <v>39.49</v>
      </c>
      <c r="P78" s="158">
        <f t="shared" si="9"/>
        <v>43.0488731324386</v>
      </c>
      <c r="Q78" s="126" t="s">
        <v>38</v>
      </c>
      <c r="R78" s="126" t="s">
        <v>38</v>
      </c>
      <c r="S78" s="126" t="s">
        <v>38</v>
      </c>
      <c r="T78" s="126" t="s">
        <v>38</v>
      </c>
      <c r="U78" s="126" t="s">
        <v>39</v>
      </c>
      <c r="V78" s="126"/>
      <c r="W78" s="126">
        <v>1700</v>
      </c>
      <c r="X78" s="126"/>
      <c r="Y78" s="126" t="s">
        <v>38</v>
      </c>
      <c r="Z78" s="126" t="s">
        <v>40</v>
      </c>
      <c r="AA78" s="169" t="s">
        <v>40</v>
      </c>
      <c r="AB78" s="126"/>
      <c r="AC78" s="126"/>
    </row>
    <row r="79" ht="40.5" spans="1:29">
      <c r="A79" s="136">
        <v>77</v>
      </c>
      <c r="B79" s="137" t="s">
        <v>146</v>
      </c>
      <c r="C79" s="137" t="s">
        <v>175</v>
      </c>
      <c r="D79" s="138">
        <v>1300</v>
      </c>
      <c r="E79" s="142">
        <v>15600</v>
      </c>
      <c r="F79" s="140">
        <f t="shared" si="5"/>
        <v>4680</v>
      </c>
      <c r="G79" s="140">
        <f t="shared" si="6"/>
        <v>4680</v>
      </c>
      <c r="H79" s="140">
        <f t="shared" si="7"/>
        <v>6240</v>
      </c>
      <c r="I79" s="140">
        <f t="shared" si="8"/>
        <v>10920</v>
      </c>
      <c r="J79" s="163">
        <v>44650</v>
      </c>
      <c r="K79" s="163">
        <v>45015</v>
      </c>
      <c r="L79" s="164">
        <v>13950590700</v>
      </c>
      <c r="M79" s="160" t="s">
        <v>31</v>
      </c>
      <c r="N79" s="126" t="str">
        <f>VLOOKUP(C79,[1]Sheet1!$A$2:$E$184,5,0)</f>
        <v>梅西村</v>
      </c>
      <c r="O79" s="126">
        <f>VLOOKUP(C79,[1]Sheet1!$A$2:$B$184,2,0)</f>
        <v>28.13</v>
      </c>
      <c r="P79" s="158">
        <f t="shared" si="9"/>
        <v>46.2140063988624</v>
      </c>
      <c r="Q79" s="126" t="s">
        <v>38</v>
      </c>
      <c r="R79" s="126" t="s">
        <v>38</v>
      </c>
      <c r="S79" s="126" t="s">
        <v>38</v>
      </c>
      <c r="T79" s="126" t="s">
        <v>38</v>
      </c>
      <c r="U79" s="126" t="s">
        <v>39</v>
      </c>
      <c r="V79" s="126"/>
      <c r="W79" s="126">
        <v>1300</v>
      </c>
      <c r="X79" s="126"/>
      <c r="Y79" s="126" t="s">
        <v>38</v>
      </c>
      <c r="Z79" s="126" t="s">
        <v>40</v>
      </c>
      <c r="AA79" s="169" t="s">
        <v>40</v>
      </c>
      <c r="AB79" s="126"/>
      <c r="AC79" s="126"/>
    </row>
    <row r="80" ht="40.5" spans="1:29">
      <c r="A80" s="126">
        <v>78</v>
      </c>
      <c r="B80" s="127" t="s">
        <v>176</v>
      </c>
      <c r="C80" s="127" t="s">
        <v>177</v>
      </c>
      <c r="D80" s="128">
        <v>2000</v>
      </c>
      <c r="E80" s="129">
        <v>24000</v>
      </c>
      <c r="F80" s="130">
        <f t="shared" si="5"/>
        <v>7200</v>
      </c>
      <c r="G80" s="130">
        <f t="shared" si="6"/>
        <v>7200</v>
      </c>
      <c r="H80" s="130">
        <f t="shared" si="7"/>
        <v>9600</v>
      </c>
      <c r="I80" s="130">
        <f t="shared" si="8"/>
        <v>16800</v>
      </c>
      <c r="J80" s="159">
        <v>44651</v>
      </c>
      <c r="K80" s="159">
        <v>45015</v>
      </c>
      <c r="L80" s="160">
        <v>15750814968</v>
      </c>
      <c r="M80" s="160" t="s">
        <v>31</v>
      </c>
      <c r="N80" s="126" t="str">
        <f>VLOOKUP(C80,[1]Sheet1!$A$2:$E$184,5,0)</f>
        <v>三公里村</v>
      </c>
      <c r="O80" s="126">
        <f>VLOOKUP(C80,[1]Sheet1!$A$2:$B$184,2,0)</f>
        <v>48.88</v>
      </c>
      <c r="P80" s="158">
        <f t="shared" si="9"/>
        <v>40.9165302782324</v>
      </c>
      <c r="Q80" s="126"/>
      <c r="R80" s="126"/>
      <c r="S80" s="126"/>
      <c r="T80" s="126"/>
      <c r="U80" s="126"/>
      <c r="V80" s="126"/>
      <c r="W80" s="126"/>
      <c r="X80" s="126"/>
      <c r="Y80" s="126"/>
      <c r="Z80" s="126"/>
      <c r="AA80" s="169" t="s">
        <v>40</v>
      </c>
      <c r="AB80" s="126"/>
      <c r="AC80" s="126"/>
    </row>
    <row r="81" ht="40.5" spans="1:29">
      <c r="A81" s="136">
        <v>79</v>
      </c>
      <c r="B81" s="141" t="s">
        <v>178</v>
      </c>
      <c r="C81" s="137" t="s">
        <v>179</v>
      </c>
      <c r="D81" s="138">
        <v>2000</v>
      </c>
      <c r="E81" s="139">
        <v>24000</v>
      </c>
      <c r="F81" s="140">
        <f t="shared" si="5"/>
        <v>7200</v>
      </c>
      <c r="G81" s="140">
        <f t="shared" si="6"/>
        <v>7200</v>
      </c>
      <c r="H81" s="140">
        <f t="shared" si="7"/>
        <v>9600</v>
      </c>
      <c r="I81" s="140">
        <f t="shared" si="8"/>
        <v>16800</v>
      </c>
      <c r="J81" s="163">
        <v>44651</v>
      </c>
      <c r="K81" s="163">
        <v>45015</v>
      </c>
      <c r="L81" s="164">
        <v>18850355216</v>
      </c>
      <c r="M81" s="160" t="s">
        <v>31</v>
      </c>
      <c r="N81" s="126" t="str">
        <f>VLOOKUP(C81,[1]Sheet1!$A$2:$E$184,5,0)</f>
        <v>三公里村</v>
      </c>
      <c r="O81" s="126">
        <f>VLOOKUP(C81,[1]Sheet1!$A$2:$B$184,2,0)</f>
        <v>50.07</v>
      </c>
      <c r="P81" s="158">
        <f t="shared" si="9"/>
        <v>39.9440782903934</v>
      </c>
      <c r="Q81" s="126" t="s">
        <v>38</v>
      </c>
      <c r="R81" s="126" t="s">
        <v>38</v>
      </c>
      <c r="S81" s="126" t="s">
        <v>38</v>
      </c>
      <c r="T81" s="126" t="s">
        <v>38</v>
      </c>
      <c r="U81" s="126" t="s">
        <v>39</v>
      </c>
      <c r="V81" s="126"/>
      <c r="W81" s="126">
        <v>2000</v>
      </c>
      <c r="X81" s="126"/>
      <c r="Y81" s="126" t="s">
        <v>38</v>
      </c>
      <c r="Z81" s="126" t="s">
        <v>40</v>
      </c>
      <c r="AA81" s="169" t="s">
        <v>180</v>
      </c>
      <c r="AB81" s="126"/>
      <c r="AC81" s="126"/>
    </row>
    <row r="82" ht="40.5" spans="1:29">
      <c r="A82" s="136">
        <v>80</v>
      </c>
      <c r="B82" s="137" t="s">
        <v>181</v>
      </c>
      <c r="C82" s="137" t="s">
        <v>182</v>
      </c>
      <c r="D82" s="138">
        <v>1610</v>
      </c>
      <c r="E82" s="139">
        <v>19320</v>
      </c>
      <c r="F82" s="140">
        <f t="shared" si="5"/>
        <v>5796</v>
      </c>
      <c r="G82" s="140">
        <f t="shared" si="6"/>
        <v>5796</v>
      </c>
      <c r="H82" s="140">
        <f t="shared" si="7"/>
        <v>7728</v>
      </c>
      <c r="I82" s="140">
        <f t="shared" si="8"/>
        <v>13524</v>
      </c>
      <c r="J82" s="163">
        <v>44651</v>
      </c>
      <c r="K82" s="163">
        <v>45015</v>
      </c>
      <c r="L82" s="164">
        <v>18876779177</v>
      </c>
      <c r="M82" s="160" t="s">
        <v>31</v>
      </c>
      <c r="N82" s="126" t="str">
        <f>VLOOKUP(C82,[1]Sheet1!$A$2:$E$184,5,0)</f>
        <v>梅东村委会黑石岭</v>
      </c>
      <c r="O82" s="126">
        <f>VLOOKUP(C82,[1]Sheet1!$A$2:$B$184,2,0)</f>
        <v>37.75</v>
      </c>
      <c r="P82" s="158">
        <f t="shared" si="9"/>
        <v>42.6490066225166</v>
      </c>
      <c r="Q82" s="126" t="s">
        <v>38</v>
      </c>
      <c r="R82" s="126" t="s">
        <v>38</v>
      </c>
      <c r="S82" s="126" t="s">
        <v>38</v>
      </c>
      <c r="T82" s="126" t="s">
        <v>38</v>
      </c>
      <c r="U82" s="126" t="s">
        <v>39</v>
      </c>
      <c r="V82" s="126"/>
      <c r="W82" s="126">
        <v>1610</v>
      </c>
      <c r="X82" s="126"/>
      <c r="Y82" s="126" t="s">
        <v>38</v>
      </c>
      <c r="Z82" s="126" t="s">
        <v>40</v>
      </c>
      <c r="AA82" s="169" t="s">
        <v>40</v>
      </c>
      <c r="AB82" s="126"/>
      <c r="AC82" s="126"/>
    </row>
    <row r="83" ht="40.5" spans="1:29">
      <c r="A83" s="126">
        <v>81</v>
      </c>
      <c r="B83" s="171" t="s">
        <v>181</v>
      </c>
      <c r="C83" s="127" t="s">
        <v>183</v>
      </c>
      <c r="D83" s="128">
        <v>1080</v>
      </c>
      <c r="E83" s="129">
        <v>12960</v>
      </c>
      <c r="F83" s="130">
        <f t="shared" si="5"/>
        <v>3888</v>
      </c>
      <c r="G83" s="130">
        <f t="shared" si="6"/>
        <v>3888</v>
      </c>
      <c r="H83" s="130">
        <f t="shared" si="7"/>
        <v>5184</v>
      </c>
      <c r="I83" s="130">
        <f t="shared" si="8"/>
        <v>9072</v>
      </c>
      <c r="J83" s="159">
        <v>44651</v>
      </c>
      <c r="K83" s="159">
        <v>45015</v>
      </c>
      <c r="L83" s="160">
        <v>18876779177</v>
      </c>
      <c r="M83" s="160" t="s">
        <v>31</v>
      </c>
      <c r="N83" s="126" t="str">
        <f>VLOOKUP(C83,[1]Sheet1!$A$2:$E$184,5,0)</f>
        <v>梅东村委会黑石岭</v>
      </c>
      <c r="O83" s="126">
        <f>VLOOKUP(C83,[1]Sheet1!$A$2:$B$184,2,0)</f>
        <v>25.12</v>
      </c>
      <c r="P83" s="158">
        <f t="shared" si="9"/>
        <v>42.9936305732484</v>
      </c>
      <c r="Q83" s="126"/>
      <c r="R83" s="126"/>
      <c r="S83" s="126"/>
      <c r="T83" s="126"/>
      <c r="U83" s="126"/>
      <c r="V83" s="126"/>
      <c r="W83" s="126"/>
      <c r="X83" s="126"/>
      <c r="Y83" s="126"/>
      <c r="Z83" s="126"/>
      <c r="AA83" s="169" t="s">
        <v>40</v>
      </c>
      <c r="AB83" s="126"/>
      <c r="AC83" s="126"/>
    </row>
    <row r="84" ht="40.5" spans="1:29">
      <c r="A84" s="126">
        <v>82</v>
      </c>
      <c r="B84" s="127" t="s">
        <v>184</v>
      </c>
      <c r="C84" s="127" t="s">
        <v>185</v>
      </c>
      <c r="D84" s="128">
        <v>1800</v>
      </c>
      <c r="E84" s="129">
        <v>21600</v>
      </c>
      <c r="F84" s="130">
        <f t="shared" si="5"/>
        <v>6480</v>
      </c>
      <c r="G84" s="130">
        <f t="shared" si="6"/>
        <v>6480</v>
      </c>
      <c r="H84" s="130">
        <f t="shared" si="7"/>
        <v>8640</v>
      </c>
      <c r="I84" s="130">
        <f t="shared" si="8"/>
        <v>15120</v>
      </c>
      <c r="J84" s="159">
        <v>44651</v>
      </c>
      <c r="K84" s="159">
        <v>45015</v>
      </c>
      <c r="L84" s="160">
        <v>18750356015</v>
      </c>
      <c r="M84" s="160" t="s">
        <v>31</v>
      </c>
      <c r="N84" s="126" t="str">
        <f>VLOOKUP(C84,[1]Sheet1!$A$2:$E$184,5,0)</f>
        <v>长山村</v>
      </c>
      <c r="O84" s="126">
        <f>VLOOKUP(C84,[1]Sheet1!$A$2:$B$184,2,0)</f>
        <v>35.34</v>
      </c>
      <c r="P84" s="158">
        <f t="shared" si="9"/>
        <v>50.9337860780985</v>
      </c>
      <c r="Q84" s="126"/>
      <c r="R84" s="126"/>
      <c r="S84" s="126"/>
      <c r="T84" s="126"/>
      <c r="U84" s="126"/>
      <c r="V84" s="126"/>
      <c r="W84" s="126"/>
      <c r="X84" s="126"/>
      <c r="Y84" s="126"/>
      <c r="Z84" s="126"/>
      <c r="AA84" s="169" t="s">
        <v>40</v>
      </c>
      <c r="AB84" s="126"/>
      <c r="AC84" s="126"/>
    </row>
    <row r="85" ht="40.5" spans="1:29">
      <c r="A85" s="136">
        <v>83</v>
      </c>
      <c r="B85" s="141" t="s">
        <v>186</v>
      </c>
      <c r="C85" s="137" t="s">
        <v>187</v>
      </c>
      <c r="D85" s="138">
        <v>1200</v>
      </c>
      <c r="E85" s="139">
        <v>14400</v>
      </c>
      <c r="F85" s="140">
        <f t="shared" si="5"/>
        <v>4320</v>
      </c>
      <c r="G85" s="140">
        <f t="shared" si="6"/>
        <v>4320</v>
      </c>
      <c r="H85" s="140">
        <f t="shared" si="7"/>
        <v>5760</v>
      </c>
      <c r="I85" s="140">
        <f t="shared" si="8"/>
        <v>10080</v>
      </c>
      <c r="J85" s="163">
        <v>44651</v>
      </c>
      <c r="K85" s="163">
        <v>45015</v>
      </c>
      <c r="L85" s="164">
        <v>15005906056</v>
      </c>
      <c r="M85" s="160" t="s">
        <v>31</v>
      </c>
      <c r="N85" s="126" t="str">
        <f>VLOOKUP(C85,[1]Sheet1!$A$2:$E$184,5,0)</f>
        <v>三公里村</v>
      </c>
      <c r="O85" s="126">
        <f>VLOOKUP(C85,[1]Sheet1!$A$2:$B$184,2,0)</f>
        <v>28.45</v>
      </c>
      <c r="P85" s="158">
        <f t="shared" si="9"/>
        <v>42.1792618629174</v>
      </c>
      <c r="Q85" s="126" t="s">
        <v>38</v>
      </c>
      <c r="R85" s="126" t="s">
        <v>38</v>
      </c>
      <c r="S85" s="126" t="s">
        <v>38</v>
      </c>
      <c r="T85" s="126" t="s">
        <v>38</v>
      </c>
      <c r="U85" s="126" t="s">
        <v>39</v>
      </c>
      <c r="V85" s="126"/>
      <c r="W85" s="126">
        <v>1200</v>
      </c>
      <c r="X85" s="126"/>
      <c r="Y85" s="126" t="s">
        <v>38</v>
      </c>
      <c r="Z85" s="126" t="s">
        <v>40</v>
      </c>
      <c r="AA85" s="169" t="s">
        <v>40</v>
      </c>
      <c r="AB85" s="126"/>
      <c r="AC85" s="126"/>
    </row>
    <row r="86" ht="40.5" spans="1:29">
      <c r="A86" s="136">
        <v>84</v>
      </c>
      <c r="B86" s="141" t="s">
        <v>188</v>
      </c>
      <c r="C86" s="137" t="s">
        <v>189</v>
      </c>
      <c r="D86" s="138">
        <v>2400</v>
      </c>
      <c r="E86" s="142">
        <v>28800</v>
      </c>
      <c r="F86" s="140">
        <f t="shared" si="5"/>
        <v>8640</v>
      </c>
      <c r="G86" s="140">
        <f t="shared" si="6"/>
        <v>8640</v>
      </c>
      <c r="H86" s="140">
        <f t="shared" si="7"/>
        <v>11520</v>
      </c>
      <c r="I86" s="140">
        <f t="shared" si="8"/>
        <v>20160</v>
      </c>
      <c r="J86" s="163">
        <v>44650</v>
      </c>
      <c r="K86" s="163">
        <v>45015</v>
      </c>
      <c r="L86" s="164">
        <v>18389725353</v>
      </c>
      <c r="M86" s="160" t="s">
        <v>31</v>
      </c>
      <c r="N86" s="126" t="str">
        <f>VLOOKUP(C86,[1]Sheet1!$A$2:$E$184,5,0)</f>
        <v>梅西村</v>
      </c>
      <c r="O86" s="126">
        <f>VLOOKUP(C86,[1]Sheet1!$A$2:$B$184,2,0)</f>
        <v>63.35</v>
      </c>
      <c r="P86" s="158">
        <f t="shared" si="9"/>
        <v>37.8847671665351</v>
      </c>
      <c r="Q86" s="126" t="s">
        <v>38</v>
      </c>
      <c r="R86" s="126" t="s">
        <v>38</v>
      </c>
      <c r="S86" s="126" t="s">
        <v>38</v>
      </c>
      <c r="T86" s="126" t="s">
        <v>38</v>
      </c>
      <c r="U86" s="126" t="s">
        <v>39</v>
      </c>
      <c r="V86" s="126"/>
      <c r="W86" s="126">
        <v>2400</v>
      </c>
      <c r="X86" s="126"/>
      <c r="Y86" s="126" t="s">
        <v>38</v>
      </c>
      <c r="Z86" s="126" t="s">
        <v>40</v>
      </c>
      <c r="AA86" s="169" t="s">
        <v>40</v>
      </c>
      <c r="AB86" s="126"/>
      <c r="AC86" s="126"/>
    </row>
    <row r="87" ht="40.5" spans="1:29">
      <c r="A87" s="136">
        <v>85</v>
      </c>
      <c r="B87" s="137" t="s">
        <v>190</v>
      </c>
      <c r="C87" s="137" t="s">
        <v>191</v>
      </c>
      <c r="D87" s="138">
        <v>1600</v>
      </c>
      <c r="E87" s="139">
        <v>19200</v>
      </c>
      <c r="F87" s="140">
        <f t="shared" si="5"/>
        <v>5760</v>
      </c>
      <c r="G87" s="140">
        <f t="shared" si="6"/>
        <v>5760</v>
      </c>
      <c r="H87" s="140">
        <f t="shared" si="7"/>
        <v>7680</v>
      </c>
      <c r="I87" s="140">
        <f t="shared" si="8"/>
        <v>13440</v>
      </c>
      <c r="J87" s="163">
        <v>44651</v>
      </c>
      <c r="K87" s="163">
        <v>45015</v>
      </c>
      <c r="L87" s="164">
        <v>18559136051</v>
      </c>
      <c r="M87" s="160" t="s">
        <v>31</v>
      </c>
      <c r="N87" s="126" t="str">
        <f>VLOOKUP(C87,[1]Sheet1!$A$2:$E$184,5,0)</f>
        <v>南滨南风队</v>
      </c>
      <c r="O87" s="126">
        <f>VLOOKUP(C87,[1]Sheet1!$A$2:$B$184,2,0)</f>
        <v>38.1</v>
      </c>
      <c r="P87" s="158">
        <f t="shared" si="9"/>
        <v>41.994750656168</v>
      </c>
      <c r="Q87" s="126" t="s">
        <v>38</v>
      </c>
      <c r="R87" s="126" t="s">
        <v>38</v>
      </c>
      <c r="S87" s="126" t="s">
        <v>38</v>
      </c>
      <c r="T87" s="126" t="s">
        <v>38</v>
      </c>
      <c r="U87" s="126" t="s">
        <v>39</v>
      </c>
      <c r="V87" s="126"/>
      <c r="W87" s="126">
        <v>1600</v>
      </c>
      <c r="X87" s="126"/>
      <c r="Y87" s="126" t="s">
        <v>38</v>
      </c>
      <c r="Z87" s="126" t="s">
        <v>40</v>
      </c>
      <c r="AA87" s="169" t="s">
        <v>40</v>
      </c>
      <c r="AB87" s="126"/>
      <c r="AC87" s="126"/>
    </row>
    <row r="88" ht="40.5" spans="1:29">
      <c r="A88" s="136">
        <v>86</v>
      </c>
      <c r="B88" s="152" t="s">
        <v>192</v>
      </c>
      <c r="C88" s="137" t="s">
        <v>193</v>
      </c>
      <c r="D88" s="138">
        <v>1300</v>
      </c>
      <c r="E88" s="142">
        <v>15600</v>
      </c>
      <c r="F88" s="140">
        <f t="shared" si="5"/>
        <v>4680</v>
      </c>
      <c r="G88" s="140">
        <f t="shared" si="6"/>
        <v>4680</v>
      </c>
      <c r="H88" s="140">
        <f t="shared" si="7"/>
        <v>6240</v>
      </c>
      <c r="I88" s="140">
        <f t="shared" si="8"/>
        <v>10920</v>
      </c>
      <c r="J88" s="163">
        <v>44650</v>
      </c>
      <c r="K88" s="163">
        <v>45015</v>
      </c>
      <c r="L88" s="164">
        <v>13627571257</v>
      </c>
      <c r="M88" s="160" t="s">
        <v>31</v>
      </c>
      <c r="N88" s="126" t="str">
        <f>VLOOKUP(C88,[1]Sheet1!$A$2:$E$184,5,0)</f>
        <v>南雅四队</v>
      </c>
      <c r="O88" s="126">
        <f>VLOOKUP(C88,[1]Sheet1!$A$2:$B$184,2,0)</f>
        <v>31.72</v>
      </c>
      <c r="P88" s="158">
        <f t="shared" si="9"/>
        <v>40.9836065573771</v>
      </c>
      <c r="Q88" s="126" t="s">
        <v>38</v>
      </c>
      <c r="R88" s="126" t="s">
        <v>38</v>
      </c>
      <c r="S88" s="126" t="s">
        <v>38</v>
      </c>
      <c r="T88" s="126" t="s">
        <v>38</v>
      </c>
      <c r="U88" s="126" t="s">
        <v>39</v>
      </c>
      <c r="V88" s="126"/>
      <c r="W88" s="126">
        <v>1300</v>
      </c>
      <c r="X88" s="126"/>
      <c r="Y88" s="126" t="s">
        <v>38</v>
      </c>
      <c r="Z88" s="126" t="s">
        <v>40</v>
      </c>
      <c r="AA88" s="169" t="s">
        <v>40</v>
      </c>
      <c r="AB88" s="126"/>
      <c r="AC88" s="126"/>
    </row>
    <row r="89" ht="40.5" spans="1:29">
      <c r="A89" s="136">
        <v>87</v>
      </c>
      <c r="B89" s="137" t="s">
        <v>194</v>
      </c>
      <c r="C89" s="137" t="s">
        <v>195</v>
      </c>
      <c r="D89" s="138">
        <v>1500</v>
      </c>
      <c r="E89" s="139">
        <v>18000</v>
      </c>
      <c r="F89" s="140">
        <f t="shared" si="5"/>
        <v>5400</v>
      </c>
      <c r="G89" s="140">
        <f t="shared" si="6"/>
        <v>5400</v>
      </c>
      <c r="H89" s="140">
        <f t="shared" si="7"/>
        <v>7200</v>
      </c>
      <c r="I89" s="140">
        <f t="shared" si="8"/>
        <v>12600</v>
      </c>
      <c r="J89" s="163">
        <v>44651</v>
      </c>
      <c r="K89" s="163">
        <v>45015</v>
      </c>
      <c r="L89" s="164">
        <v>13799418979</v>
      </c>
      <c r="M89" s="160" t="s">
        <v>31</v>
      </c>
      <c r="N89" s="126" t="str">
        <f>VLOOKUP(C89,[1]Sheet1!$A$2:$E$184,5,0)</f>
        <v>三公里村</v>
      </c>
      <c r="O89" s="126">
        <f>VLOOKUP(C89,[1]Sheet1!$A$2:$B$184,2,0)</f>
        <v>34.44</v>
      </c>
      <c r="P89" s="158">
        <f t="shared" si="9"/>
        <v>43.5540069686411</v>
      </c>
      <c r="Q89" s="126" t="s">
        <v>38</v>
      </c>
      <c r="R89" s="126" t="s">
        <v>38</v>
      </c>
      <c r="S89" s="126" t="s">
        <v>38</v>
      </c>
      <c r="T89" s="126" t="s">
        <v>38</v>
      </c>
      <c r="U89" s="126" t="s">
        <v>39</v>
      </c>
      <c r="V89" s="126"/>
      <c r="W89" s="126">
        <v>1500</v>
      </c>
      <c r="X89" s="126"/>
      <c r="Y89" s="126" t="s">
        <v>38</v>
      </c>
      <c r="Z89" s="126" t="s">
        <v>40</v>
      </c>
      <c r="AA89" s="169" t="s">
        <v>40</v>
      </c>
      <c r="AB89" s="126"/>
      <c r="AC89" s="126"/>
    </row>
    <row r="90" ht="40.5" spans="1:29">
      <c r="A90" s="136">
        <v>88</v>
      </c>
      <c r="B90" s="141" t="s">
        <v>196</v>
      </c>
      <c r="C90" s="137" t="s">
        <v>197</v>
      </c>
      <c r="D90" s="138">
        <v>1800</v>
      </c>
      <c r="E90" s="139">
        <v>21600</v>
      </c>
      <c r="F90" s="140">
        <f t="shared" si="5"/>
        <v>6480</v>
      </c>
      <c r="G90" s="140">
        <f t="shared" si="6"/>
        <v>6480</v>
      </c>
      <c r="H90" s="140">
        <f t="shared" si="7"/>
        <v>8640</v>
      </c>
      <c r="I90" s="140">
        <f t="shared" si="8"/>
        <v>15120</v>
      </c>
      <c r="J90" s="163">
        <v>44651</v>
      </c>
      <c r="K90" s="163">
        <v>45015</v>
      </c>
      <c r="L90" s="164">
        <v>13933003757</v>
      </c>
      <c r="M90" s="160" t="s">
        <v>31</v>
      </c>
      <c r="N90" s="126" t="str">
        <f>VLOOKUP(C90,[1]Sheet1!$A$2:$E$184,5,0)</f>
        <v>三公里村</v>
      </c>
      <c r="O90" s="126">
        <f>VLOOKUP(C90,[1]Sheet1!$A$2:$B$184,2,0)</f>
        <v>39.63</v>
      </c>
      <c r="P90" s="158">
        <f t="shared" si="9"/>
        <v>45.4201362604088</v>
      </c>
      <c r="Q90" s="126" t="s">
        <v>38</v>
      </c>
      <c r="R90" s="126" t="s">
        <v>38</v>
      </c>
      <c r="S90" s="126" t="s">
        <v>38</v>
      </c>
      <c r="T90" s="126" t="s">
        <v>38</v>
      </c>
      <c r="U90" s="126" t="s">
        <v>39</v>
      </c>
      <c r="V90" s="126"/>
      <c r="W90" s="126">
        <v>1800</v>
      </c>
      <c r="X90" s="126"/>
      <c r="Y90" s="126" t="s">
        <v>38</v>
      </c>
      <c r="Z90" s="126" t="s">
        <v>40</v>
      </c>
      <c r="AA90" s="169" t="s">
        <v>40</v>
      </c>
      <c r="AB90" s="126"/>
      <c r="AC90" s="126"/>
    </row>
    <row r="91" ht="40.5" spans="1:29">
      <c r="A91" s="126">
        <v>89</v>
      </c>
      <c r="B91" s="127" t="s">
        <v>196</v>
      </c>
      <c r="C91" s="143" t="s">
        <v>198</v>
      </c>
      <c r="D91" s="144">
        <v>600</v>
      </c>
      <c r="E91" s="145">
        <v>7200</v>
      </c>
      <c r="F91" s="130">
        <f t="shared" si="5"/>
        <v>2160</v>
      </c>
      <c r="G91" s="130">
        <f t="shared" si="6"/>
        <v>2160</v>
      </c>
      <c r="H91" s="130">
        <f t="shared" si="7"/>
        <v>2880</v>
      </c>
      <c r="I91" s="130">
        <f t="shared" si="8"/>
        <v>5040</v>
      </c>
      <c r="J91" s="165">
        <v>44651</v>
      </c>
      <c r="K91" s="159">
        <v>45015</v>
      </c>
      <c r="L91" s="166">
        <v>13933003757</v>
      </c>
      <c r="M91" s="160" t="s">
        <v>31</v>
      </c>
      <c r="N91" s="126" t="str">
        <f>VLOOKUP(C91,[1]Sheet1!$A$2:$E$184,5,0)</f>
        <v>三公里村</v>
      </c>
      <c r="O91" s="126">
        <f>VLOOKUP(C91,[1]Sheet1!$A$2:$B$184,2,0)</f>
        <v>14.07</v>
      </c>
      <c r="P91" s="158">
        <f t="shared" si="9"/>
        <v>42.6439232409382</v>
      </c>
      <c r="Q91" s="126"/>
      <c r="R91" s="126"/>
      <c r="S91" s="126"/>
      <c r="T91" s="126"/>
      <c r="U91" s="126"/>
      <c r="V91" s="126"/>
      <c r="W91" s="126"/>
      <c r="X91" s="126"/>
      <c r="Y91" s="126"/>
      <c r="Z91" s="126"/>
      <c r="AA91" s="169" t="s">
        <v>40</v>
      </c>
      <c r="AB91" s="126"/>
      <c r="AC91" s="126"/>
    </row>
    <row r="92" ht="40.5" spans="1:29">
      <c r="A92" s="136">
        <v>90</v>
      </c>
      <c r="B92" s="137" t="s">
        <v>199</v>
      </c>
      <c r="C92" s="137" t="s">
        <v>200</v>
      </c>
      <c r="D92" s="138">
        <v>1060</v>
      </c>
      <c r="E92" s="139">
        <v>12720</v>
      </c>
      <c r="F92" s="140">
        <f t="shared" si="5"/>
        <v>3816</v>
      </c>
      <c r="G92" s="140">
        <f t="shared" si="6"/>
        <v>3816</v>
      </c>
      <c r="H92" s="140">
        <f t="shared" si="7"/>
        <v>5088</v>
      </c>
      <c r="I92" s="140">
        <f t="shared" si="8"/>
        <v>8904</v>
      </c>
      <c r="J92" s="163">
        <v>44651</v>
      </c>
      <c r="K92" s="163">
        <v>45015</v>
      </c>
      <c r="L92" s="164">
        <v>13816852881</v>
      </c>
      <c r="M92" s="160" t="s">
        <v>31</v>
      </c>
      <c r="N92" s="126" t="str">
        <f>VLOOKUP(C92,[1]Sheet1!$A$2:$E$184,5,0)</f>
        <v>抱古村立番组</v>
      </c>
      <c r="O92" s="126">
        <f>VLOOKUP(C92,[1]Sheet1!$A$2:$B$184,2,0)</f>
        <v>26.62</v>
      </c>
      <c r="P92" s="158">
        <f t="shared" si="9"/>
        <v>39.8196844477836</v>
      </c>
      <c r="Q92" s="126" t="s">
        <v>38</v>
      </c>
      <c r="R92" s="126" t="s">
        <v>38</v>
      </c>
      <c r="S92" s="126" t="s">
        <v>38</v>
      </c>
      <c r="T92" s="126" t="s">
        <v>38</v>
      </c>
      <c r="U92" s="126" t="s">
        <v>39</v>
      </c>
      <c r="V92" s="126"/>
      <c r="W92" s="126">
        <v>1060</v>
      </c>
      <c r="X92" s="126"/>
      <c r="Y92" s="126" t="s">
        <v>38</v>
      </c>
      <c r="Z92" s="126" t="s">
        <v>40</v>
      </c>
      <c r="AA92" s="169" t="s">
        <v>40</v>
      </c>
      <c r="AB92" s="126"/>
      <c r="AC92" s="126"/>
    </row>
    <row r="93" ht="40.5" spans="1:29">
      <c r="A93" s="126">
        <v>91</v>
      </c>
      <c r="B93" s="127" t="s">
        <v>199</v>
      </c>
      <c r="C93" s="143" t="s">
        <v>201</v>
      </c>
      <c r="D93" s="144">
        <v>500</v>
      </c>
      <c r="E93" s="145">
        <v>6000</v>
      </c>
      <c r="F93" s="130">
        <f t="shared" si="5"/>
        <v>1800</v>
      </c>
      <c r="G93" s="130">
        <f t="shared" si="6"/>
        <v>1800</v>
      </c>
      <c r="H93" s="130">
        <f t="shared" si="7"/>
        <v>2400</v>
      </c>
      <c r="I93" s="130">
        <f t="shared" si="8"/>
        <v>4200</v>
      </c>
      <c r="J93" s="165">
        <v>44651</v>
      </c>
      <c r="K93" s="159">
        <v>45015</v>
      </c>
      <c r="L93" s="166">
        <v>13816852881</v>
      </c>
      <c r="M93" s="160" t="s">
        <v>31</v>
      </c>
      <c r="N93" s="126" t="str">
        <f>VLOOKUP(C93,[1]Sheet1!$A$2:$E$184,5,0)</f>
        <v>抱古村二连</v>
      </c>
      <c r="O93" s="126">
        <f>VLOOKUP(C93,[1]Sheet1!$A$2:$B$184,2,0)</f>
        <v>11.49</v>
      </c>
      <c r="P93" s="158">
        <f t="shared" si="9"/>
        <v>43.5161009573542</v>
      </c>
      <c r="Q93" s="126"/>
      <c r="R93" s="126"/>
      <c r="S93" s="126"/>
      <c r="T93" s="126"/>
      <c r="U93" s="126"/>
      <c r="V93" s="126"/>
      <c r="W93" s="126"/>
      <c r="X93" s="126"/>
      <c r="Y93" s="126"/>
      <c r="Z93" s="126"/>
      <c r="AA93" s="169" t="s">
        <v>40</v>
      </c>
      <c r="AB93" s="126"/>
      <c r="AC93" s="126"/>
    </row>
    <row r="94" ht="40.5" spans="1:29">
      <c r="A94" s="126">
        <v>92</v>
      </c>
      <c r="B94" s="127" t="s">
        <v>202</v>
      </c>
      <c r="C94" s="127" t="s">
        <v>203</v>
      </c>
      <c r="D94" s="128">
        <v>1000</v>
      </c>
      <c r="E94" s="129">
        <v>12000</v>
      </c>
      <c r="F94" s="130">
        <f t="shared" si="5"/>
        <v>3600</v>
      </c>
      <c r="G94" s="130">
        <f t="shared" si="6"/>
        <v>3600</v>
      </c>
      <c r="H94" s="130">
        <f t="shared" si="7"/>
        <v>4800</v>
      </c>
      <c r="I94" s="130">
        <f t="shared" si="8"/>
        <v>8400</v>
      </c>
      <c r="J94" s="159">
        <v>44651</v>
      </c>
      <c r="K94" s="159">
        <v>45015</v>
      </c>
      <c r="L94" s="160">
        <v>18189823307</v>
      </c>
      <c r="M94" s="160" t="s">
        <v>31</v>
      </c>
      <c r="N94" s="126" t="str">
        <f>VLOOKUP(C94,[1]Sheet1!$A$2:$E$184,5,0)</f>
        <v>抱古村二连</v>
      </c>
      <c r="O94" s="126">
        <f>VLOOKUP(C94,[1]Sheet1!$A$2:$B$184,2,0)</f>
        <v>22.89</v>
      </c>
      <c r="P94" s="158">
        <f t="shared" si="9"/>
        <v>43.6871996505024</v>
      </c>
      <c r="Q94" s="126"/>
      <c r="R94" s="126"/>
      <c r="S94" s="126"/>
      <c r="T94" s="126"/>
      <c r="U94" s="126"/>
      <c r="V94" s="126"/>
      <c r="W94" s="126"/>
      <c r="X94" s="126"/>
      <c r="Y94" s="126"/>
      <c r="Z94" s="126"/>
      <c r="AA94" s="169" t="s">
        <v>40</v>
      </c>
      <c r="AB94" s="126"/>
      <c r="AC94" s="126"/>
    </row>
    <row r="95" ht="40.5" spans="1:29">
      <c r="A95" s="136">
        <v>93</v>
      </c>
      <c r="B95" s="137" t="s">
        <v>202</v>
      </c>
      <c r="C95" s="137" t="s">
        <v>204</v>
      </c>
      <c r="D95" s="138">
        <v>1400</v>
      </c>
      <c r="E95" s="139">
        <v>16800</v>
      </c>
      <c r="F95" s="140">
        <f t="shared" si="5"/>
        <v>5040</v>
      </c>
      <c r="G95" s="140">
        <f t="shared" si="6"/>
        <v>5040</v>
      </c>
      <c r="H95" s="140">
        <f t="shared" si="7"/>
        <v>6720</v>
      </c>
      <c r="I95" s="140">
        <f t="shared" si="8"/>
        <v>11760</v>
      </c>
      <c r="J95" s="163">
        <v>44651</v>
      </c>
      <c r="K95" s="163">
        <v>45015</v>
      </c>
      <c r="L95" s="164">
        <v>18189823307</v>
      </c>
      <c r="M95" s="160" t="s">
        <v>31</v>
      </c>
      <c r="N95" s="126" t="str">
        <f>VLOOKUP(C95,[1]Sheet1!$A$2:$E$184,5,0)</f>
        <v>抱古村二十一连</v>
      </c>
      <c r="O95" s="126">
        <f>VLOOKUP(C95,[1]Sheet1!$A$2:$B$184,2,0)</f>
        <v>32.85</v>
      </c>
      <c r="P95" s="158">
        <f t="shared" si="9"/>
        <v>42.6179604261796</v>
      </c>
      <c r="Q95" s="126" t="s">
        <v>38</v>
      </c>
      <c r="R95" s="126" t="s">
        <v>38</v>
      </c>
      <c r="S95" s="126" t="s">
        <v>38</v>
      </c>
      <c r="T95" s="126" t="s">
        <v>38</v>
      </c>
      <c r="U95" s="126" t="s">
        <v>39</v>
      </c>
      <c r="V95" s="126"/>
      <c r="W95" s="126">
        <v>1400</v>
      </c>
      <c r="X95" s="126"/>
      <c r="Y95" s="126" t="s">
        <v>38</v>
      </c>
      <c r="Z95" s="126" t="s">
        <v>40</v>
      </c>
      <c r="AA95" s="169" t="s">
        <v>40</v>
      </c>
      <c r="AB95" s="126"/>
      <c r="AC95" s="126"/>
    </row>
    <row r="96" ht="40.5" spans="1:29">
      <c r="A96" s="126">
        <v>94</v>
      </c>
      <c r="B96" s="127" t="s">
        <v>202</v>
      </c>
      <c r="C96" s="143" t="s">
        <v>205</v>
      </c>
      <c r="D96" s="144">
        <v>500</v>
      </c>
      <c r="E96" s="145">
        <v>6000</v>
      </c>
      <c r="F96" s="130">
        <f t="shared" si="5"/>
        <v>1800</v>
      </c>
      <c r="G96" s="130">
        <f t="shared" si="6"/>
        <v>1800</v>
      </c>
      <c r="H96" s="130">
        <f t="shared" si="7"/>
        <v>2400</v>
      </c>
      <c r="I96" s="130">
        <f t="shared" si="8"/>
        <v>4200</v>
      </c>
      <c r="J96" s="165">
        <v>44651</v>
      </c>
      <c r="K96" s="159">
        <v>45015</v>
      </c>
      <c r="L96" s="166">
        <v>18189823307</v>
      </c>
      <c r="M96" s="160" t="s">
        <v>31</v>
      </c>
      <c r="N96" s="126" t="str">
        <f>VLOOKUP(C96,[1]Sheet1!$A$2:$E$184,5,0)</f>
        <v>抱古村二连</v>
      </c>
      <c r="O96" s="126">
        <f>VLOOKUP(C96,[1]Sheet1!$A$2:$B$184,2,0)</f>
        <v>15.36</v>
      </c>
      <c r="P96" s="158">
        <f t="shared" si="9"/>
        <v>32.5520833333333</v>
      </c>
      <c r="Q96" s="126"/>
      <c r="R96" s="126"/>
      <c r="S96" s="126"/>
      <c r="T96" s="126"/>
      <c r="U96" s="126"/>
      <c r="V96" s="126"/>
      <c r="W96" s="126"/>
      <c r="X96" s="126"/>
      <c r="Y96" s="126"/>
      <c r="Z96" s="126"/>
      <c r="AA96" s="169" t="s">
        <v>40</v>
      </c>
      <c r="AB96" s="126"/>
      <c r="AC96" s="126"/>
    </row>
    <row r="97" ht="40.5" spans="1:29">
      <c r="A97" s="126">
        <v>95</v>
      </c>
      <c r="B97" s="127" t="s">
        <v>206</v>
      </c>
      <c r="C97" s="143" t="s">
        <v>207</v>
      </c>
      <c r="D97" s="144">
        <v>450</v>
      </c>
      <c r="E97" s="145">
        <v>5400</v>
      </c>
      <c r="F97" s="130">
        <f t="shared" si="5"/>
        <v>1620</v>
      </c>
      <c r="G97" s="130">
        <f t="shared" si="6"/>
        <v>1620</v>
      </c>
      <c r="H97" s="130">
        <f t="shared" si="7"/>
        <v>2160</v>
      </c>
      <c r="I97" s="130">
        <f t="shared" si="8"/>
        <v>3780</v>
      </c>
      <c r="J97" s="165">
        <v>44651</v>
      </c>
      <c r="K97" s="159">
        <v>45015</v>
      </c>
      <c r="L97" s="166">
        <v>15259115988</v>
      </c>
      <c r="M97" s="160" t="s">
        <v>31</v>
      </c>
      <c r="N97" s="126" t="str">
        <f>VLOOKUP(C97,[1]Sheet1!$A$2:$E$184,5,0)</f>
        <v>南滨农场金鸡队</v>
      </c>
      <c r="O97" s="126">
        <f>VLOOKUP(C97,[1]Sheet1!$A$2:$B$184,2,0)</f>
        <v>10.64</v>
      </c>
      <c r="P97" s="158">
        <f t="shared" si="9"/>
        <v>42.2932330827068</v>
      </c>
      <c r="Q97" s="126"/>
      <c r="R97" s="126"/>
      <c r="S97" s="126"/>
      <c r="T97" s="126"/>
      <c r="U97" s="126"/>
      <c r="V97" s="126"/>
      <c r="W97" s="126"/>
      <c r="X97" s="126"/>
      <c r="Y97" s="126"/>
      <c r="Z97" s="126"/>
      <c r="AA97" s="169" t="s">
        <v>208</v>
      </c>
      <c r="AB97" s="126"/>
      <c r="AC97" s="126"/>
    </row>
    <row r="98" s="117" customFormat="1" ht="40.5" spans="1:29">
      <c r="A98" s="131">
        <v>96</v>
      </c>
      <c r="B98" s="132" t="s">
        <v>209</v>
      </c>
      <c r="C98" s="132" t="s">
        <v>210</v>
      </c>
      <c r="D98" s="133">
        <v>2000</v>
      </c>
      <c r="E98" s="134">
        <v>24000</v>
      </c>
      <c r="F98" s="135">
        <f t="shared" si="5"/>
        <v>7200</v>
      </c>
      <c r="G98" s="135">
        <f t="shared" si="6"/>
        <v>7200</v>
      </c>
      <c r="H98" s="135">
        <f t="shared" si="7"/>
        <v>9600</v>
      </c>
      <c r="I98" s="135">
        <f t="shared" si="8"/>
        <v>16800</v>
      </c>
      <c r="J98" s="161">
        <v>44651</v>
      </c>
      <c r="K98" s="161">
        <v>45015</v>
      </c>
      <c r="L98" s="162">
        <v>13876422333</v>
      </c>
      <c r="M98" s="160" t="s">
        <v>31</v>
      </c>
      <c r="N98" s="131" t="str">
        <f>VLOOKUP(C98,[1]Sheet1!$A$2:$E$184,5,0)</f>
        <v>东溪村</v>
      </c>
      <c r="O98" s="131">
        <f>VLOOKUP(C98,[1]Sheet1!$A$2:$B$184,2,0)</f>
        <v>53.58</v>
      </c>
      <c r="P98" s="158">
        <f t="shared" si="9"/>
        <v>37.3273609555804</v>
      </c>
      <c r="Q98" s="131" t="s">
        <v>38</v>
      </c>
      <c r="R98" s="131" t="s">
        <v>38</v>
      </c>
      <c r="S98" s="131" t="s">
        <v>38</v>
      </c>
      <c r="T98" s="131" t="s">
        <v>38</v>
      </c>
      <c r="U98" s="131" t="s">
        <v>39</v>
      </c>
      <c r="V98" s="131"/>
      <c r="W98" s="131">
        <v>2000</v>
      </c>
      <c r="X98" s="131">
        <f>D98-W98</f>
        <v>0</v>
      </c>
      <c r="Y98" s="131" t="s">
        <v>38</v>
      </c>
      <c r="Z98" s="131" t="s">
        <v>40</v>
      </c>
      <c r="AA98" s="169"/>
      <c r="AB98" s="131"/>
      <c r="AC98" s="131" t="s">
        <v>41</v>
      </c>
    </row>
    <row r="99" s="117" customFormat="1" ht="40.5" spans="1:29">
      <c r="A99" s="131">
        <v>97</v>
      </c>
      <c r="B99" s="132" t="s">
        <v>209</v>
      </c>
      <c r="C99" s="132" t="s">
        <v>211</v>
      </c>
      <c r="D99" s="133">
        <v>1000</v>
      </c>
      <c r="E99" s="134">
        <v>12000</v>
      </c>
      <c r="F99" s="135">
        <f t="shared" si="5"/>
        <v>3600</v>
      </c>
      <c r="G99" s="135">
        <f t="shared" si="6"/>
        <v>3600</v>
      </c>
      <c r="H99" s="135">
        <f t="shared" si="7"/>
        <v>4800</v>
      </c>
      <c r="I99" s="135">
        <f t="shared" si="8"/>
        <v>8400</v>
      </c>
      <c r="J99" s="161">
        <v>44651</v>
      </c>
      <c r="K99" s="161">
        <v>45015</v>
      </c>
      <c r="L99" s="162">
        <v>13876422333</v>
      </c>
      <c r="M99" s="160" t="s">
        <v>31</v>
      </c>
      <c r="N99" s="131" t="str">
        <f>VLOOKUP(C99,[1]Sheet1!$A$2:$E$184,5,0)</f>
        <v>东溪村</v>
      </c>
      <c r="O99" s="131">
        <f>VLOOKUP(C99,[1]Sheet1!$A$2:$B$184,2,0)</f>
        <v>26.83</v>
      </c>
      <c r="P99" s="158">
        <f t="shared" si="9"/>
        <v>37.2717107715244</v>
      </c>
      <c r="Q99" s="131" t="s">
        <v>38</v>
      </c>
      <c r="R99" s="131" t="s">
        <v>38</v>
      </c>
      <c r="S99" s="131" t="s">
        <v>38</v>
      </c>
      <c r="T99" s="131" t="s">
        <v>38</v>
      </c>
      <c r="U99" s="131" t="s">
        <v>39</v>
      </c>
      <c r="V99" s="131"/>
      <c r="W99" s="131">
        <v>1000</v>
      </c>
      <c r="X99" s="131">
        <f>D99-W99</f>
        <v>0</v>
      </c>
      <c r="Y99" s="131" t="s">
        <v>38</v>
      </c>
      <c r="Z99" s="131" t="s">
        <v>40</v>
      </c>
      <c r="AA99" s="169"/>
      <c r="AB99" s="131"/>
      <c r="AC99" s="131" t="s">
        <v>41</v>
      </c>
    </row>
    <row r="100" ht="40.5" spans="1:29">
      <c r="A100" s="126">
        <v>98</v>
      </c>
      <c r="B100" s="127" t="s">
        <v>212</v>
      </c>
      <c r="C100" s="143" t="s">
        <v>213</v>
      </c>
      <c r="D100" s="144">
        <v>700</v>
      </c>
      <c r="E100" s="145">
        <v>8400</v>
      </c>
      <c r="F100" s="130">
        <f t="shared" si="5"/>
        <v>2520</v>
      </c>
      <c r="G100" s="130">
        <f t="shared" si="6"/>
        <v>2520</v>
      </c>
      <c r="H100" s="130">
        <f t="shared" si="7"/>
        <v>3360</v>
      </c>
      <c r="I100" s="130">
        <f t="shared" si="8"/>
        <v>5880</v>
      </c>
      <c r="J100" s="165">
        <v>44651</v>
      </c>
      <c r="K100" s="159">
        <v>45015</v>
      </c>
      <c r="L100" s="166">
        <v>13034961969</v>
      </c>
      <c r="M100" s="160" t="s">
        <v>31</v>
      </c>
      <c r="N100" s="126" t="str">
        <f>VLOOKUP(C100,[1]Sheet1!$A$2:$E$184,5,0)</f>
        <v>梅东村委会大落岭</v>
      </c>
      <c r="O100" s="126">
        <f>VLOOKUP(C100,[1]Sheet1!$A$2:$B$184,2,0)</f>
        <v>13.07</v>
      </c>
      <c r="P100" s="158">
        <f t="shared" si="9"/>
        <v>53.557765876052</v>
      </c>
      <c r="Q100" s="126"/>
      <c r="R100" s="126"/>
      <c r="S100" s="126"/>
      <c r="T100" s="126"/>
      <c r="U100" s="126"/>
      <c r="V100" s="126"/>
      <c r="W100" s="126"/>
      <c r="X100" s="126"/>
      <c r="Y100" s="126"/>
      <c r="Z100" s="126"/>
      <c r="AA100" s="169" t="s">
        <v>40</v>
      </c>
      <c r="AB100" s="126"/>
      <c r="AC100" s="126"/>
    </row>
    <row r="101" ht="40.5" spans="1:29">
      <c r="A101" s="126">
        <v>99</v>
      </c>
      <c r="B101" s="127" t="s">
        <v>206</v>
      </c>
      <c r="C101" s="143" t="s">
        <v>214</v>
      </c>
      <c r="D101" s="144">
        <v>500</v>
      </c>
      <c r="E101" s="145">
        <v>6000</v>
      </c>
      <c r="F101" s="130">
        <f t="shared" si="5"/>
        <v>1800</v>
      </c>
      <c r="G101" s="130">
        <f t="shared" si="6"/>
        <v>1800</v>
      </c>
      <c r="H101" s="130">
        <f t="shared" si="7"/>
        <v>2400</v>
      </c>
      <c r="I101" s="130">
        <f t="shared" si="8"/>
        <v>4200</v>
      </c>
      <c r="J101" s="165">
        <v>44651</v>
      </c>
      <c r="K101" s="159">
        <v>45015</v>
      </c>
      <c r="L101" s="166">
        <v>15259115988</v>
      </c>
      <c r="M101" s="160" t="s">
        <v>31</v>
      </c>
      <c r="N101" s="126" t="str">
        <f>VLOOKUP(C101,[1]Sheet1!$A$2:$E$184,5,0)</f>
        <v>南滨农场金鸡队</v>
      </c>
      <c r="O101" s="126">
        <f>VLOOKUP(C101,[1]Sheet1!$A$2:$B$184,2,0)</f>
        <v>10.05</v>
      </c>
      <c r="P101" s="158">
        <f t="shared" si="9"/>
        <v>49.7512437810945</v>
      </c>
      <c r="Q101" s="126"/>
      <c r="R101" s="126"/>
      <c r="S101" s="126"/>
      <c r="T101" s="126"/>
      <c r="U101" s="126"/>
      <c r="V101" s="126"/>
      <c r="W101" s="126"/>
      <c r="X101" s="126"/>
      <c r="Y101" s="126"/>
      <c r="Z101" s="126"/>
      <c r="AA101" s="169" t="s">
        <v>208</v>
      </c>
      <c r="AB101" s="126"/>
      <c r="AC101" s="126"/>
    </row>
    <row r="102" ht="40.5" spans="1:29">
      <c r="A102" s="136">
        <v>100</v>
      </c>
      <c r="B102" s="137" t="s">
        <v>215</v>
      </c>
      <c r="C102" s="137" t="s">
        <v>216</v>
      </c>
      <c r="D102" s="138">
        <v>1000</v>
      </c>
      <c r="E102" s="139">
        <v>12000</v>
      </c>
      <c r="F102" s="140">
        <f t="shared" si="5"/>
        <v>3600</v>
      </c>
      <c r="G102" s="140">
        <f t="shared" si="6"/>
        <v>3600</v>
      </c>
      <c r="H102" s="140">
        <f t="shared" si="7"/>
        <v>4800</v>
      </c>
      <c r="I102" s="140">
        <f t="shared" si="8"/>
        <v>8400</v>
      </c>
      <c r="J102" s="163">
        <v>44651</v>
      </c>
      <c r="K102" s="163">
        <v>45015</v>
      </c>
      <c r="L102" s="164">
        <v>15960111411</v>
      </c>
      <c r="M102" s="160" t="s">
        <v>31</v>
      </c>
      <c r="N102" s="126" t="str">
        <f>VLOOKUP(C102,[1]Sheet1!$A$2:$E$184,5,0)</f>
        <v>芒三水库长岭队</v>
      </c>
      <c r="O102" s="126">
        <f>VLOOKUP(C102,[1]Sheet1!$A$2:$B$184,2,0)</f>
        <v>23.15</v>
      </c>
      <c r="P102" s="158">
        <f t="shared" si="9"/>
        <v>43.1965442764579</v>
      </c>
      <c r="Q102" s="126" t="s">
        <v>38</v>
      </c>
      <c r="R102" s="126" t="s">
        <v>38</v>
      </c>
      <c r="S102" s="126" t="s">
        <v>38</v>
      </c>
      <c r="T102" s="126" t="s">
        <v>38</v>
      </c>
      <c r="U102" s="126" t="s">
        <v>92</v>
      </c>
      <c r="V102" s="126">
        <v>30</v>
      </c>
      <c r="W102" s="126"/>
      <c r="X102" s="126"/>
      <c r="Y102" s="126" t="s">
        <v>38</v>
      </c>
      <c r="Z102" s="126" t="s">
        <v>40</v>
      </c>
      <c r="AA102" s="169"/>
      <c r="AB102" s="126"/>
      <c r="AC102" s="126"/>
    </row>
    <row r="103" ht="40.5" spans="1:29">
      <c r="A103" s="126">
        <v>101</v>
      </c>
      <c r="B103" s="127" t="s">
        <v>217</v>
      </c>
      <c r="C103" s="127" t="s">
        <v>218</v>
      </c>
      <c r="D103" s="128">
        <v>1000</v>
      </c>
      <c r="E103" s="129">
        <v>12000</v>
      </c>
      <c r="F103" s="130">
        <f t="shared" si="5"/>
        <v>3600</v>
      </c>
      <c r="G103" s="130">
        <f t="shared" si="6"/>
        <v>3600</v>
      </c>
      <c r="H103" s="130">
        <f t="shared" si="7"/>
        <v>4800</v>
      </c>
      <c r="I103" s="130">
        <f t="shared" si="8"/>
        <v>8400</v>
      </c>
      <c r="J103" s="159">
        <v>44651</v>
      </c>
      <c r="K103" s="159">
        <v>45015</v>
      </c>
      <c r="L103" s="160">
        <v>13907607991</v>
      </c>
      <c r="M103" s="160" t="s">
        <v>31</v>
      </c>
      <c r="N103" s="126" t="str">
        <f>VLOOKUP(C103,[1]Sheet1!$A$2:$E$184,5,0)</f>
        <v>南田农场长田队</v>
      </c>
      <c r="O103" s="126">
        <f>VLOOKUP(C103,[1]Sheet1!$A$2:$B$184,2,0)</f>
        <v>23.6</v>
      </c>
      <c r="P103" s="158">
        <f t="shared" si="9"/>
        <v>42.3728813559322</v>
      </c>
      <c r="Q103" s="126"/>
      <c r="R103" s="126"/>
      <c r="S103" s="126"/>
      <c r="T103" s="126"/>
      <c r="U103" s="126"/>
      <c r="V103" s="126"/>
      <c r="W103" s="126"/>
      <c r="X103" s="126"/>
      <c r="Y103" s="126"/>
      <c r="Z103" s="126"/>
      <c r="AA103" s="169"/>
      <c r="AB103" s="126"/>
      <c r="AC103" s="126"/>
    </row>
    <row r="104" ht="40.5" spans="1:29">
      <c r="A104" s="126">
        <v>102</v>
      </c>
      <c r="B104" s="171" t="s">
        <v>206</v>
      </c>
      <c r="C104" s="127" t="s">
        <v>219</v>
      </c>
      <c r="D104" s="128">
        <v>1100</v>
      </c>
      <c r="E104" s="129">
        <v>13200</v>
      </c>
      <c r="F104" s="130">
        <f t="shared" si="5"/>
        <v>3960</v>
      </c>
      <c r="G104" s="130">
        <f t="shared" si="6"/>
        <v>3960</v>
      </c>
      <c r="H104" s="130">
        <f t="shared" si="7"/>
        <v>5280</v>
      </c>
      <c r="I104" s="130">
        <f t="shared" si="8"/>
        <v>9240</v>
      </c>
      <c r="J104" s="159">
        <v>44651</v>
      </c>
      <c r="K104" s="159">
        <v>45015</v>
      </c>
      <c r="L104" s="160">
        <v>15259115988</v>
      </c>
      <c r="M104" s="160" t="s">
        <v>31</v>
      </c>
      <c r="N104" s="126" t="str">
        <f>VLOOKUP(C104,[1]Sheet1!$A$2:$E$184,5,0)</f>
        <v>南滨农场十七连</v>
      </c>
      <c r="O104" s="126">
        <f>VLOOKUP(C104,[1]Sheet1!$A$2:$B$184,2,0)</f>
        <v>25.23</v>
      </c>
      <c r="P104" s="158">
        <f t="shared" si="9"/>
        <v>43.5988902100674</v>
      </c>
      <c r="Q104" s="126"/>
      <c r="R104" s="126"/>
      <c r="S104" s="126"/>
      <c r="T104" s="126"/>
      <c r="U104" s="126"/>
      <c r="V104" s="126"/>
      <c r="W104" s="126"/>
      <c r="X104" s="126"/>
      <c r="Y104" s="126"/>
      <c r="Z104" s="126"/>
      <c r="AA104" s="169" t="s">
        <v>208</v>
      </c>
      <c r="AB104" s="126"/>
      <c r="AC104" s="126"/>
    </row>
    <row r="105" ht="40.5" spans="1:29">
      <c r="A105" s="126">
        <v>103</v>
      </c>
      <c r="B105" s="127" t="s">
        <v>220</v>
      </c>
      <c r="C105" s="127" t="s">
        <v>221</v>
      </c>
      <c r="D105" s="128">
        <v>1400</v>
      </c>
      <c r="E105" s="129">
        <v>16800</v>
      </c>
      <c r="F105" s="130">
        <f t="shared" si="5"/>
        <v>5040</v>
      </c>
      <c r="G105" s="130">
        <f t="shared" si="6"/>
        <v>5040</v>
      </c>
      <c r="H105" s="130">
        <f t="shared" si="7"/>
        <v>6720</v>
      </c>
      <c r="I105" s="130">
        <f t="shared" si="8"/>
        <v>11760</v>
      </c>
      <c r="J105" s="159">
        <v>44651</v>
      </c>
      <c r="K105" s="159">
        <v>45015</v>
      </c>
      <c r="L105" s="160">
        <v>18650365306</v>
      </c>
      <c r="M105" s="160" t="s">
        <v>31</v>
      </c>
      <c r="N105" s="126" t="str">
        <f>VLOOKUP(C105,[1]Sheet1!$A$2:$E$184,5,0)</f>
        <v>抱古村立番组</v>
      </c>
      <c r="O105" s="126">
        <f>VLOOKUP(C105,[1]Sheet1!$A$2:$B$184,2,0)</f>
        <v>32.24</v>
      </c>
      <c r="P105" s="158">
        <f t="shared" si="9"/>
        <v>43.424317617866</v>
      </c>
      <c r="Q105" s="126"/>
      <c r="R105" s="126"/>
      <c r="S105" s="126"/>
      <c r="T105" s="126"/>
      <c r="U105" s="126"/>
      <c r="V105" s="126"/>
      <c r="W105" s="126"/>
      <c r="X105" s="126"/>
      <c r="Y105" s="126"/>
      <c r="Z105" s="126"/>
      <c r="AA105" s="169"/>
      <c r="AB105" s="126"/>
      <c r="AC105" s="126"/>
    </row>
    <row r="106" ht="40.5" spans="1:29">
      <c r="A106" s="136">
        <v>104</v>
      </c>
      <c r="B106" s="137" t="s">
        <v>222</v>
      </c>
      <c r="C106" s="137" t="s">
        <v>223</v>
      </c>
      <c r="D106" s="138">
        <v>2000</v>
      </c>
      <c r="E106" s="139">
        <v>24000</v>
      </c>
      <c r="F106" s="140">
        <f t="shared" si="5"/>
        <v>7200</v>
      </c>
      <c r="G106" s="140">
        <f t="shared" si="6"/>
        <v>7200</v>
      </c>
      <c r="H106" s="140">
        <f t="shared" si="7"/>
        <v>9600</v>
      </c>
      <c r="I106" s="140">
        <f t="shared" si="8"/>
        <v>16800</v>
      </c>
      <c r="J106" s="163">
        <v>44651</v>
      </c>
      <c r="K106" s="163">
        <v>45015</v>
      </c>
      <c r="L106" s="164">
        <v>19959631309</v>
      </c>
      <c r="M106" s="160" t="s">
        <v>31</v>
      </c>
      <c r="N106" s="126" t="str">
        <f>VLOOKUP(C106,[1]Sheet1!$A$2:$E$184,5,0)</f>
        <v>港门村沙埋组</v>
      </c>
      <c r="O106" s="126">
        <f>VLOOKUP(C106,[1]Sheet1!$A$2:$B$184,2,0)</f>
        <v>47.16</v>
      </c>
      <c r="P106" s="158">
        <f t="shared" si="9"/>
        <v>42.4088210347752</v>
      </c>
      <c r="Q106" s="126" t="s">
        <v>38</v>
      </c>
      <c r="R106" s="126" t="s">
        <v>38</v>
      </c>
      <c r="S106" s="126" t="s">
        <v>38</v>
      </c>
      <c r="T106" s="126" t="s">
        <v>38</v>
      </c>
      <c r="U106" s="126" t="s">
        <v>39</v>
      </c>
      <c r="V106" s="126"/>
      <c r="W106" s="126">
        <v>2000</v>
      </c>
      <c r="X106" s="126"/>
      <c r="Y106" s="126" t="s">
        <v>38</v>
      </c>
      <c r="Z106" s="126" t="s">
        <v>40</v>
      </c>
      <c r="AA106" s="169" t="s">
        <v>40</v>
      </c>
      <c r="AB106" s="126"/>
      <c r="AC106" s="126"/>
    </row>
    <row r="107" ht="40.5" spans="1:29">
      <c r="A107" s="136">
        <v>105</v>
      </c>
      <c r="B107" s="137" t="s">
        <v>224</v>
      </c>
      <c r="C107" s="137" t="s">
        <v>225</v>
      </c>
      <c r="D107" s="138">
        <v>1400</v>
      </c>
      <c r="E107" s="139">
        <v>16800</v>
      </c>
      <c r="F107" s="140">
        <f t="shared" si="5"/>
        <v>5040</v>
      </c>
      <c r="G107" s="140">
        <f t="shared" si="6"/>
        <v>5040</v>
      </c>
      <c r="H107" s="140">
        <f t="shared" si="7"/>
        <v>6720</v>
      </c>
      <c r="I107" s="140">
        <f t="shared" si="8"/>
        <v>11760</v>
      </c>
      <c r="J107" s="163">
        <v>44651</v>
      </c>
      <c r="K107" s="163">
        <v>45015</v>
      </c>
      <c r="L107" s="164">
        <v>13763816678</v>
      </c>
      <c r="M107" s="160" t="s">
        <v>31</v>
      </c>
      <c r="N107" s="126" t="str">
        <f>VLOOKUP(C107,[1]Sheet1!$A$2:$E$184,5,0)</f>
        <v>海棠村沙埋组</v>
      </c>
      <c r="O107" s="126">
        <f>VLOOKUP(C107,[1]Sheet1!$A$2:$B$184,2,0)</f>
        <v>35.81</v>
      </c>
      <c r="P107" s="158">
        <f t="shared" si="9"/>
        <v>39.0952247975426</v>
      </c>
      <c r="Q107" s="126" t="s">
        <v>38</v>
      </c>
      <c r="R107" s="126" t="s">
        <v>38</v>
      </c>
      <c r="S107" s="126" t="s">
        <v>38</v>
      </c>
      <c r="T107" s="126" t="s">
        <v>38</v>
      </c>
      <c r="U107" s="126" t="s">
        <v>39</v>
      </c>
      <c r="V107" s="126"/>
      <c r="W107" s="126">
        <v>1400</v>
      </c>
      <c r="X107" s="126"/>
      <c r="Y107" s="126" t="s">
        <v>38</v>
      </c>
      <c r="Z107" s="126" t="s">
        <v>40</v>
      </c>
      <c r="AA107" s="169" t="s">
        <v>40</v>
      </c>
      <c r="AB107" s="126"/>
      <c r="AC107" s="126"/>
    </row>
    <row r="108" ht="40.5" spans="1:29">
      <c r="A108" s="136">
        <v>106</v>
      </c>
      <c r="B108" s="137" t="s">
        <v>226</v>
      </c>
      <c r="C108" s="137" t="s">
        <v>227</v>
      </c>
      <c r="D108" s="138">
        <v>1400</v>
      </c>
      <c r="E108" s="139">
        <v>16800</v>
      </c>
      <c r="F108" s="140">
        <f t="shared" si="5"/>
        <v>5040</v>
      </c>
      <c r="G108" s="140">
        <f t="shared" si="6"/>
        <v>5040</v>
      </c>
      <c r="H108" s="140">
        <f t="shared" si="7"/>
        <v>6720</v>
      </c>
      <c r="I108" s="140">
        <f t="shared" si="8"/>
        <v>11760</v>
      </c>
      <c r="J108" s="163">
        <v>44651</v>
      </c>
      <c r="K108" s="163">
        <v>45015</v>
      </c>
      <c r="L108" s="164">
        <v>15280699607</v>
      </c>
      <c r="M108" s="160" t="s">
        <v>31</v>
      </c>
      <c r="N108" s="126" t="str">
        <f>VLOOKUP(C108,[1]Sheet1!$A$2:$E$184,5,0)</f>
        <v>长山村</v>
      </c>
      <c r="O108" s="126">
        <f>VLOOKUP(C108,[1]Sheet1!$A$2:$B$184,2,0)</f>
        <v>26.8</v>
      </c>
      <c r="P108" s="158">
        <f t="shared" si="9"/>
        <v>52.2388059701493</v>
      </c>
      <c r="Q108" s="126" t="s">
        <v>38</v>
      </c>
      <c r="R108" s="126" t="s">
        <v>38</v>
      </c>
      <c r="S108" s="126" t="s">
        <v>38</v>
      </c>
      <c r="T108" s="126" t="s">
        <v>38</v>
      </c>
      <c r="U108" s="126" t="s">
        <v>39</v>
      </c>
      <c r="V108" s="126"/>
      <c r="W108" s="126">
        <v>1400</v>
      </c>
      <c r="X108" s="126"/>
      <c r="Y108" s="126" t="s">
        <v>38</v>
      </c>
      <c r="Z108" s="126" t="s">
        <v>40</v>
      </c>
      <c r="AA108" s="169" t="s">
        <v>40</v>
      </c>
      <c r="AB108" s="126"/>
      <c r="AC108" s="126"/>
    </row>
    <row r="109" ht="40.5" spans="1:29">
      <c r="A109" s="126">
        <v>107</v>
      </c>
      <c r="B109" s="127" t="s">
        <v>224</v>
      </c>
      <c r="C109" s="143" t="s">
        <v>228</v>
      </c>
      <c r="D109" s="144">
        <v>800</v>
      </c>
      <c r="E109" s="145">
        <v>9600</v>
      </c>
      <c r="F109" s="130">
        <f t="shared" si="5"/>
        <v>2880</v>
      </c>
      <c r="G109" s="130">
        <f t="shared" si="6"/>
        <v>2880</v>
      </c>
      <c r="H109" s="130">
        <f t="shared" si="7"/>
        <v>3840</v>
      </c>
      <c r="I109" s="130">
        <f t="shared" si="8"/>
        <v>6720</v>
      </c>
      <c r="J109" s="165">
        <v>44651</v>
      </c>
      <c r="K109" s="159">
        <v>45015</v>
      </c>
      <c r="L109" s="166">
        <v>13763816678</v>
      </c>
      <c r="M109" s="160" t="s">
        <v>31</v>
      </c>
      <c r="N109" s="126" t="str">
        <f>VLOOKUP(C109,[1]Sheet1!$A$2:$E$184,5,0)</f>
        <v>海棠村沙埋组</v>
      </c>
      <c r="O109" s="126">
        <f>VLOOKUP(C109,[1]Sheet1!$A$2:$B$184,2,0)</f>
        <v>20.37</v>
      </c>
      <c r="P109" s="158">
        <f t="shared" si="9"/>
        <v>39.273441335297</v>
      </c>
      <c r="Q109" s="126"/>
      <c r="R109" s="126"/>
      <c r="S109" s="126"/>
      <c r="T109" s="126"/>
      <c r="U109" s="126"/>
      <c r="V109" s="126"/>
      <c r="W109" s="126"/>
      <c r="X109" s="126"/>
      <c r="Y109" s="126"/>
      <c r="Z109" s="126"/>
      <c r="AA109" s="169" t="s">
        <v>40</v>
      </c>
      <c r="AB109" s="126"/>
      <c r="AC109" s="126"/>
    </row>
    <row r="110" ht="40.5" spans="1:29">
      <c r="A110" s="136">
        <v>108</v>
      </c>
      <c r="B110" s="137" t="s">
        <v>229</v>
      </c>
      <c r="C110" s="137" t="s">
        <v>230</v>
      </c>
      <c r="D110" s="138">
        <v>1400</v>
      </c>
      <c r="E110" s="139">
        <v>16800</v>
      </c>
      <c r="F110" s="140">
        <f t="shared" si="5"/>
        <v>5040</v>
      </c>
      <c r="G110" s="140">
        <f t="shared" si="6"/>
        <v>5040</v>
      </c>
      <c r="H110" s="140">
        <f t="shared" si="7"/>
        <v>6720</v>
      </c>
      <c r="I110" s="140">
        <f t="shared" si="8"/>
        <v>11760</v>
      </c>
      <c r="J110" s="163">
        <v>44651</v>
      </c>
      <c r="K110" s="163">
        <v>45015</v>
      </c>
      <c r="L110" s="164">
        <v>18389913993</v>
      </c>
      <c r="M110" s="160" t="s">
        <v>31</v>
      </c>
      <c r="N110" s="126" t="str">
        <f>VLOOKUP(C110,[1]Sheet1!$A$2:$E$184,5,0)</f>
        <v>海棠村沙埋组</v>
      </c>
      <c r="O110" s="126">
        <f>VLOOKUP(C110,[1]Sheet1!$A$2:$B$184,2,0)</f>
        <v>33.43</v>
      </c>
      <c r="P110" s="158">
        <f t="shared" si="9"/>
        <v>41.878552198624</v>
      </c>
      <c r="Q110" s="126" t="s">
        <v>38</v>
      </c>
      <c r="R110" s="126" t="s">
        <v>38</v>
      </c>
      <c r="S110" s="126" t="s">
        <v>38</v>
      </c>
      <c r="T110" s="126" t="s">
        <v>38</v>
      </c>
      <c r="U110" s="126" t="s">
        <v>39</v>
      </c>
      <c r="V110" s="126"/>
      <c r="W110" s="126">
        <v>1400</v>
      </c>
      <c r="X110" s="126"/>
      <c r="Y110" s="126" t="s">
        <v>38</v>
      </c>
      <c r="Z110" s="126" t="s">
        <v>40</v>
      </c>
      <c r="AA110" s="169" t="s">
        <v>40</v>
      </c>
      <c r="AB110" s="126"/>
      <c r="AC110" s="126"/>
    </row>
    <row r="111" ht="40.5" spans="1:29">
      <c r="A111" s="136">
        <v>109</v>
      </c>
      <c r="B111" s="137" t="s">
        <v>231</v>
      </c>
      <c r="C111" s="137" t="s">
        <v>232</v>
      </c>
      <c r="D111" s="138">
        <v>1300</v>
      </c>
      <c r="E111" s="139">
        <v>15600</v>
      </c>
      <c r="F111" s="140">
        <f t="shared" si="5"/>
        <v>4680</v>
      </c>
      <c r="G111" s="140">
        <f t="shared" si="6"/>
        <v>4680</v>
      </c>
      <c r="H111" s="140">
        <f t="shared" si="7"/>
        <v>6240</v>
      </c>
      <c r="I111" s="140">
        <f t="shared" si="8"/>
        <v>10920</v>
      </c>
      <c r="J111" s="163">
        <v>44651</v>
      </c>
      <c r="K111" s="163">
        <v>45015</v>
      </c>
      <c r="L111" s="164">
        <v>18889674895</v>
      </c>
      <c r="M111" s="160" t="s">
        <v>31</v>
      </c>
      <c r="N111" s="126" t="str">
        <f>VLOOKUP(C111,[1]Sheet1!$A$2:$E$184,5,0)</f>
        <v>赤草村委会赤草村</v>
      </c>
      <c r="O111" s="126">
        <f>VLOOKUP(C111,[1]Sheet1!$A$2:$B$184,2,0)</f>
        <v>29.92</v>
      </c>
      <c r="P111" s="158">
        <f t="shared" si="9"/>
        <v>43.4491978609626</v>
      </c>
      <c r="Q111" s="126" t="s">
        <v>38</v>
      </c>
      <c r="R111" s="126" t="s">
        <v>38</v>
      </c>
      <c r="S111" s="126" t="s">
        <v>38</v>
      </c>
      <c r="T111" s="126" t="s">
        <v>38</v>
      </c>
      <c r="U111" s="126" t="s">
        <v>39</v>
      </c>
      <c r="V111" s="126"/>
      <c r="W111" s="126">
        <v>1300</v>
      </c>
      <c r="X111" s="126"/>
      <c r="Y111" s="126" t="s">
        <v>38</v>
      </c>
      <c r="Z111" s="126" t="s">
        <v>40</v>
      </c>
      <c r="AA111" s="169" t="s">
        <v>233</v>
      </c>
      <c r="AB111" s="126"/>
      <c r="AC111" s="126"/>
    </row>
    <row r="112" ht="40.5" spans="1:29">
      <c r="A112" s="126">
        <v>110</v>
      </c>
      <c r="B112" s="127" t="s">
        <v>234</v>
      </c>
      <c r="C112" s="127" t="s">
        <v>235</v>
      </c>
      <c r="D112" s="128">
        <v>1300</v>
      </c>
      <c r="E112" s="129">
        <v>15600</v>
      </c>
      <c r="F112" s="130">
        <f t="shared" si="5"/>
        <v>4680</v>
      </c>
      <c r="G112" s="130">
        <f t="shared" si="6"/>
        <v>4680</v>
      </c>
      <c r="H112" s="130">
        <f t="shared" si="7"/>
        <v>6240</v>
      </c>
      <c r="I112" s="130">
        <f t="shared" si="8"/>
        <v>10920</v>
      </c>
      <c r="J112" s="159">
        <v>44651</v>
      </c>
      <c r="K112" s="159">
        <v>45015</v>
      </c>
      <c r="L112" s="160">
        <v>15008005196</v>
      </c>
      <c r="M112" s="160" t="s">
        <v>31</v>
      </c>
      <c r="N112" s="126" t="str">
        <f>VLOOKUP(C112,[1]Sheet1!$A$2:$E$184,5,0)</f>
        <v>四川农场</v>
      </c>
      <c r="O112" s="126">
        <f>VLOOKUP(C112,[1]Sheet1!$A$2:$B$184,2,0)</f>
        <v>31.14</v>
      </c>
      <c r="P112" s="158">
        <f t="shared" si="9"/>
        <v>41.7469492614001</v>
      </c>
      <c r="Q112" s="126"/>
      <c r="R112" s="126"/>
      <c r="S112" s="126"/>
      <c r="T112" s="126"/>
      <c r="U112" s="126"/>
      <c r="V112" s="126"/>
      <c r="W112" s="126"/>
      <c r="X112" s="126"/>
      <c r="Y112" s="126"/>
      <c r="Z112" s="126"/>
      <c r="AA112" s="169" t="s">
        <v>40</v>
      </c>
      <c r="AB112" s="126"/>
      <c r="AC112" s="126"/>
    </row>
    <row r="113" s="117" customFormat="1" ht="40.5" spans="1:29">
      <c r="A113" s="131">
        <v>111</v>
      </c>
      <c r="B113" s="132" t="s">
        <v>234</v>
      </c>
      <c r="C113" s="132" t="s">
        <v>236</v>
      </c>
      <c r="D113" s="133">
        <v>1100</v>
      </c>
      <c r="E113" s="134">
        <v>13200</v>
      </c>
      <c r="F113" s="135">
        <f t="shared" si="5"/>
        <v>3960</v>
      </c>
      <c r="G113" s="135">
        <f t="shared" si="6"/>
        <v>3960</v>
      </c>
      <c r="H113" s="135">
        <f t="shared" si="7"/>
        <v>5280</v>
      </c>
      <c r="I113" s="135">
        <f t="shared" si="8"/>
        <v>9240</v>
      </c>
      <c r="J113" s="161">
        <v>44651</v>
      </c>
      <c r="K113" s="161">
        <v>45015</v>
      </c>
      <c r="L113" s="162">
        <v>15008005196</v>
      </c>
      <c r="M113" s="160" t="s">
        <v>31</v>
      </c>
      <c r="N113" s="131" t="str">
        <f>VLOOKUP(C113,[1]Sheet1!$A$2:$E$184,5,0)</f>
        <v>四川农场</v>
      </c>
      <c r="O113" s="131">
        <f>VLOOKUP(C113,[1]Sheet1!$A$2:$B$184,2,0)</f>
        <v>23.97</v>
      </c>
      <c r="P113" s="158">
        <f t="shared" si="9"/>
        <v>45.8906967042136</v>
      </c>
      <c r="Q113" s="131" t="s">
        <v>38</v>
      </c>
      <c r="R113" s="131" t="s">
        <v>38</v>
      </c>
      <c r="S113" s="131" t="s">
        <v>38</v>
      </c>
      <c r="T113" s="131" t="s">
        <v>38</v>
      </c>
      <c r="U113" s="131" t="s">
        <v>39</v>
      </c>
      <c r="V113" s="131"/>
      <c r="W113" s="131">
        <v>1100</v>
      </c>
      <c r="X113" s="131">
        <f>D113-W113</f>
        <v>0</v>
      </c>
      <c r="Y113" s="131" t="s">
        <v>38</v>
      </c>
      <c r="Z113" s="131" t="s">
        <v>40</v>
      </c>
      <c r="AA113" s="169" t="s">
        <v>40</v>
      </c>
      <c r="AB113" s="131"/>
      <c r="AC113" s="131" t="s">
        <v>41</v>
      </c>
    </row>
    <row r="114" ht="40.5" spans="1:29">
      <c r="A114" s="126">
        <v>112</v>
      </c>
      <c r="B114" s="171" t="s">
        <v>234</v>
      </c>
      <c r="C114" s="143" t="s">
        <v>237</v>
      </c>
      <c r="D114" s="144">
        <v>600</v>
      </c>
      <c r="E114" s="145">
        <v>7200</v>
      </c>
      <c r="F114" s="130">
        <f t="shared" si="5"/>
        <v>2160</v>
      </c>
      <c r="G114" s="130">
        <f t="shared" si="6"/>
        <v>2160</v>
      </c>
      <c r="H114" s="130">
        <f t="shared" si="7"/>
        <v>2880</v>
      </c>
      <c r="I114" s="130">
        <f t="shared" si="8"/>
        <v>5040</v>
      </c>
      <c r="J114" s="165">
        <v>44651</v>
      </c>
      <c r="K114" s="159">
        <v>45015</v>
      </c>
      <c r="L114" s="166">
        <v>15008005196</v>
      </c>
      <c r="M114" s="160" t="s">
        <v>31</v>
      </c>
      <c r="N114" s="126" t="str">
        <f>VLOOKUP(C114,[1]Sheet1!$A$2:$E$184,5,0)</f>
        <v>闽新农场</v>
      </c>
      <c r="O114" s="126">
        <f>VLOOKUP(C114,[1]Sheet1!$A$2:$B$184,2,0)</f>
        <v>14.35</v>
      </c>
      <c r="P114" s="158">
        <f t="shared" si="9"/>
        <v>41.8118466898955</v>
      </c>
      <c r="Q114" s="126"/>
      <c r="R114" s="126"/>
      <c r="S114" s="126"/>
      <c r="T114" s="126"/>
      <c r="U114" s="126"/>
      <c r="V114" s="126"/>
      <c r="W114" s="126"/>
      <c r="X114" s="126"/>
      <c r="Y114" s="126"/>
      <c r="Z114" s="126"/>
      <c r="AA114" s="169" t="s">
        <v>40</v>
      </c>
      <c r="AB114" s="126"/>
      <c r="AC114" s="126"/>
    </row>
    <row r="115" s="117" customFormat="1" ht="40.5" spans="1:29">
      <c r="A115" s="131">
        <v>113</v>
      </c>
      <c r="B115" s="132" t="s">
        <v>238</v>
      </c>
      <c r="C115" s="132" t="s">
        <v>239</v>
      </c>
      <c r="D115" s="133">
        <v>1020</v>
      </c>
      <c r="E115" s="134">
        <v>12240</v>
      </c>
      <c r="F115" s="135">
        <f t="shared" si="5"/>
        <v>3672</v>
      </c>
      <c r="G115" s="135">
        <f t="shared" si="6"/>
        <v>3672</v>
      </c>
      <c r="H115" s="135">
        <f t="shared" si="7"/>
        <v>4896</v>
      </c>
      <c r="I115" s="135">
        <f t="shared" si="8"/>
        <v>8568</v>
      </c>
      <c r="J115" s="161">
        <v>44651</v>
      </c>
      <c r="K115" s="161">
        <v>45015</v>
      </c>
      <c r="L115" s="162">
        <v>18859131695</v>
      </c>
      <c r="M115" s="160" t="s">
        <v>31</v>
      </c>
      <c r="N115" s="131" t="str">
        <f>VLOOKUP(C115,[1]Sheet1!$A$2:$E$184,5,0)</f>
        <v>南滨七连</v>
      </c>
      <c r="O115" s="131">
        <f>VLOOKUP(C115,[1]Sheet1!$A$2:$B$184,2,0)</f>
        <v>23.85</v>
      </c>
      <c r="P115" s="158">
        <f t="shared" si="9"/>
        <v>42.7672955974843</v>
      </c>
      <c r="Q115" s="131" t="s">
        <v>38</v>
      </c>
      <c r="R115" s="131" t="s">
        <v>38</v>
      </c>
      <c r="S115" s="131" t="s">
        <v>38</v>
      </c>
      <c r="T115" s="131" t="s">
        <v>38</v>
      </c>
      <c r="U115" s="131" t="s">
        <v>39</v>
      </c>
      <c r="V115" s="131"/>
      <c r="W115" s="131">
        <v>1020</v>
      </c>
      <c r="X115" s="131">
        <f>D115-W115</f>
        <v>0</v>
      </c>
      <c r="Y115" s="131" t="s">
        <v>38</v>
      </c>
      <c r="Z115" s="131" t="s">
        <v>40</v>
      </c>
      <c r="AA115" s="169" t="s">
        <v>40</v>
      </c>
      <c r="AB115" s="131"/>
      <c r="AC115" s="131" t="s">
        <v>41</v>
      </c>
    </row>
    <row r="116" s="117" customFormat="1" ht="40.5" spans="1:29">
      <c r="A116" s="131">
        <v>114</v>
      </c>
      <c r="B116" s="156" t="s">
        <v>240</v>
      </c>
      <c r="C116" s="132" t="s">
        <v>241</v>
      </c>
      <c r="D116" s="133">
        <v>1540</v>
      </c>
      <c r="E116" s="134">
        <v>18480</v>
      </c>
      <c r="F116" s="135">
        <f t="shared" si="5"/>
        <v>5544</v>
      </c>
      <c r="G116" s="135">
        <f t="shared" si="6"/>
        <v>5544</v>
      </c>
      <c r="H116" s="135">
        <f t="shared" si="7"/>
        <v>7392</v>
      </c>
      <c r="I116" s="135">
        <f t="shared" si="8"/>
        <v>12936</v>
      </c>
      <c r="J116" s="161">
        <v>44651</v>
      </c>
      <c r="K116" s="161">
        <v>45015</v>
      </c>
      <c r="L116" s="162">
        <v>13976824184</v>
      </c>
      <c r="M116" s="160" t="s">
        <v>31</v>
      </c>
      <c r="N116" s="131" t="str">
        <f>VLOOKUP(C116,[1]Sheet1!$A$2:$E$184,5,0)</f>
        <v>三公里村</v>
      </c>
      <c r="O116" s="131">
        <f>VLOOKUP(C116,[1]Sheet1!$A$2:$B$184,2,0)</f>
        <v>36.09</v>
      </c>
      <c r="P116" s="158">
        <f t="shared" si="9"/>
        <v>42.6711000277085</v>
      </c>
      <c r="Q116" s="131" t="s">
        <v>38</v>
      </c>
      <c r="R116" s="131" t="s">
        <v>38</v>
      </c>
      <c r="S116" s="131" t="s">
        <v>38</v>
      </c>
      <c r="T116" s="131" t="s">
        <v>38</v>
      </c>
      <c r="U116" s="131" t="s">
        <v>39</v>
      </c>
      <c r="V116" s="131"/>
      <c r="W116" s="131">
        <v>1540</v>
      </c>
      <c r="X116" s="131">
        <f>D116-W116</f>
        <v>0</v>
      </c>
      <c r="Y116" s="131" t="s">
        <v>38</v>
      </c>
      <c r="Z116" s="131" t="s">
        <v>40</v>
      </c>
      <c r="AA116" s="169" t="s">
        <v>40</v>
      </c>
      <c r="AB116" s="131"/>
      <c r="AC116" s="131" t="s">
        <v>41</v>
      </c>
    </row>
    <row r="117" ht="40.5" spans="1:29">
      <c r="A117" s="136">
        <v>115</v>
      </c>
      <c r="B117" s="137" t="s">
        <v>242</v>
      </c>
      <c r="C117" s="137" t="s">
        <v>243</v>
      </c>
      <c r="D117" s="138">
        <v>1300</v>
      </c>
      <c r="E117" s="139">
        <v>15600</v>
      </c>
      <c r="F117" s="140">
        <f t="shared" si="5"/>
        <v>4680</v>
      </c>
      <c r="G117" s="140">
        <f t="shared" si="6"/>
        <v>4680</v>
      </c>
      <c r="H117" s="140">
        <f t="shared" si="7"/>
        <v>6240</v>
      </c>
      <c r="I117" s="140">
        <f t="shared" si="8"/>
        <v>10920</v>
      </c>
      <c r="J117" s="163">
        <v>44651</v>
      </c>
      <c r="K117" s="163">
        <v>45015</v>
      </c>
      <c r="L117" s="164">
        <v>18789791178</v>
      </c>
      <c r="M117" s="160" t="s">
        <v>31</v>
      </c>
      <c r="N117" s="126" t="str">
        <f>VLOOKUP(C117,[1]Sheet1!$A$2:$E$184,5,0)</f>
        <v>抱古村立番组</v>
      </c>
      <c r="O117" s="126">
        <f>VLOOKUP(C117,[1]Sheet1!$A$2:$B$184,2,0)</f>
        <v>30.95</v>
      </c>
      <c r="P117" s="158">
        <f t="shared" si="9"/>
        <v>42.0032310177706</v>
      </c>
      <c r="Q117" s="126" t="s">
        <v>38</v>
      </c>
      <c r="R117" s="126" t="s">
        <v>38</v>
      </c>
      <c r="S117" s="126" t="s">
        <v>38</v>
      </c>
      <c r="T117" s="126" t="s">
        <v>38</v>
      </c>
      <c r="U117" s="126" t="s">
        <v>39</v>
      </c>
      <c r="V117" s="126"/>
      <c r="W117" s="126">
        <v>1300</v>
      </c>
      <c r="X117" s="126"/>
      <c r="Y117" s="126" t="s">
        <v>38</v>
      </c>
      <c r="Z117" s="126" t="s">
        <v>40</v>
      </c>
      <c r="AA117" s="169" t="s">
        <v>40</v>
      </c>
      <c r="AB117" s="126"/>
      <c r="AC117" s="126"/>
    </row>
    <row r="118" ht="40.5" spans="1:29">
      <c r="A118" s="126">
        <v>116</v>
      </c>
      <c r="B118" s="127" t="s">
        <v>244</v>
      </c>
      <c r="C118" s="127" t="s">
        <v>245</v>
      </c>
      <c r="D118" s="128">
        <v>2000</v>
      </c>
      <c r="E118" s="129">
        <v>24000</v>
      </c>
      <c r="F118" s="130">
        <f t="shared" si="5"/>
        <v>7200</v>
      </c>
      <c r="G118" s="130">
        <f t="shared" si="6"/>
        <v>7200</v>
      </c>
      <c r="H118" s="130">
        <f t="shared" si="7"/>
        <v>9600</v>
      </c>
      <c r="I118" s="130">
        <f t="shared" si="8"/>
        <v>16800</v>
      </c>
      <c r="J118" s="159">
        <v>44651</v>
      </c>
      <c r="K118" s="159">
        <v>45015</v>
      </c>
      <c r="L118" s="160">
        <v>18789739811</v>
      </c>
      <c r="M118" s="160" t="s">
        <v>31</v>
      </c>
      <c r="N118" s="126" t="str">
        <f>VLOOKUP(C118,[1]Sheet1!$A$2:$E$184,5,0)</f>
        <v>三公里村</v>
      </c>
      <c r="O118" s="126">
        <f>VLOOKUP(C118,[1]Sheet1!$A$2:$B$184,2,0)</f>
        <v>46.12</v>
      </c>
      <c r="P118" s="158">
        <f t="shared" si="9"/>
        <v>43.3651344319167</v>
      </c>
      <c r="Q118" s="126"/>
      <c r="R118" s="126"/>
      <c r="S118" s="126"/>
      <c r="T118" s="126"/>
      <c r="U118" s="126"/>
      <c r="V118" s="126"/>
      <c r="W118" s="126"/>
      <c r="X118" s="126"/>
      <c r="Y118" s="126"/>
      <c r="Z118" s="126"/>
      <c r="AA118" s="169" t="s">
        <v>40</v>
      </c>
      <c r="AB118" s="126"/>
      <c r="AC118" s="126"/>
    </row>
    <row r="119" ht="40.5" spans="1:29">
      <c r="A119" s="136">
        <v>117</v>
      </c>
      <c r="B119" s="137" t="s">
        <v>246</v>
      </c>
      <c r="C119" s="137" t="s">
        <v>247</v>
      </c>
      <c r="D119" s="138">
        <v>1200</v>
      </c>
      <c r="E119" s="139">
        <v>14400</v>
      </c>
      <c r="F119" s="140">
        <f t="shared" si="5"/>
        <v>4320</v>
      </c>
      <c r="G119" s="140">
        <f t="shared" si="6"/>
        <v>4320</v>
      </c>
      <c r="H119" s="140">
        <f t="shared" si="7"/>
        <v>5760</v>
      </c>
      <c r="I119" s="140">
        <f t="shared" si="8"/>
        <v>10080</v>
      </c>
      <c r="J119" s="163">
        <v>44651</v>
      </c>
      <c r="K119" s="163">
        <v>45015</v>
      </c>
      <c r="L119" s="164">
        <v>13950554130</v>
      </c>
      <c r="M119" s="160" t="s">
        <v>31</v>
      </c>
      <c r="N119" s="126" t="str">
        <f>VLOOKUP(C119,[1]Sheet1!$A$2:$E$184,5,0)</f>
        <v>梅东村委会梅东村</v>
      </c>
      <c r="O119" s="126">
        <f>VLOOKUP(C119,[1]Sheet1!$A$2:$B$184,2,0)</f>
        <v>27.7</v>
      </c>
      <c r="P119" s="158">
        <f t="shared" si="9"/>
        <v>43.3212996389892</v>
      </c>
      <c r="Q119" s="126" t="s">
        <v>38</v>
      </c>
      <c r="R119" s="126" t="s">
        <v>38</v>
      </c>
      <c r="S119" s="126" t="s">
        <v>38</v>
      </c>
      <c r="T119" s="126" t="s">
        <v>38</v>
      </c>
      <c r="U119" s="126" t="s">
        <v>39</v>
      </c>
      <c r="V119" s="126"/>
      <c r="W119" s="126">
        <v>1200</v>
      </c>
      <c r="X119" s="126"/>
      <c r="Y119" s="126" t="s">
        <v>38</v>
      </c>
      <c r="Z119" s="126" t="s">
        <v>40</v>
      </c>
      <c r="AA119" s="169"/>
      <c r="AB119" s="126"/>
      <c r="AC119" s="126"/>
    </row>
    <row r="120" ht="40.5" spans="1:29">
      <c r="A120" s="136">
        <v>118</v>
      </c>
      <c r="B120" s="137" t="s">
        <v>248</v>
      </c>
      <c r="C120" s="137" t="s">
        <v>249</v>
      </c>
      <c r="D120" s="138">
        <v>2800</v>
      </c>
      <c r="E120" s="139">
        <v>33600</v>
      </c>
      <c r="F120" s="140">
        <f t="shared" si="5"/>
        <v>10080</v>
      </c>
      <c r="G120" s="140">
        <f t="shared" si="6"/>
        <v>10080</v>
      </c>
      <c r="H120" s="140">
        <f t="shared" si="7"/>
        <v>13440</v>
      </c>
      <c r="I120" s="140">
        <f t="shared" si="8"/>
        <v>23520</v>
      </c>
      <c r="J120" s="163">
        <v>44651</v>
      </c>
      <c r="K120" s="163">
        <v>45015</v>
      </c>
      <c r="L120" s="164">
        <v>15348830709</v>
      </c>
      <c r="M120" s="162" t="s">
        <v>37</v>
      </c>
      <c r="N120" s="126" t="str">
        <f>VLOOKUP(C120,[1]Sheet1!$A$2:$E$184,5,0)</f>
        <v>水蛟村</v>
      </c>
      <c r="O120" s="126">
        <f>VLOOKUP(C120,[1]Sheet1!$A$2:$B$184,2,0)</f>
        <v>82.84</v>
      </c>
      <c r="P120" s="158">
        <f t="shared" si="9"/>
        <v>33.8000965717045</v>
      </c>
      <c r="Q120" s="126" t="s">
        <v>38</v>
      </c>
      <c r="R120" s="126" t="s">
        <v>38</v>
      </c>
      <c r="S120" s="126" t="s">
        <v>38</v>
      </c>
      <c r="T120" s="126" t="s">
        <v>38</v>
      </c>
      <c r="U120" s="126" t="s">
        <v>39</v>
      </c>
      <c r="V120" s="126"/>
      <c r="W120" s="126">
        <v>2800</v>
      </c>
      <c r="X120" s="126"/>
      <c r="Y120" s="126" t="s">
        <v>38</v>
      </c>
      <c r="Z120" s="126" t="s">
        <v>40</v>
      </c>
      <c r="AA120" s="169"/>
      <c r="AB120" s="126"/>
      <c r="AC120" s="126"/>
    </row>
    <row r="121" ht="40.5" spans="1:29">
      <c r="A121" s="136">
        <v>119</v>
      </c>
      <c r="B121" s="137" t="s">
        <v>250</v>
      </c>
      <c r="C121" s="137" t="s">
        <v>251</v>
      </c>
      <c r="D121" s="138">
        <v>1390</v>
      </c>
      <c r="E121" s="139">
        <v>16680</v>
      </c>
      <c r="F121" s="140">
        <f t="shared" si="5"/>
        <v>5004</v>
      </c>
      <c r="G121" s="140">
        <f t="shared" si="6"/>
        <v>5004</v>
      </c>
      <c r="H121" s="140">
        <f t="shared" si="7"/>
        <v>6672</v>
      </c>
      <c r="I121" s="140">
        <f t="shared" si="8"/>
        <v>11676</v>
      </c>
      <c r="J121" s="163">
        <v>44651</v>
      </c>
      <c r="K121" s="163">
        <v>45015</v>
      </c>
      <c r="L121" s="164">
        <v>13876202231</v>
      </c>
      <c r="M121" s="160" t="s">
        <v>31</v>
      </c>
      <c r="N121" s="126" t="str">
        <f>VLOOKUP(C121,[1]Sheet1!$A$2:$E$184,5,0)</f>
        <v>东溪村</v>
      </c>
      <c r="O121" s="126">
        <f>VLOOKUP(C121,[1]Sheet1!$A$2:$B$184,2,0)</f>
        <v>31.6</v>
      </c>
      <c r="P121" s="158">
        <f t="shared" si="9"/>
        <v>43.9873417721519</v>
      </c>
      <c r="Q121" s="126" t="s">
        <v>38</v>
      </c>
      <c r="R121" s="126" t="s">
        <v>38</v>
      </c>
      <c r="S121" s="126" t="s">
        <v>38</v>
      </c>
      <c r="T121" s="126" t="s">
        <v>38</v>
      </c>
      <c r="U121" s="126" t="s">
        <v>39</v>
      </c>
      <c r="V121" s="126"/>
      <c r="W121" s="126">
        <v>1390</v>
      </c>
      <c r="X121" s="126"/>
      <c r="Y121" s="126" t="s">
        <v>38</v>
      </c>
      <c r="Z121" s="126" t="s">
        <v>40</v>
      </c>
      <c r="AA121" s="169"/>
      <c r="AB121" s="126"/>
      <c r="AC121" s="126"/>
    </row>
    <row r="122" ht="40.5" spans="1:29">
      <c r="A122" s="136">
        <v>120</v>
      </c>
      <c r="B122" s="137" t="s">
        <v>250</v>
      </c>
      <c r="C122" s="137" t="s">
        <v>252</v>
      </c>
      <c r="D122" s="138">
        <v>1610</v>
      </c>
      <c r="E122" s="139">
        <v>19320</v>
      </c>
      <c r="F122" s="140">
        <f t="shared" si="5"/>
        <v>5796</v>
      </c>
      <c r="G122" s="140">
        <f t="shared" si="6"/>
        <v>5796</v>
      </c>
      <c r="H122" s="140">
        <f t="shared" si="7"/>
        <v>7728</v>
      </c>
      <c r="I122" s="140">
        <f t="shared" si="8"/>
        <v>13524</v>
      </c>
      <c r="J122" s="163">
        <v>44651</v>
      </c>
      <c r="K122" s="163">
        <v>45015</v>
      </c>
      <c r="L122" s="164">
        <v>13876202231</v>
      </c>
      <c r="M122" s="160" t="s">
        <v>31</v>
      </c>
      <c r="N122" s="126" t="str">
        <f>VLOOKUP(C122,[1]Sheet1!$A$2:$E$184,5,0)</f>
        <v>东溪村</v>
      </c>
      <c r="O122" s="126">
        <f>VLOOKUP(C122,[1]Sheet1!$A$2:$B$184,2,0)</f>
        <v>37.44</v>
      </c>
      <c r="P122" s="158">
        <f t="shared" si="9"/>
        <v>43.0021367521368</v>
      </c>
      <c r="Q122" s="126" t="s">
        <v>38</v>
      </c>
      <c r="R122" s="126" t="s">
        <v>38</v>
      </c>
      <c r="S122" s="126" t="s">
        <v>38</v>
      </c>
      <c r="T122" s="126" t="s">
        <v>38</v>
      </c>
      <c r="U122" s="126" t="s">
        <v>39</v>
      </c>
      <c r="V122" s="126"/>
      <c r="W122" s="126">
        <v>1610</v>
      </c>
      <c r="X122" s="126"/>
      <c r="Y122" s="126" t="s">
        <v>38</v>
      </c>
      <c r="Z122" s="126" t="s">
        <v>40</v>
      </c>
      <c r="AA122" s="169"/>
      <c r="AB122" s="126"/>
      <c r="AC122" s="126"/>
    </row>
    <row r="123" ht="40.5" spans="1:29">
      <c r="A123" s="126">
        <v>121</v>
      </c>
      <c r="B123" s="127" t="s">
        <v>253</v>
      </c>
      <c r="C123" s="127" t="s">
        <v>254</v>
      </c>
      <c r="D123" s="128">
        <v>1800</v>
      </c>
      <c r="E123" s="129">
        <v>21600</v>
      </c>
      <c r="F123" s="130">
        <f t="shared" si="5"/>
        <v>6480</v>
      </c>
      <c r="G123" s="130">
        <f t="shared" si="6"/>
        <v>6480</v>
      </c>
      <c r="H123" s="130">
        <f t="shared" si="7"/>
        <v>8640</v>
      </c>
      <c r="I123" s="130">
        <f t="shared" si="8"/>
        <v>15120</v>
      </c>
      <c r="J123" s="159">
        <v>44651</v>
      </c>
      <c r="K123" s="159">
        <v>45015</v>
      </c>
      <c r="L123" s="160">
        <v>18976804350</v>
      </c>
      <c r="M123" s="162" t="s">
        <v>37</v>
      </c>
      <c r="N123" s="126" t="str">
        <f>VLOOKUP(C123,[1]Sheet1!$A$2:$E$184,5,0)</f>
        <v>水蛟村</v>
      </c>
      <c r="O123" s="126">
        <f>VLOOKUP(C123,[1]Sheet1!$A$2:$B$184,2,0)</f>
        <v>42.78</v>
      </c>
      <c r="P123" s="158">
        <f t="shared" si="9"/>
        <v>42.0757363253857</v>
      </c>
      <c r="Q123" s="126"/>
      <c r="R123" s="126"/>
      <c r="S123" s="126"/>
      <c r="T123" s="126"/>
      <c r="U123" s="126"/>
      <c r="V123" s="126"/>
      <c r="W123" s="126"/>
      <c r="X123" s="126"/>
      <c r="Y123" s="126"/>
      <c r="Z123" s="126"/>
      <c r="AA123" s="169"/>
      <c r="AB123" s="126"/>
      <c r="AC123" s="126"/>
    </row>
    <row r="124" ht="40.5" spans="1:29">
      <c r="A124" s="136">
        <v>122</v>
      </c>
      <c r="B124" s="141" t="s">
        <v>255</v>
      </c>
      <c r="C124" s="137" t="s">
        <v>256</v>
      </c>
      <c r="D124" s="138">
        <v>1720</v>
      </c>
      <c r="E124" s="142">
        <v>20640</v>
      </c>
      <c r="F124" s="140">
        <f t="shared" si="5"/>
        <v>6192</v>
      </c>
      <c r="G124" s="140">
        <f t="shared" si="6"/>
        <v>6192</v>
      </c>
      <c r="H124" s="140">
        <f t="shared" si="7"/>
        <v>8256</v>
      </c>
      <c r="I124" s="140">
        <f t="shared" si="8"/>
        <v>14448</v>
      </c>
      <c r="J124" s="163">
        <v>44651</v>
      </c>
      <c r="K124" s="163">
        <v>45015</v>
      </c>
      <c r="L124" s="164">
        <v>18898263913</v>
      </c>
      <c r="M124" s="162" t="s">
        <v>37</v>
      </c>
      <c r="N124" s="126" t="str">
        <f>VLOOKUP(C124,[1]Sheet1!$A$2:$E$184,5,0)</f>
        <v>水蛟村</v>
      </c>
      <c r="O124" s="126">
        <f>VLOOKUP(C124,[1]Sheet1!$A$2:$B$184,2,0)</f>
        <v>40</v>
      </c>
      <c r="P124" s="158">
        <f t="shared" si="9"/>
        <v>43</v>
      </c>
      <c r="Q124" s="126" t="s">
        <v>38</v>
      </c>
      <c r="R124" s="126" t="s">
        <v>38</v>
      </c>
      <c r="S124" s="126" t="s">
        <v>38</v>
      </c>
      <c r="T124" s="126" t="s">
        <v>38</v>
      </c>
      <c r="U124" s="126" t="s">
        <v>39</v>
      </c>
      <c r="V124" s="126"/>
      <c r="W124" s="126">
        <v>1720</v>
      </c>
      <c r="X124" s="126"/>
      <c r="Y124" s="126" t="s">
        <v>38</v>
      </c>
      <c r="Z124" s="126" t="s">
        <v>40</v>
      </c>
      <c r="AA124" s="169"/>
      <c r="AB124" s="126"/>
      <c r="AC124" s="126"/>
    </row>
    <row r="125" ht="40.5" spans="1:29">
      <c r="A125" s="136">
        <v>123</v>
      </c>
      <c r="B125" s="137" t="s">
        <v>257</v>
      </c>
      <c r="C125" s="137" t="s">
        <v>258</v>
      </c>
      <c r="D125" s="138">
        <v>1500</v>
      </c>
      <c r="E125" s="139">
        <v>18000</v>
      </c>
      <c r="F125" s="140">
        <f t="shared" si="5"/>
        <v>5400</v>
      </c>
      <c r="G125" s="140">
        <f t="shared" si="6"/>
        <v>5400</v>
      </c>
      <c r="H125" s="140">
        <f t="shared" si="7"/>
        <v>7200</v>
      </c>
      <c r="I125" s="140">
        <f t="shared" si="8"/>
        <v>12600</v>
      </c>
      <c r="J125" s="163">
        <v>44651</v>
      </c>
      <c r="K125" s="163">
        <v>45015</v>
      </c>
      <c r="L125" s="164">
        <v>13506973804</v>
      </c>
      <c r="M125" s="160" t="s">
        <v>31</v>
      </c>
      <c r="N125" s="126" t="str">
        <f>VLOOKUP(C125,[1]Sheet1!$A$2:$E$184,5,0)</f>
        <v>南滨农场四连</v>
      </c>
      <c r="O125" s="126">
        <f>VLOOKUP(C125,[1]Sheet1!$A$2:$B$184,2,0)</f>
        <v>34.91</v>
      </c>
      <c r="P125" s="158">
        <f t="shared" si="9"/>
        <v>42.9676310512747</v>
      </c>
      <c r="Q125" s="126" t="s">
        <v>38</v>
      </c>
      <c r="R125" s="126" t="s">
        <v>38</v>
      </c>
      <c r="S125" s="126" t="s">
        <v>38</v>
      </c>
      <c r="T125" s="126" t="s">
        <v>38</v>
      </c>
      <c r="U125" s="126" t="s">
        <v>39</v>
      </c>
      <c r="V125" s="126"/>
      <c r="W125" s="126">
        <v>1500</v>
      </c>
      <c r="X125" s="126"/>
      <c r="Y125" s="126" t="s">
        <v>38</v>
      </c>
      <c r="Z125" s="126" t="s">
        <v>40</v>
      </c>
      <c r="AA125" s="169" t="s">
        <v>40</v>
      </c>
      <c r="AB125" s="126"/>
      <c r="AC125" s="126"/>
    </row>
    <row r="126" ht="40.5" spans="1:29">
      <c r="A126" s="136">
        <v>124</v>
      </c>
      <c r="B126" s="137" t="s">
        <v>231</v>
      </c>
      <c r="C126" s="137" t="s">
        <v>259</v>
      </c>
      <c r="D126" s="138">
        <v>1100</v>
      </c>
      <c r="E126" s="139">
        <v>13200</v>
      </c>
      <c r="F126" s="140">
        <f t="shared" si="5"/>
        <v>3960</v>
      </c>
      <c r="G126" s="140">
        <f t="shared" si="6"/>
        <v>3960</v>
      </c>
      <c r="H126" s="140">
        <f t="shared" si="7"/>
        <v>5280</v>
      </c>
      <c r="I126" s="140">
        <f t="shared" si="8"/>
        <v>9240</v>
      </c>
      <c r="J126" s="163">
        <v>44651</v>
      </c>
      <c r="K126" s="163">
        <v>45015</v>
      </c>
      <c r="L126" s="164">
        <v>18889674895</v>
      </c>
      <c r="M126" s="160" t="s">
        <v>31</v>
      </c>
      <c r="N126" s="126" t="str">
        <f>VLOOKUP(C126,[1]Sheet1!$A$2:$E$184,5,0)</f>
        <v>赤草村委会赤草村</v>
      </c>
      <c r="O126" s="126">
        <f>VLOOKUP(C126,[1]Sheet1!$A$2:$B$184,2,0)</f>
        <v>25.31</v>
      </c>
      <c r="P126" s="158">
        <f t="shared" si="9"/>
        <v>43.4610825760569</v>
      </c>
      <c r="Q126" s="126" t="s">
        <v>38</v>
      </c>
      <c r="R126" s="126" t="s">
        <v>38</v>
      </c>
      <c r="S126" s="126" t="s">
        <v>38</v>
      </c>
      <c r="T126" s="126" t="s">
        <v>38</v>
      </c>
      <c r="U126" s="126" t="s">
        <v>39</v>
      </c>
      <c r="V126" s="126"/>
      <c r="W126" s="126">
        <v>1100</v>
      </c>
      <c r="X126" s="126"/>
      <c r="Y126" s="126" t="s">
        <v>38</v>
      </c>
      <c r="Z126" s="126" t="s">
        <v>40</v>
      </c>
      <c r="AA126" s="169" t="s">
        <v>233</v>
      </c>
      <c r="AB126" s="126"/>
      <c r="AC126" s="126"/>
    </row>
    <row r="127" ht="40.5" spans="1:29">
      <c r="A127" s="136">
        <v>125</v>
      </c>
      <c r="B127" s="137" t="s">
        <v>173</v>
      </c>
      <c r="C127" s="137" t="s">
        <v>260</v>
      </c>
      <c r="D127" s="138">
        <v>1150</v>
      </c>
      <c r="E127" s="139">
        <v>13800</v>
      </c>
      <c r="F127" s="140">
        <f t="shared" si="5"/>
        <v>4140</v>
      </c>
      <c r="G127" s="140">
        <f t="shared" si="6"/>
        <v>4140</v>
      </c>
      <c r="H127" s="140">
        <f t="shared" si="7"/>
        <v>5520</v>
      </c>
      <c r="I127" s="140">
        <f t="shared" si="8"/>
        <v>9660</v>
      </c>
      <c r="J127" s="163">
        <v>44651</v>
      </c>
      <c r="K127" s="163">
        <v>45015</v>
      </c>
      <c r="L127" s="164">
        <v>13876865546</v>
      </c>
      <c r="M127" s="160" t="s">
        <v>31</v>
      </c>
      <c r="N127" s="126" t="str">
        <f>VLOOKUP(C127,[1]Sheet1!$A$2:$E$184,5,0)</f>
        <v>梅东村委会梅东村</v>
      </c>
      <c r="O127" s="126">
        <f>VLOOKUP(C127,[1]Sheet1!$A$2:$B$184,2,0)</f>
        <v>26.71</v>
      </c>
      <c r="P127" s="158">
        <f t="shared" si="9"/>
        <v>43.0550355672033</v>
      </c>
      <c r="Q127" s="126" t="s">
        <v>38</v>
      </c>
      <c r="R127" s="126" t="s">
        <v>38</v>
      </c>
      <c r="S127" s="126" t="s">
        <v>38</v>
      </c>
      <c r="T127" s="126" t="s">
        <v>38</v>
      </c>
      <c r="U127" s="126" t="s">
        <v>39</v>
      </c>
      <c r="V127" s="126"/>
      <c r="W127" s="126">
        <v>1150</v>
      </c>
      <c r="X127" s="126"/>
      <c r="Y127" s="126" t="s">
        <v>38</v>
      </c>
      <c r="Z127" s="126" t="s">
        <v>40</v>
      </c>
      <c r="AA127" s="169" t="s">
        <v>40</v>
      </c>
      <c r="AB127" s="126"/>
      <c r="AC127" s="126"/>
    </row>
    <row r="128" ht="40.5" spans="1:29">
      <c r="A128" s="126">
        <v>126</v>
      </c>
      <c r="B128" s="127" t="s">
        <v>261</v>
      </c>
      <c r="C128" s="143" t="s">
        <v>262</v>
      </c>
      <c r="D128" s="144">
        <v>560</v>
      </c>
      <c r="E128" s="145">
        <v>6720</v>
      </c>
      <c r="F128" s="130">
        <f t="shared" si="5"/>
        <v>2016</v>
      </c>
      <c r="G128" s="130">
        <f t="shared" si="6"/>
        <v>2016</v>
      </c>
      <c r="H128" s="130">
        <f t="shared" si="7"/>
        <v>2688</v>
      </c>
      <c r="I128" s="130">
        <f t="shared" si="8"/>
        <v>4704</v>
      </c>
      <c r="J128" s="165">
        <v>44651</v>
      </c>
      <c r="K128" s="159">
        <v>45015</v>
      </c>
      <c r="L128" s="166">
        <v>13859051603</v>
      </c>
      <c r="M128" s="166" t="s">
        <v>263</v>
      </c>
      <c r="N128" s="126" t="str">
        <f>VLOOKUP(C128,[1]Sheet1!$A$2:$E$184,5,0)</f>
        <v>育才生态区龙密村</v>
      </c>
      <c r="O128" s="126">
        <f>VLOOKUP(C128,[1]Sheet1!$A$2:$B$184,2,0)</f>
        <v>13.02</v>
      </c>
      <c r="P128" s="158">
        <f t="shared" si="9"/>
        <v>43.010752688172</v>
      </c>
      <c r="Q128" s="126"/>
      <c r="R128" s="126"/>
      <c r="S128" s="126"/>
      <c r="T128" s="126"/>
      <c r="U128" s="126"/>
      <c r="V128" s="126"/>
      <c r="W128" s="126"/>
      <c r="X128" s="126"/>
      <c r="Y128" s="126"/>
      <c r="Z128" s="126"/>
      <c r="AA128" s="169" t="s">
        <v>40</v>
      </c>
      <c r="AB128" s="126"/>
      <c r="AC128" s="126"/>
    </row>
    <row r="129" ht="40.5" spans="1:29">
      <c r="A129" s="136">
        <v>127</v>
      </c>
      <c r="B129" s="137" t="s">
        <v>264</v>
      </c>
      <c r="C129" s="137" t="s">
        <v>265</v>
      </c>
      <c r="D129" s="138">
        <v>1300</v>
      </c>
      <c r="E129" s="139">
        <v>15600</v>
      </c>
      <c r="F129" s="140">
        <f t="shared" si="5"/>
        <v>4680</v>
      </c>
      <c r="G129" s="140">
        <f t="shared" si="6"/>
        <v>4680</v>
      </c>
      <c r="H129" s="140">
        <f t="shared" si="7"/>
        <v>6240</v>
      </c>
      <c r="I129" s="140">
        <f t="shared" si="8"/>
        <v>10920</v>
      </c>
      <c r="J129" s="163">
        <v>44651</v>
      </c>
      <c r="K129" s="163">
        <v>45015</v>
      </c>
      <c r="L129" s="164">
        <v>18289538133</v>
      </c>
      <c r="M129" s="160" t="s">
        <v>31</v>
      </c>
      <c r="N129" s="126" t="str">
        <f>VLOOKUP(C129,[1]Sheet1!$A$2:$E$184,5,0)</f>
        <v>乾隆村委会乾隆村</v>
      </c>
      <c r="O129" s="126">
        <f>VLOOKUP(C129,[1]Sheet1!$A$2:$B$184,2,0)</f>
        <v>31.67</v>
      </c>
      <c r="P129" s="158">
        <f t="shared" si="9"/>
        <v>41.0483107041364</v>
      </c>
      <c r="Q129" s="126" t="s">
        <v>38</v>
      </c>
      <c r="R129" s="126" t="s">
        <v>38</v>
      </c>
      <c r="S129" s="126" t="s">
        <v>38</v>
      </c>
      <c r="T129" s="126" t="s">
        <v>38</v>
      </c>
      <c r="U129" s="126" t="s">
        <v>39</v>
      </c>
      <c r="V129" s="126"/>
      <c r="W129" s="126">
        <v>1300</v>
      </c>
      <c r="X129" s="126"/>
      <c r="Y129" s="126" t="s">
        <v>38</v>
      </c>
      <c r="Z129" s="126" t="s">
        <v>40</v>
      </c>
      <c r="AA129" s="169"/>
      <c r="AB129" s="126"/>
      <c r="AC129" s="126"/>
    </row>
    <row r="130" s="117" customFormat="1" ht="40.5" spans="1:29">
      <c r="A130" s="131">
        <v>128</v>
      </c>
      <c r="B130" s="132" t="s">
        <v>266</v>
      </c>
      <c r="C130" s="132" t="s">
        <v>267</v>
      </c>
      <c r="D130" s="133">
        <v>1700</v>
      </c>
      <c r="E130" s="134">
        <v>20400</v>
      </c>
      <c r="F130" s="135">
        <f t="shared" si="5"/>
        <v>6120</v>
      </c>
      <c r="G130" s="135">
        <f t="shared" si="6"/>
        <v>6120</v>
      </c>
      <c r="H130" s="135">
        <f t="shared" si="7"/>
        <v>8160</v>
      </c>
      <c r="I130" s="135">
        <f t="shared" si="8"/>
        <v>14280</v>
      </c>
      <c r="J130" s="161">
        <v>44651</v>
      </c>
      <c r="K130" s="161">
        <v>45015</v>
      </c>
      <c r="L130" s="162">
        <v>18450074318</v>
      </c>
      <c r="M130" s="162" t="s">
        <v>263</v>
      </c>
      <c r="N130" s="131" t="str">
        <f>VLOOKUP(C130,[1]Sheet1!$A$2:$E$184,5,0)</f>
        <v>立才农场2队</v>
      </c>
      <c r="O130" s="131">
        <f>VLOOKUP(C130,[1]Sheet1!$A$2:$B$184,2,0)</f>
        <v>39.6</v>
      </c>
      <c r="P130" s="158">
        <f t="shared" si="9"/>
        <v>42.9292929292929</v>
      </c>
      <c r="Q130" s="131" t="s">
        <v>38</v>
      </c>
      <c r="R130" s="131" t="s">
        <v>38</v>
      </c>
      <c r="S130" s="131" t="s">
        <v>38</v>
      </c>
      <c r="T130" s="131" t="s">
        <v>38</v>
      </c>
      <c r="U130" s="131" t="s">
        <v>39</v>
      </c>
      <c r="V130" s="131"/>
      <c r="W130" s="131">
        <v>1700</v>
      </c>
      <c r="X130" s="131">
        <f>D130-W130</f>
        <v>0</v>
      </c>
      <c r="Y130" s="131" t="s">
        <v>38</v>
      </c>
      <c r="Z130" s="131" t="s">
        <v>40</v>
      </c>
      <c r="AA130" s="169" t="s">
        <v>40</v>
      </c>
      <c r="AB130" s="131"/>
      <c r="AC130" s="131" t="s">
        <v>41</v>
      </c>
    </row>
    <row r="131" ht="40.5" spans="1:29">
      <c r="A131" s="136">
        <v>129</v>
      </c>
      <c r="B131" s="137" t="s">
        <v>268</v>
      </c>
      <c r="C131" s="137" t="s">
        <v>269</v>
      </c>
      <c r="D131" s="138">
        <v>2400</v>
      </c>
      <c r="E131" s="139">
        <v>28800</v>
      </c>
      <c r="F131" s="140">
        <f t="shared" ref="F131:F194" si="10">E131*0.3</f>
        <v>8640</v>
      </c>
      <c r="G131" s="140">
        <f t="shared" ref="G131:G194" si="11">E131*0.3</f>
        <v>8640</v>
      </c>
      <c r="H131" s="140">
        <f t="shared" ref="H131:H194" si="12">E131*0.4</f>
        <v>11520</v>
      </c>
      <c r="I131" s="140">
        <f t="shared" ref="I131:I194" si="13">G131+H131</f>
        <v>20160</v>
      </c>
      <c r="J131" s="163">
        <v>44651</v>
      </c>
      <c r="K131" s="163">
        <v>45015</v>
      </c>
      <c r="L131" s="164">
        <v>13307683685</v>
      </c>
      <c r="M131" s="160" t="s">
        <v>31</v>
      </c>
      <c r="N131" s="126" t="str">
        <f>VLOOKUP(C131,[1]Sheet1!$A$2:$E$184,5,0)</f>
        <v>三公里村委会</v>
      </c>
      <c r="O131" s="126">
        <f>VLOOKUP(C131,[1]Sheet1!$A$2:$B$184,2,0)</f>
        <v>55.71</v>
      </c>
      <c r="P131" s="158">
        <f t="shared" si="9"/>
        <v>43.0802369413032</v>
      </c>
      <c r="Q131" s="126" t="s">
        <v>38</v>
      </c>
      <c r="R131" s="126" t="s">
        <v>38</v>
      </c>
      <c r="S131" s="126" t="s">
        <v>38</v>
      </c>
      <c r="T131" s="126" t="s">
        <v>38</v>
      </c>
      <c r="U131" s="126" t="s">
        <v>39</v>
      </c>
      <c r="V131" s="126"/>
      <c r="W131" s="126">
        <v>2400</v>
      </c>
      <c r="X131" s="126"/>
      <c r="Y131" s="126" t="s">
        <v>38</v>
      </c>
      <c r="Z131" s="126" t="s">
        <v>40</v>
      </c>
      <c r="AA131" s="169" t="s">
        <v>40</v>
      </c>
      <c r="AB131" s="126"/>
      <c r="AC131" s="126"/>
    </row>
    <row r="132" ht="40.5" spans="1:29">
      <c r="A132" s="126">
        <v>130</v>
      </c>
      <c r="B132" s="127" t="s">
        <v>270</v>
      </c>
      <c r="C132" s="127" t="s">
        <v>271</v>
      </c>
      <c r="D132" s="128">
        <v>1200</v>
      </c>
      <c r="E132" s="129">
        <v>14400</v>
      </c>
      <c r="F132" s="130">
        <f t="shared" si="10"/>
        <v>4320</v>
      </c>
      <c r="G132" s="130">
        <f t="shared" si="11"/>
        <v>4320</v>
      </c>
      <c r="H132" s="130">
        <f t="shared" si="12"/>
        <v>5760</v>
      </c>
      <c r="I132" s="130">
        <f t="shared" si="13"/>
        <v>10080</v>
      </c>
      <c r="J132" s="159">
        <v>44651</v>
      </c>
      <c r="K132" s="159">
        <v>45015</v>
      </c>
      <c r="L132" s="160">
        <v>13489957139</v>
      </c>
      <c r="M132" s="160" t="s">
        <v>31</v>
      </c>
      <c r="N132" s="126" t="str">
        <f>VLOOKUP(C132,[1]Sheet1!$A$2:$E$184,5,0)</f>
        <v>南滨农场20连</v>
      </c>
      <c r="O132" s="126">
        <f>VLOOKUP(C132,[1]Sheet1!$A$2:$B$184,2,0)</f>
        <v>27.52</v>
      </c>
      <c r="P132" s="158">
        <f t="shared" ref="P132:P195" si="14">D132/O132</f>
        <v>43.6046511627907</v>
      </c>
      <c r="Q132" s="126"/>
      <c r="R132" s="126"/>
      <c r="S132" s="126"/>
      <c r="T132" s="126"/>
      <c r="U132" s="126"/>
      <c r="V132" s="126"/>
      <c r="W132" s="126"/>
      <c r="X132" s="126"/>
      <c r="Y132" s="126"/>
      <c r="Z132" s="126"/>
      <c r="AA132" s="169" t="s">
        <v>40</v>
      </c>
      <c r="AB132" s="126"/>
      <c r="AC132" s="126"/>
    </row>
    <row r="133" ht="40.5" spans="1:29">
      <c r="A133" s="136">
        <v>131</v>
      </c>
      <c r="B133" s="137" t="s">
        <v>270</v>
      </c>
      <c r="C133" s="137" t="s">
        <v>272</v>
      </c>
      <c r="D133" s="138">
        <v>1800</v>
      </c>
      <c r="E133" s="139">
        <v>21600</v>
      </c>
      <c r="F133" s="140">
        <f t="shared" si="10"/>
        <v>6480</v>
      </c>
      <c r="G133" s="140">
        <f t="shared" si="11"/>
        <v>6480</v>
      </c>
      <c r="H133" s="140">
        <f t="shared" si="12"/>
        <v>8640</v>
      </c>
      <c r="I133" s="140">
        <f t="shared" si="13"/>
        <v>15120</v>
      </c>
      <c r="J133" s="163">
        <v>44651</v>
      </c>
      <c r="K133" s="163">
        <v>45015</v>
      </c>
      <c r="L133" s="164">
        <v>13489957139</v>
      </c>
      <c r="M133" s="160" t="s">
        <v>31</v>
      </c>
      <c r="N133" s="126" t="str">
        <f>VLOOKUP(C133,[1]Sheet1!$A$2:$E$184,5,0)</f>
        <v>南滨农场4连</v>
      </c>
      <c r="O133" s="126">
        <f>VLOOKUP(C133,[1]Sheet1!$A$2:$B$184,2,0)</f>
        <v>41.26</v>
      </c>
      <c r="P133" s="158">
        <f t="shared" si="14"/>
        <v>43.6257876878333</v>
      </c>
      <c r="Q133" s="126" t="s">
        <v>38</v>
      </c>
      <c r="R133" s="126" t="s">
        <v>38</v>
      </c>
      <c r="S133" s="126" t="s">
        <v>38</v>
      </c>
      <c r="T133" s="126" t="s">
        <v>38</v>
      </c>
      <c r="U133" s="126" t="s">
        <v>39</v>
      </c>
      <c r="V133" s="126"/>
      <c r="W133" s="126">
        <v>1800</v>
      </c>
      <c r="X133" s="126"/>
      <c r="Y133" s="126" t="s">
        <v>38</v>
      </c>
      <c r="Z133" s="126" t="s">
        <v>40</v>
      </c>
      <c r="AA133" s="169" t="s">
        <v>40</v>
      </c>
      <c r="AB133" s="126"/>
      <c r="AC133" s="126"/>
    </row>
    <row r="134" ht="40.5" spans="1:29">
      <c r="A134" s="136">
        <v>132</v>
      </c>
      <c r="B134" s="137" t="s">
        <v>273</v>
      </c>
      <c r="C134" s="137" t="s">
        <v>274</v>
      </c>
      <c r="D134" s="138">
        <v>1100</v>
      </c>
      <c r="E134" s="139">
        <v>13200</v>
      </c>
      <c r="F134" s="140">
        <f t="shared" si="10"/>
        <v>3960</v>
      </c>
      <c r="G134" s="140">
        <f t="shared" si="11"/>
        <v>3960</v>
      </c>
      <c r="H134" s="140">
        <f t="shared" si="12"/>
        <v>5280</v>
      </c>
      <c r="I134" s="140">
        <f t="shared" si="13"/>
        <v>9240</v>
      </c>
      <c r="J134" s="163">
        <v>44651</v>
      </c>
      <c r="K134" s="163">
        <v>45015</v>
      </c>
      <c r="L134" s="164">
        <v>17848103836</v>
      </c>
      <c r="M134" s="160" t="s">
        <v>31</v>
      </c>
      <c r="N134" s="126" t="str">
        <f>VLOOKUP(C134,[1]Sheet1!$A$2:$E$184,5,0)</f>
        <v>赤草村委会赤草村</v>
      </c>
      <c r="O134" s="126">
        <f>VLOOKUP(C134,[1]Sheet1!$A$2:$B$184,2,0)</f>
        <v>31.49</v>
      </c>
      <c r="P134" s="158">
        <f t="shared" si="14"/>
        <v>34.9317243569387</v>
      </c>
      <c r="Q134" s="126" t="s">
        <v>38</v>
      </c>
      <c r="R134" s="126" t="s">
        <v>38</v>
      </c>
      <c r="S134" s="126" t="s">
        <v>38</v>
      </c>
      <c r="T134" s="126" t="s">
        <v>38</v>
      </c>
      <c r="U134" s="126" t="s">
        <v>39</v>
      </c>
      <c r="V134" s="126"/>
      <c r="W134" s="126">
        <v>1100</v>
      </c>
      <c r="X134" s="126"/>
      <c r="Y134" s="126" t="s">
        <v>38</v>
      </c>
      <c r="Z134" s="126" t="s">
        <v>40</v>
      </c>
      <c r="AA134" s="169" t="s">
        <v>40</v>
      </c>
      <c r="AB134" s="126"/>
      <c r="AC134" s="126"/>
    </row>
    <row r="135" ht="40.5" spans="1:29">
      <c r="A135" s="136">
        <v>133</v>
      </c>
      <c r="B135" s="141" t="s">
        <v>275</v>
      </c>
      <c r="C135" s="137" t="s">
        <v>276</v>
      </c>
      <c r="D135" s="138">
        <v>1800</v>
      </c>
      <c r="E135" s="139">
        <v>21600</v>
      </c>
      <c r="F135" s="140">
        <f t="shared" si="10"/>
        <v>6480</v>
      </c>
      <c r="G135" s="140">
        <f t="shared" si="11"/>
        <v>6480</v>
      </c>
      <c r="H135" s="140">
        <f t="shared" si="12"/>
        <v>8640</v>
      </c>
      <c r="I135" s="140">
        <f t="shared" si="13"/>
        <v>15120</v>
      </c>
      <c r="J135" s="163">
        <v>44651</v>
      </c>
      <c r="K135" s="163">
        <v>45015</v>
      </c>
      <c r="L135" s="164">
        <v>13379953237</v>
      </c>
      <c r="M135" s="160" t="s">
        <v>31</v>
      </c>
      <c r="N135" s="126" t="str">
        <f>VLOOKUP(C135,[1]Sheet1!$A$2:$E$184,5,0)</f>
        <v>赤草村委会黄京坡</v>
      </c>
      <c r="O135" s="126">
        <f>VLOOKUP(C135,[1]Sheet1!$A$2:$B$184,2,0)</f>
        <v>56.38</v>
      </c>
      <c r="P135" s="158">
        <f t="shared" si="14"/>
        <v>31.9262149698475</v>
      </c>
      <c r="Q135" s="126" t="s">
        <v>38</v>
      </c>
      <c r="R135" s="126" t="s">
        <v>38</v>
      </c>
      <c r="S135" s="126" t="s">
        <v>38</v>
      </c>
      <c r="T135" s="126" t="s">
        <v>38</v>
      </c>
      <c r="U135" s="126" t="s">
        <v>39</v>
      </c>
      <c r="V135" s="126"/>
      <c r="W135" s="126">
        <v>1800</v>
      </c>
      <c r="X135" s="126"/>
      <c r="Y135" s="126" t="s">
        <v>38</v>
      </c>
      <c r="Z135" s="126" t="s">
        <v>40</v>
      </c>
      <c r="AA135" s="169" t="s">
        <v>40</v>
      </c>
      <c r="AB135" s="126"/>
      <c r="AC135" s="126"/>
    </row>
    <row r="136" s="117" customFormat="1" ht="40.5" spans="1:29">
      <c r="A136" s="131">
        <v>134</v>
      </c>
      <c r="B136" s="132" t="s">
        <v>261</v>
      </c>
      <c r="C136" s="132" t="s">
        <v>277</v>
      </c>
      <c r="D136" s="133">
        <v>2400</v>
      </c>
      <c r="E136" s="134">
        <v>28800</v>
      </c>
      <c r="F136" s="135">
        <f t="shared" si="10"/>
        <v>8640</v>
      </c>
      <c r="G136" s="135">
        <f t="shared" si="11"/>
        <v>8640</v>
      </c>
      <c r="H136" s="135">
        <f t="shared" si="12"/>
        <v>11520</v>
      </c>
      <c r="I136" s="135">
        <f t="shared" si="13"/>
        <v>20160</v>
      </c>
      <c r="J136" s="161">
        <v>44651</v>
      </c>
      <c r="K136" s="161">
        <v>45015</v>
      </c>
      <c r="L136" s="162">
        <v>13859051603</v>
      </c>
      <c r="M136" s="160" t="s">
        <v>31</v>
      </c>
      <c r="N136" s="131" t="str">
        <f>VLOOKUP(C136,[1]Sheet1!$A$2:$E$184,5,0)</f>
        <v>南滨农场七连</v>
      </c>
      <c r="O136" s="131">
        <f>VLOOKUP(C136,[1]Sheet1!$A$2:$B$184,2,0)</f>
        <v>55.7</v>
      </c>
      <c r="P136" s="158">
        <f t="shared" si="14"/>
        <v>43.0879712746858</v>
      </c>
      <c r="Q136" s="131" t="s">
        <v>38</v>
      </c>
      <c r="R136" s="131" t="s">
        <v>38</v>
      </c>
      <c r="S136" s="131" t="s">
        <v>38</v>
      </c>
      <c r="T136" s="131" t="s">
        <v>38</v>
      </c>
      <c r="U136" s="131" t="s">
        <v>39</v>
      </c>
      <c r="V136" s="131"/>
      <c r="W136" s="131">
        <v>2400</v>
      </c>
      <c r="X136" s="131">
        <f>D136-W136</f>
        <v>0</v>
      </c>
      <c r="Y136" s="131" t="s">
        <v>38</v>
      </c>
      <c r="Z136" s="131" t="s">
        <v>40</v>
      </c>
      <c r="AA136" s="169" t="s">
        <v>40</v>
      </c>
      <c r="AB136" s="131"/>
      <c r="AC136" s="131" t="s">
        <v>41</v>
      </c>
    </row>
    <row r="137" ht="40.5" spans="1:29">
      <c r="A137" s="126">
        <v>135</v>
      </c>
      <c r="B137" s="127" t="s">
        <v>246</v>
      </c>
      <c r="C137" s="143" t="s">
        <v>278</v>
      </c>
      <c r="D137" s="144">
        <v>800</v>
      </c>
      <c r="E137" s="145">
        <v>9600</v>
      </c>
      <c r="F137" s="130">
        <f t="shared" si="10"/>
        <v>2880</v>
      </c>
      <c r="G137" s="130">
        <f t="shared" si="11"/>
        <v>2880</v>
      </c>
      <c r="H137" s="130">
        <f t="shared" si="12"/>
        <v>3840</v>
      </c>
      <c r="I137" s="130">
        <f t="shared" si="13"/>
        <v>6720</v>
      </c>
      <c r="J137" s="165">
        <v>44651</v>
      </c>
      <c r="K137" s="159">
        <v>45015</v>
      </c>
      <c r="L137" s="166">
        <v>13950554130</v>
      </c>
      <c r="M137" s="160" t="s">
        <v>31</v>
      </c>
      <c r="N137" s="126" t="str">
        <f>VLOOKUP(C137,[1]Sheet1!$A$2:$E$184,5,0)</f>
        <v>梅东村委会梅东村</v>
      </c>
      <c r="O137" s="126">
        <f>VLOOKUP(C137,[1]Sheet1!$A$2:$B$184,2,0)</f>
        <v>21.9</v>
      </c>
      <c r="P137" s="158">
        <f t="shared" si="14"/>
        <v>36.5296803652968</v>
      </c>
      <c r="Q137" s="126"/>
      <c r="R137" s="126"/>
      <c r="S137" s="126"/>
      <c r="T137" s="126"/>
      <c r="U137" s="126"/>
      <c r="V137" s="126"/>
      <c r="W137" s="126"/>
      <c r="X137" s="126"/>
      <c r="Y137" s="126"/>
      <c r="Z137" s="126"/>
      <c r="AA137" s="169"/>
      <c r="AB137" s="126"/>
      <c r="AC137" s="126"/>
    </row>
    <row r="138" s="117" customFormat="1" ht="40.5" spans="1:29">
      <c r="A138" s="131">
        <v>136</v>
      </c>
      <c r="B138" s="132" t="s">
        <v>279</v>
      </c>
      <c r="C138" s="132" t="s">
        <v>280</v>
      </c>
      <c r="D138" s="133">
        <v>1200</v>
      </c>
      <c r="E138" s="134">
        <v>14400</v>
      </c>
      <c r="F138" s="135">
        <f t="shared" si="10"/>
        <v>4320</v>
      </c>
      <c r="G138" s="135">
        <f t="shared" si="11"/>
        <v>4320</v>
      </c>
      <c r="H138" s="135">
        <f t="shared" si="12"/>
        <v>5760</v>
      </c>
      <c r="I138" s="135">
        <f t="shared" si="13"/>
        <v>10080</v>
      </c>
      <c r="J138" s="161">
        <v>44651</v>
      </c>
      <c r="K138" s="161">
        <v>45015</v>
      </c>
      <c r="L138" s="162">
        <v>13459110610</v>
      </c>
      <c r="M138" s="160" t="s">
        <v>31</v>
      </c>
      <c r="N138" s="131" t="str">
        <f>VLOOKUP(C138,[1]Sheet1!$A$2:$E$184,5,0)</f>
        <v>三公里村</v>
      </c>
      <c r="O138" s="131">
        <f>VLOOKUP(C138,[1]Sheet1!$A$2:$B$184,2,0)</f>
        <v>28.32</v>
      </c>
      <c r="P138" s="158">
        <f t="shared" si="14"/>
        <v>42.3728813559322</v>
      </c>
      <c r="Q138" s="131" t="s">
        <v>38</v>
      </c>
      <c r="R138" s="131" t="s">
        <v>38</v>
      </c>
      <c r="S138" s="131" t="s">
        <v>38</v>
      </c>
      <c r="T138" s="131" t="s">
        <v>38</v>
      </c>
      <c r="U138" s="131" t="s">
        <v>39</v>
      </c>
      <c r="V138" s="131"/>
      <c r="W138" s="131">
        <v>1200</v>
      </c>
      <c r="X138" s="131">
        <f>D138-W138</f>
        <v>0</v>
      </c>
      <c r="Y138" s="131" t="s">
        <v>38</v>
      </c>
      <c r="Z138" s="131" t="s">
        <v>40</v>
      </c>
      <c r="AA138" s="169" t="s">
        <v>40</v>
      </c>
      <c r="AB138" s="131"/>
      <c r="AC138" s="131" t="s">
        <v>41</v>
      </c>
    </row>
    <row r="139" ht="40.5" spans="1:29">
      <c r="A139" s="136">
        <v>137</v>
      </c>
      <c r="B139" s="137" t="s">
        <v>281</v>
      </c>
      <c r="C139" s="137" t="s">
        <v>282</v>
      </c>
      <c r="D139" s="138">
        <v>1600</v>
      </c>
      <c r="E139" s="139">
        <v>19200</v>
      </c>
      <c r="F139" s="140">
        <f t="shared" si="10"/>
        <v>5760</v>
      </c>
      <c r="G139" s="140">
        <f t="shared" si="11"/>
        <v>5760</v>
      </c>
      <c r="H139" s="140">
        <f t="shared" si="12"/>
        <v>7680</v>
      </c>
      <c r="I139" s="140">
        <f t="shared" si="13"/>
        <v>13440</v>
      </c>
      <c r="J139" s="163">
        <v>44651</v>
      </c>
      <c r="K139" s="163">
        <v>45015</v>
      </c>
      <c r="L139" s="164">
        <v>13876946947</v>
      </c>
      <c r="M139" s="160" t="s">
        <v>31</v>
      </c>
      <c r="N139" s="126" t="str">
        <f>VLOOKUP(C139,[1]Sheet1!$A$2:$E$184,5,0)</f>
        <v>北岭村落基组</v>
      </c>
      <c r="O139" s="126">
        <f>VLOOKUP(C139,[1]Sheet1!$A$2:$B$184,2,0)</f>
        <v>36.8</v>
      </c>
      <c r="P139" s="158">
        <f t="shared" si="14"/>
        <v>43.4782608695652</v>
      </c>
      <c r="Q139" s="126" t="s">
        <v>38</v>
      </c>
      <c r="R139" s="126" t="s">
        <v>38</v>
      </c>
      <c r="S139" s="126" t="s">
        <v>38</v>
      </c>
      <c r="T139" s="126" t="s">
        <v>38</v>
      </c>
      <c r="U139" s="126" t="s">
        <v>39</v>
      </c>
      <c r="V139" s="126"/>
      <c r="W139" s="126">
        <v>1600</v>
      </c>
      <c r="X139" s="126"/>
      <c r="Y139" s="126" t="s">
        <v>38</v>
      </c>
      <c r="Z139" s="126" t="s">
        <v>40</v>
      </c>
      <c r="AA139" s="169" t="s">
        <v>40</v>
      </c>
      <c r="AB139" s="126"/>
      <c r="AC139" s="126"/>
    </row>
    <row r="140" s="117" customFormat="1" ht="40.5" spans="1:29">
      <c r="A140" s="131">
        <v>138</v>
      </c>
      <c r="B140" s="132" t="s">
        <v>283</v>
      </c>
      <c r="C140" s="132" t="s">
        <v>284</v>
      </c>
      <c r="D140" s="133">
        <v>1470</v>
      </c>
      <c r="E140" s="134">
        <v>17640</v>
      </c>
      <c r="F140" s="135">
        <f t="shared" si="10"/>
        <v>5292</v>
      </c>
      <c r="G140" s="135">
        <f t="shared" si="11"/>
        <v>5292</v>
      </c>
      <c r="H140" s="135">
        <f t="shared" si="12"/>
        <v>7056</v>
      </c>
      <c r="I140" s="135">
        <f t="shared" si="13"/>
        <v>12348</v>
      </c>
      <c r="J140" s="161">
        <v>44651</v>
      </c>
      <c r="K140" s="161">
        <v>45015</v>
      </c>
      <c r="L140" s="162">
        <v>15280005775</v>
      </c>
      <c r="M140" s="160" t="s">
        <v>31</v>
      </c>
      <c r="N140" s="131" t="str">
        <f>VLOOKUP(C140,[1]Sheet1!$A$2:$E$184,5,0)</f>
        <v>北岭村落基组</v>
      </c>
      <c r="O140" s="131">
        <f>VLOOKUP(C140,[1]Sheet1!$A$2:$B$184,2,0)</f>
        <v>34.18</v>
      </c>
      <c r="P140" s="158">
        <f t="shared" si="14"/>
        <v>43.0076067875951</v>
      </c>
      <c r="Q140" s="131" t="s">
        <v>38</v>
      </c>
      <c r="R140" s="131" t="s">
        <v>38</v>
      </c>
      <c r="S140" s="131" t="s">
        <v>38</v>
      </c>
      <c r="T140" s="131" t="s">
        <v>38</v>
      </c>
      <c r="U140" s="131" t="s">
        <v>39</v>
      </c>
      <c r="V140" s="131"/>
      <c r="W140" s="131">
        <v>1470</v>
      </c>
      <c r="X140" s="131">
        <f>D140-W140</f>
        <v>0</v>
      </c>
      <c r="Y140" s="131" t="s">
        <v>38</v>
      </c>
      <c r="Z140" s="131" t="s">
        <v>40</v>
      </c>
      <c r="AA140" s="169" t="s">
        <v>40</v>
      </c>
      <c r="AB140" s="131"/>
      <c r="AC140" s="170" t="s">
        <v>285</v>
      </c>
    </row>
    <row r="141" s="117" customFormat="1" ht="40.5" spans="1:29">
      <c r="A141" s="131">
        <v>139</v>
      </c>
      <c r="B141" s="132" t="s">
        <v>286</v>
      </c>
      <c r="C141" s="132" t="s">
        <v>287</v>
      </c>
      <c r="D141" s="133">
        <v>1400</v>
      </c>
      <c r="E141" s="134">
        <v>16800</v>
      </c>
      <c r="F141" s="135">
        <f t="shared" si="10"/>
        <v>5040</v>
      </c>
      <c r="G141" s="135">
        <f t="shared" si="11"/>
        <v>5040</v>
      </c>
      <c r="H141" s="135">
        <f t="shared" si="12"/>
        <v>6720</v>
      </c>
      <c r="I141" s="135">
        <f t="shared" si="13"/>
        <v>11760</v>
      </c>
      <c r="J141" s="161">
        <v>44651</v>
      </c>
      <c r="K141" s="161">
        <v>45015</v>
      </c>
      <c r="L141" s="162">
        <v>19989653881</v>
      </c>
      <c r="M141" s="162" t="s">
        <v>37</v>
      </c>
      <c r="N141" s="131" t="str">
        <f>VLOOKUP(C141,[1]Sheet1!$A$2:$E$184,5,0)</f>
        <v>水蛟村</v>
      </c>
      <c r="O141" s="131">
        <f>VLOOKUP(C141,[1]Sheet1!$A$2:$B$184,2,0)</f>
        <v>32</v>
      </c>
      <c r="P141" s="158">
        <f t="shared" si="14"/>
        <v>43.75</v>
      </c>
      <c r="Q141" s="131" t="s">
        <v>38</v>
      </c>
      <c r="R141" s="131" t="s">
        <v>38</v>
      </c>
      <c r="S141" s="131" t="s">
        <v>38</v>
      </c>
      <c r="T141" s="131" t="s">
        <v>38</v>
      </c>
      <c r="U141" s="131" t="s">
        <v>39</v>
      </c>
      <c r="V141" s="131"/>
      <c r="W141" s="131">
        <v>1400</v>
      </c>
      <c r="X141" s="131">
        <f>D141-W141</f>
        <v>0</v>
      </c>
      <c r="Y141" s="131" t="s">
        <v>38</v>
      </c>
      <c r="Z141" s="131" t="s">
        <v>40</v>
      </c>
      <c r="AA141" s="169"/>
      <c r="AB141" s="131"/>
      <c r="AC141" s="131" t="s">
        <v>55</v>
      </c>
    </row>
    <row r="142" ht="40.5" spans="1:29">
      <c r="A142" s="136">
        <v>140</v>
      </c>
      <c r="B142" s="137" t="s">
        <v>288</v>
      </c>
      <c r="C142" s="137" t="s">
        <v>289</v>
      </c>
      <c r="D142" s="138">
        <v>1800</v>
      </c>
      <c r="E142" s="139">
        <v>21600</v>
      </c>
      <c r="F142" s="140">
        <f t="shared" si="10"/>
        <v>6480</v>
      </c>
      <c r="G142" s="140">
        <f t="shared" si="11"/>
        <v>6480</v>
      </c>
      <c r="H142" s="140">
        <f t="shared" si="12"/>
        <v>8640</v>
      </c>
      <c r="I142" s="140">
        <f t="shared" si="13"/>
        <v>15120</v>
      </c>
      <c r="J142" s="163">
        <v>44651</v>
      </c>
      <c r="K142" s="163">
        <v>45015</v>
      </c>
      <c r="L142" s="164">
        <v>13635278317</v>
      </c>
      <c r="M142" s="160" t="s">
        <v>31</v>
      </c>
      <c r="N142" s="126" t="str">
        <f>VLOOKUP(C142,[1]Sheet1!$A$2:$E$184,5,0)</f>
        <v>南滨居委会</v>
      </c>
      <c r="O142" s="126">
        <f>VLOOKUP(C142,[1]Sheet1!$A$2:$B$184,2,0)</f>
        <v>41.7</v>
      </c>
      <c r="P142" s="158">
        <f t="shared" si="14"/>
        <v>43.1654676258993</v>
      </c>
      <c r="Q142" s="126" t="s">
        <v>38</v>
      </c>
      <c r="R142" s="126" t="s">
        <v>38</v>
      </c>
      <c r="S142" s="126" t="s">
        <v>38</v>
      </c>
      <c r="T142" s="126" t="s">
        <v>38</v>
      </c>
      <c r="U142" s="126" t="s">
        <v>39</v>
      </c>
      <c r="V142" s="126"/>
      <c r="W142" s="126">
        <v>1800</v>
      </c>
      <c r="X142" s="126"/>
      <c r="Y142" s="126" t="s">
        <v>38</v>
      </c>
      <c r="Z142" s="126" t="s">
        <v>40</v>
      </c>
      <c r="AA142" s="169"/>
      <c r="AB142" s="126"/>
      <c r="AC142" s="126"/>
    </row>
    <row r="143" ht="40.5" spans="1:29">
      <c r="A143" s="126">
        <v>141</v>
      </c>
      <c r="B143" s="171" t="s">
        <v>286</v>
      </c>
      <c r="C143" s="127" t="s">
        <v>290</v>
      </c>
      <c r="D143" s="128">
        <v>1300</v>
      </c>
      <c r="E143" s="129">
        <v>15600</v>
      </c>
      <c r="F143" s="130">
        <f t="shared" si="10"/>
        <v>4680</v>
      </c>
      <c r="G143" s="130">
        <f t="shared" si="11"/>
        <v>4680</v>
      </c>
      <c r="H143" s="130">
        <f t="shared" si="12"/>
        <v>6240</v>
      </c>
      <c r="I143" s="130">
        <f t="shared" si="13"/>
        <v>10920</v>
      </c>
      <c r="J143" s="159">
        <v>44651</v>
      </c>
      <c r="K143" s="159">
        <v>45015</v>
      </c>
      <c r="L143" s="160">
        <v>19989653881</v>
      </c>
      <c r="M143" s="162" t="s">
        <v>37</v>
      </c>
      <c r="N143" s="126" t="str">
        <f>VLOOKUP(C143,[1]Sheet1!$A$2:$E$184,5,0)</f>
        <v>水蛟村</v>
      </c>
      <c r="O143" s="126">
        <f>VLOOKUP(C143,[1]Sheet1!$A$2:$B$184,2,0)</f>
        <v>32.68</v>
      </c>
      <c r="P143" s="158">
        <f t="shared" si="14"/>
        <v>39.7796817625459</v>
      </c>
      <c r="Q143" s="126"/>
      <c r="R143" s="126"/>
      <c r="S143" s="126"/>
      <c r="T143" s="126"/>
      <c r="U143" s="126"/>
      <c r="V143" s="126"/>
      <c r="W143" s="126"/>
      <c r="X143" s="126"/>
      <c r="Y143" s="126"/>
      <c r="Z143" s="126"/>
      <c r="AA143" s="169"/>
      <c r="AB143" s="126"/>
      <c r="AC143" s="126"/>
    </row>
    <row r="144" s="117" customFormat="1" ht="40.5" spans="1:29">
      <c r="A144" s="131">
        <v>142</v>
      </c>
      <c r="B144" s="132" t="s">
        <v>291</v>
      </c>
      <c r="C144" s="132" t="s">
        <v>292</v>
      </c>
      <c r="D144" s="133">
        <v>1700</v>
      </c>
      <c r="E144" s="134">
        <v>20400</v>
      </c>
      <c r="F144" s="135">
        <f t="shared" si="10"/>
        <v>6120</v>
      </c>
      <c r="G144" s="135">
        <f t="shared" si="11"/>
        <v>6120</v>
      </c>
      <c r="H144" s="135">
        <f t="shared" si="12"/>
        <v>8160</v>
      </c>
      <c r="I144" s="135">
        <f t="shared" si="13"/>
        <v>14280</v>
      </c>
      <c r="J144" s="161">
        <v>44651</v>
      </c>
      <c r="K144" s="161">
        <v>45015</v>
      </c>
      <c r="L144" s="162">
        <v>13023883931</v>
      </c>
      <c r="M144" s="162" t="s">
        <v>37</v>
      </c>
      <c r="N144" s="131" t="str">
        <f>VLOOKUP(C144,[1]Sheet1!$A$2:$E$184,5,0)</f>
        <v>水蛟村</v>
      </c>
      <c r="O144" s="131">
        <f>VLOOKUP(C144,[1]Sheet1!$A$2:$B$184,2,0)</f>
        <v>41.5</v>
      </c>
      <c r="P144" s="158">
        <f t="shared" si="14"/>
        <v>40.9638554216867</v>
      </c>
      <c r="Q144" s="131" t="s">
        <v>38</v>
      </c>
      <c r="R144" s="131" t="s">
        <v>38</v>
      </c>
      <c r="S144" s="131" t="s">
        <v>38</v>
      </c>
      <c r="T144" s="131" t="s">
        <v>38</v>
      </c>
      <c r="U144" s="131" t="s">
        <v>39</v>
      </c>
      <c r="V144" s="131"/>
      <c r="W144" s="131">
        <v>1700</v>
      </c>
      <c r="X144" s="131">
        <f>D144-W144</f>
        <v>0</v>
      </c>
      <c r="Y144" s="131" t="s">
        <v>38</v>
      </c>
      <c r="Z144" s="131" t="s">
        <v>40</v>
      </c>
      <c r="AA144" s="169"/>
      <c r="AB144" s="131"/>
      <c r="AC144" s="131" t="s">
        <v>41</v>
      </c>
    </row>
    <row r="145" ht="40.5" spans="1:29">
      <c r="A145" s="136">
        <v>143</v>
      </c>
      <c r="B145" s="137" t="s">
        <v>246</v>
      </c>
      <c r="C145" s="137" t="s">
        <v>293</v>
      </c>
      <c r="D145" s="138">
        <v>1250</v>
      </c>
      <c r="E145" s="139">
        <v>19500</v>
      </c>
      <c r="F145" s="140">
        <f t="shared" si="10"/>
        <v>5850</v>
      </c>
      <c r="G145" s="140">
        <f t="shared" si="11"/>
        <v>5850</v>
      </c>
      <c r="H145" s="140">
        <f t="shared" si="12"/>
        <v>7800</v>
      </c>
      <c r="I145" s="140">
        <f t="shared" si="13"/>
        <v>13650</v>
      </c>
      <c r="J145" s="163">
        <v>44651</v>
      </c>
      <c r="K145" s="163">
        <v>45015</v>
      </c>
      <c r="L145" s="164">
        <v>13950554130</v>
      </c>
      <c r="M145" s="160" t="s">
        <v>31</v>
      </c>
      <c r="N145" s="126" t="str">
        <f>VLOOKUP(C145,[1]Sheet1!$A$2:$E$184,5,0)</f>
        <v>梅东村委会梅东村</v>
      </c>
      <c r="O145" s="126">
        <f>VLOOKUP(C145,[1]Sheet1!$A$2:$B$184,2,0)</f>
        <v>28.61</v>
      </c>
      <c r="P145" s="158">
        <f t="shared" si="14"/>
        <v>43.6910171268787</v>
      </c>
      <c r="Q145" s="126" t="s">
        <v>38</v>
      </c>
      <c r="R145" s="126" t="s">
        <v>38</v>
      </c>
      <c r="S145" s="126" t="s">
        <v>38</v>
      </c>
      <c r="T145" s="126" t="s">
        <v>38</v>
      </c>
      <c r="U145" s="126" t="s">
        <v>39</v>
      </c>
      <c r="V145" s="126"/>
      <c r="W145" s="126">
        <v>1250</v>
      </c>
      <c r="X145" s="126"/>
      <c r="Y145" s="126" t="s">
        <v>38</v>
      </c>
      <c r="Z145" s="126" t="s">
        <v>40</v>
      </c>
      <c r="AA145" s="169"/>
      <c r="AB145" s="126"/>
      <c r="AC145" s="126"/>
    </row>
    <row r="146" ht="40.5" spans="1:29">
      <c r="A146" s="136">
        <v>144</v>
      </c>
      <c r="B146" s="137" t="s">
        <v>294</v>
      </c>
      <c r="C146" s="137" t="s">
        <v>295</v>
      </c>
      <c r="D146" s="138">
        <v>1400</v>
      </c>
      <c r="E146" s="139">
        <v>16800</v>
      </c>
      <c r="F146" s="140">
        <f t="shared" si="10"/>
        <v>5040</v>
      </c>
      <c r="G146" s="140">
        <f t="shared" si="11"/>
        <v>5040</v>
      </c>
      <c r="H146" s="140">
        <f t="shared" si="12"/>
        <v>6720</v>
      </c>
      <c r="I146" s="140">
        <f t="shared" si="13"/>
        <v>11760</v>
      </c>
      <c r="J146" s="163">
        <v>44651</v>
      </c>
      <c r="K146" s="163">
        <v>45015</v>
      </c>
      <c r="L146" s="164">
        <v>15394532207</v>
      </c>
      <c r="M146" s="160" t="s">
        <v>31</v>
      </c>
      <c r="N146" s="126" t="str">
        <f>VLOOKUP(C146,[1]Sheet1!$A$2:$E$184,5,0)</f>
        <v>三公里村</v>
      </c>
      <c r="O146" s="126">
        <f>VLOOKUP(C146,[1]Sheet1!$A$2:$B$184,2,0)</f>
        <v>33.97</v>
      </c>
      <c r="P146" s="158">
        <f t="shared" si="14"/>
        <v>41.2128348542832</v>
      </c>
      <c r="Q146" s="126" t="s">
        <v>38</v>
      </c>
      <c r="R146" s="126" t="s">
        <v>38</v>
      </c>
      <c r="S146" s="126" t="s">
        <v>38</v>
      </c>
      <c r="T146" s="126" t="s">
        <v>38</v>
      </c>
      <c r="U146" s="126" t="s">
        <v>39</v>
      </c>
      <c r="V146" s="126"/>
      <c r="W146" s="126">
        <v>1400</v>
      </c>
      <c r="X146" s="126"/>
      <c r="Y146" s="126" t="s">
        <v>38</v>
      </c>
      <c r="Z146" s="126" t="s">
        <v>40</v>
      </c>
      <c r="AA146" s="169" t="s">
        <v>40</v>
      </c>
      <c r="AB146" s="126"/>
      <c r="AC146" s="126"/>
    </row>
    <row r="147" ht="40.5" spans="1:29">
      <c r="A147" s="136">
        <v>145</v>
      </c>
      <c r="B147" s="137" t="s">
        <v>296</v>
      </c>
      <c r="C147" s="137" t="s">
        <v>297</v>
      </c>
      <c r="D147" s="138">
        <v>2600</v>
      </c>
      <c r="E147" s="139">
        <v>31200</v>
      </c>
      <c r="F147" s="140">
        <f t="shared" si="10"/>
        <v>9360</v>
      </c>
      <c r="G147" s="140">
        <f t="shared" si="11"/>
        <v>9360</v>
      </c>
      <c r="H147" s="140">
        <f t="shared" si="12"/>
        <v>12480</v>
      </c>
      <c r="I147" s="140">
        <f t="shared" si="13"/>
        <v>21840</v>
      </c>
      <c r="J147" s="163">
        <v>44651</v>
      </c>
      <c r="K147" s="163">
        <v>45015</v>
      </c>
      <c r="L147" s="164">
        <v>13799432023</v>
      </c>
      <c r="M147" s="160" t="s">
        <v>31</v>
      </c>
      <c r="N147" s="126" t="str">
        <f>VLOOKUP(C147,[1]Sheet1!$A$2:$E$184,5,0)</f>
        <v>南滨居委会七连</v>
      </c>
      <c r="O147" s="126">
        <f>VLOOKUP(C147,[1]Sheet1!$A$2:$B$184,2,0)</f>
        <v>76.95</v>
      </c>
      <c r="P147" s="158">
        <f t="shared" si="14"/>
        <v>33.7881741390513</v>
      </c>
      <c r="Q147" s="126" t="s">
        <v>38</v>
      </c>
      <c r="R147" s="126" t="s">
        <v>38</v>
      </c>
      <c r="S147" s="126" t="s">
        <v>38</v>
      </c>
      <c r="T147" s="126" t="s">
        <v>38</v>
      </c>
      <c r="U147" s="126" t="s">
        <v>39</v>
      </c>
      <c r="V147" s="126"/>
      <c r="W147" s="126">
        <v>2600</v>
      </c>
      <c r="X147" s="126"/>
      <c r="Y147" s="126" t="s">
        <v>38</v>
      </c>
      <c r="Z147" s="126" t="s">
        <v>40</v>
      </c>
      <c r="AA147" s="169" t="s">
        <v>40</v>
      </c>
      <c r="AB147" s="126"/>
      <c r="AC147" s="126"/>
    </row>
    <row r="148" ht="40.5" spans="1:29">
      <c r="A148" s="136">
        <v>146</v>
      </c>
      <c r="B148" s="137" t="s">
        <v>298</v>
      </c>
      <c r="C148" s="137" t="s">
        <v>299</v>
      </c>
      <c r="D148" s="138">
        <v>1500</v>
      </c>
      <c r="E148" s="139">
        <v>18000</v>
      </c>
      <c r="F148" s="140">
        <f t="shared" si="10"/>
        <v>5400</v>
      </c>
      <c r="G148" s="140">
        <f t="shared" si="11"/>
        <v>5400</v>
      </c>
      <c r="H148" s="140">
        <f t="shared" si="12"/>
        <v>7200</v>
      </c>
      <c r="I148" s="140">
        <f t="shared" si="13"/>
        <v>12600</v>
      </c>
      <c r="J148" s="163">
        <v>44651</v>
      </c>
      <c r="K148" s="163">
        <v>45015</v>
      </c>
      <c r="L148" s="164">
        <v>19959230021</v>
      </c>
      <c r="M148" s="160" t="s">
        <v>31</v>
      </c>
      <c r="N148" s="126" t="str">
        <f>VLOOKUP(C148,[1]Sheet1!$A$2:$E$184,5,0)</f>
        <v>梅东村委会梅东村</v>
      </c>
      <c r="O148" s="126">
        <f>VLOOKUP(C148,[1]Sheet1!$A$2:$B$184,2,0)</f>
        <v>22.47</v>
      </c>
      <c r="P148" s="158">
        <f t="shared" si="14"/>
        <v>66.7556742323097</v>
      </c>
      <c r="Q148" s="126" t="s">
        <v>38</v>
      </c>
      <c r="R148" s="126" t="s">
        <v>38</v>
      </c>
      <c r="S148" s="126" t="s">
        <v>38</v>
      </c>
      <c r="T148" s="126" t="s">
        <v>38</v>
      </c>
      <c r="U148" s="126" t="s">
        <v>39</v>
      </c>
      <c r="V148" s="126"/>
      <c r="W148" s="126">
        <v>1500</v>
      </c>
      <c r="X148" s="126"/>
      <c r="Y148" s="126" t="s">
        <v>38</v>
      </c>
      <c r="Z148" s="126" t="s">
        <v>40</v>
      </c>
      <c r="AA148" s="169" t="s">
        <v>40</v>
      </c>
      <c r="AB148" s="126"/>
      <c r="AC148" s="126"/>
    </row>
    <row r="149" s="117" customFormat="1" ht="40.5" spans="1:29">
      <c r="A149" s="131">
        <v>147</v>
      </c>
      <c r="B149" s="132" t="s">
        <v>300</v>
      </c>
      <c r="C149" s="132" t="s">
        <v>301</v>
      </c>
      <c r="D149" s="133">
        <v>1500</v>
      </c>
      <c r="E149" s="134">
        <v>18000</v>
      </c>
      <c r="F149" s="135">
        <f t="shared" si="10"/>
        <v>5400</v>
      </c>
      <c r="G149" s="135">
        <f t="shared" si="11"/>
        <v>5400</v>
      </c>
      <c r="H149" s="135">
        <f t="shared" si="12"/>
        <v>7200</v>
      </c>
      <c r="I149" s="135">
        <f t="shared" si="13"/>
        <v>12600</v>
      </c>
      <c r="J149" s="161">
        <v>44651</v>
      </c>
      <c r="K149" s="161">
        <v>45015</v>
      </c>
      <c r="L149" s="162">
        <v>15259071850</v>
      </c>
      <c r="M149" s="160" t="s">
        <v>31</v>
      </c>
      <c r="N149" s="131" t="str">
        <f>VLOOKUP(C149,[1]Sheet1!$A$2:$E$184,5,0)</f>
        <v>梅东村委会梅东村</v>
      </c>
      <c r="O149" s="131">
        <f>VLOOKUP(C149,[1]Sheet1!$A$2:$B$184,2,0)</f>
        <v>23.58</v>
      </c>
      <c r="P149" s="158">
        <f t="shared" si="14"/>
        <v>63.6132315521629</v>
      </c>
      <c r="Q149" s="131" t="s">
        <v>38</v>
      </c>
      <c r="R149" s="131" t="s">
        <v>38</v>
      </c>
      <c r="S149" s="131" t="s">
        <v>38</v>
      </c>
      <c r="T149" s="131" t="s">
        <v>38</v>
      </c>
      <c r="U149" s="131" t="s">
        <v>39</v>
      </c>
      <c r="V149" s="131"/>
      <c r="W149" s="131">
        <v>1500</v>
      </c>
      <c r="X149" s="131">
        <f>D149-W149</f>
        <v>0</v>
      </c>
      <c r="Y149" s="131" t="s">
        <v>38</v>
      </c>
      <c r="Z149" s="131" t="s">
        <v>40</v>
      </c>
      <c r="AA149" s="169" t="s">
        <v>40</v>
      </c>
      <c r="AB149" s="131"/>
      <c r="AC149" s="131" t="s">
        <v>41</v>
      </c>
    </row>
    <row r="150" s="117" customFormat="1" ht="40.5" spans="1:29">
      <c r="A150" s="131">
        <v>148</v>
      </c>
      <c r="B150" s="132" t="s">
        <v>302</v>
      </c>
      <c r="C150" s="132" t="s">
        <v>303</v>
      </c>
      <c r="D150" s="133">
        <v>2990</v>
      </c>
      <c r="E150" s="134">
        <v>35880</v>
      </c>
      <c r="F150" s="135">
        <f t="shared" si="10"/>
        <v>10764</v>
      </c>
      <c r="G150" s="135">
        <f t="shared" si="11"/>
        <v>10764</v>
      </c>
      <c r="H150" s="135">
        <f t="shared" si="12"/>
        <v>14352</v>
      </c>
      <c r="I150" s="135">
        <f t="shared" si="13"/>
        <v>25116</v>
      </c>
      <c r="J150" s="161">
        <v>44651</v>
      </c>
      <c r="K150" s="161">
        <v>45015</v>
      </c>
      <c r="L150" s="162">
        <v>13075930898</v>
      </c>
      <c r="M150" s="160" t="s">
        <v>31</v>
      </c>
      <c r="N150" s="131" t="str">
        <f>VLOOKUP(C150,[1]Sheet1!$A$2:$E$184,5,0)</f>
        <v>崖城镇南滨七连</v>
      </c>
      <c r="O150" s="131">
        <f>VLOOKUP(C150,[1]Sheet1!$A$2:$B$184,2,0)</f>
        <v>69.67</v>
      </c>
      <c r="P150" s="158">
        <f t="shared" si="14"/>
        <v>42.9166068609157</v>
      </c>
      <c r="Q150" s="131" t="s">
        <v>38</v>
      </c>
      <c r="R150" s="131" t="s">
        <v>38</v>
      </c>
      <c r="S150" s="131" t="s">
        <v>38</v>
      </c>
      <c r="T150" s="131" t="s">
        <v>38</v>
      </c>
      <c r="U150" s="131" t="s">
        <v>39</v>
      </c>
      <c r="V150" s="131"/>
      <c r="W150" s="131">
        <v>2990</v>
      </c>
      <c r="X150" s="131">
        <f>D150-W150</f>
        <v>0</v>
      </c>
      <c r="Y150" s="131" t="s">
        <v>38</v>
      </c>
      <c r="Z150" s="131" t="s">
        <v>40</v>
      </c>
      <c r="AA150" s="169" t="s">
        <v>40</v>
      </c>
      <c r="AB150" s="131"/>
      <c r="AC150" s="131" t="s">
        <v>41</v>
      </c>
    </row>
    <row r="151" s="117" customFormat="1" ht="40.5" spans="1:29">
      <c r="A151" s="131">
        <v>149</v>
      </c>
      <c r="B151" s="132" t="s">
        <v>220</v>
      </c>
      <c r="C151" s="132" t="s">
        <v>304</v>
      </c>
      <c r="D151" s="133">
        <v>1500</v>
      </c>
      <c r="E151" s="134">
        <v>18000</v>
      </c>
      <c r="F151" s="135">
        <f t="shared" si="10"/>
        <v>5400</v>
      </c>
      <c r="G151" s="135">
        <f t="shared" si="11"/>
        <v>5400</v>
      </c>
      <c r="H151" s="135">
        <f t="shared" si="12"/>
        <v>7200</v>
      </c>
      <c r="I151" s="135">
        <f t="shared" si="13"/>
        <v>12600</v>
      </c>
      <c r="J151" s="161">
        <v>44651</v>
      </c>
      <c r="K151" s="161">
        <v>45015</v>
      </c>
      <c r="L151" s="162">
        <v>18650365306</v>
      </c>
      <c r="M151" s="160" t="s">
        <v>31</v>
      </c>
      <c r="N151" s="131" t="str">
        <f>VLOOKUP(C151,[1]Sheet1!$A$2:$E$184,5,0)</f>
        <v>北岭村南雅五队</v>
      </c>
      <c r="O151" s="131">
        <f>VLOOKUP(C151,[1]Sheet1!$A$2:$B$184,2,0)</f>
        <v>34.8</v>
      </c>
      <c r="P151" s="158">
        <f t="shared" si="14"/>
        <v>43.1034482758621</v>
      </c>
      <c r="Q151" s="131" t="s">
        <v>38</v>
      </c>
      <c r="R151" s="131" t="s">
        <v>38</v>
      </c>
      <c r="S151" s="131" t="s">
        <v>38</v>
      </c>
      <c r="T151" s="131" t="s">
        <v>38</v>
      </c>
      <c r="U151" s="131" t="s">
        <v>39</v>
      </c>
      <c r="V151" s="131"/>
      <c r="W151" s="131">
        <v>1500</v>
      </c>
      <c r="X151" s="131">
        <f>D151-W151</f>
        <v>0</v>
      </c>
      <c r="Y151" s="131" t="s">
        <v>38</v>
      </c>
      <c r="Z151" s="131" t="s">
        <v>40</v>
      </c>
      <c r="AA151" s="169" t="s">
        <v>40</v>
      </c>
      <c r="AB151" s="131"/>
      <c r="AC151" s="131" t="s">
        <v>41</v>
      </c>
    </row>
    <row r="152" ht="40.5" spans="1:29">
      <c r="A152" s="126">
        <v>150</v>
      </c>
      <c r="B152" s="127" t="s">
        <v>305</v>
      </c>
      <c r="C152" s="143" t="s">
        <v>306</v>
      </c>
      <c r="D152" s="144">
        <v>450</v>
      </c>
      <c r="E152" s="145">
        <v>5400</v>
      </c>
      <c r="F152" s="130">
        <f t="shared" si="10"/>
        <v>1620</v>
      </c>
      <c r="G152" s="130">
        <f t="shared" si="11"/>
        <v>1620</v>
      </c>
      <c r="H152" s="130">
        <f t="shared" si="12"/>
        <v>2160</v>
      </c>
      <c r="I152" s="130">
        <f t="shared" si="13"/>
        <v>3780</v>
      </c>
      <c r="J152" s="165">
        <v>44651</v>
      </c>
      <c r="K152" s="159">
        <v>45015</v>
      </c>
      <c r="L152" s="166">
        <v>13215726598</v>
      </c>
      <c r="M152" s="160" t="s">
        <v>31</v>
      </c>
      <c r="N152" s="126" t="str">
        <f>VLOOKUP(C152,[1]Sheet1!$A$2:$E$184,5,0)</f>
        <v>三公里村委会</v>
      </c>
      <c r="O152" s="126">
        <f>VLOOKUP(C152,[1]Sheet1!$A$2:$B$184,2,0)</f>
        <v>10.33</v>
      </c>
      <c r="P152" s="158">
        <f t="shared" si="14"/>
        <v>43.5624394966118</v>
      </c>
      <c r="Q152" s="126"/>
      <c r="R152" s="126"/>
      <c r="S152" s="126"/>
      <c r="T152" s="126"/>
      <c r="U152" s="126"/>
      <c r="V152" s="126"/>
      <c r="W152" s="126"/>
      <c r="X152" s="126"/>
      <c r="Y152" s="126"/>
      <c r="Z152" s="126"/>
      <c r="AA152" s="169"/>
      <c r="AB152" s="126"/>
      <c r="AC152" s="126"/>
    </row>
    <row r="153" ht="40.5" spans="1:29">
      <c r="A153" s="126">
        <v>151</v>
      </c>
      <c r="B153" s="127" t="s">
        <v>307</v>
      </c>
      <c r="C153" s="143" t="s">
        <v>308</v>
      </c>
      <c r="D153" s="144">
        <v>950</v>
      </c>
      <c r="E153" s="145">
        <v>11400</v>
      </c>
      <c r="F153" s="130">
        <f t="shared" si="10"/>
        <v>3420</v>
      </c>
      <c r="G153" s="130">
        <f t="shared" si="11"/>
        <v>3420</v>
      </c>
      <c r="H153" s="130">
        <f t="shared" si="12"/>
        <v>4560</v>
      </c>
      <c r="I153" s="130">
        <f t="shared" si="13"/>
        <v>7980</v>
      </c>
      <c r="J153" s="165">
        <v>44651</v>
      </c>
      <c r="K153" s="159">
        <v>45015</v>
      </c>
      <c r="L153" s="166">
        <v>13860667348</v>
      </c>
      <c r="M153" s="160" t="s">
        <v>31</v>
      </c>
      <c r="N153" s="126" t="str">
        <f>VLOOKUP(C153,[1]Sheet1!$A$2:$E$184,5,0)</f>
        <v>南滨七连</v>
      </c>
      <c r="O153" s="126">
        <f>VLOOKUP(C153,[1]Sheet1!$A$2:$B$184,2,0)</f>
        <v>22.23</v>
      </c>
      <c r="P153" s="158">
        <f t="shared" si="14"/>
        <v>42.7350427350427</v>
      </c>
      <c r="Q153" s="126"/>
      <c r="R153" s="126"/>
      <c r="S153" s="126"/>
      <c r="T153" s="126"/>
      <c r="U153" s="126"/>
      <c r="V153" s="126"/>
      <c r="W153" s="126"/>
      <c r="X153" s="126"/>
      <c r="Y153" s="126"/>
      <c r="Z153" s="126"/>
      <c r="AA153" s="169" t="s">
        <v>40</v>
      </c>
      <c r="AB153" s="126"/>
      <c r="AC153" s="126"/>
    </row>
    <row r="154" ht="40.5" spans="1:29">
      <c r="A154" s="136">
        <v>152</v>
      </c>
      <c r="B154" s="137" t="s">
        <v>309</v>
      </c>
      <c r="C154" s="137" t="s">
        <v>310</v>
      </c>
      <c r="D154" s="138">
        <v>1200</v>
      </c>
      <c r="E154" s="139">
        <v>14400</v>
      </c>
      <c r="F154" s="140">
        <f t="shared" si="10"/>
        <v>4320</v>
      </c>
      <c r="G154" s="140">
        <f t="shared" si="11"/>
        <v>4320</v>
      </c>
      <c r="H154" s="140">
        <f t="shared" si="12"/>
        <v>5760</v>
      </c>
      <c r="I154" s="140">
        <f t="shared" si="13"/>
        <v>10080</v>
      </c>
      <c r="J154" s="163">
        <v>44651</v>
      </c>
      <c r="K154" s="163">
        <v>45015</v>
      </c>
      <c r="L154" s="164">
        <v>18889878982</v>
      </c>
      <c r="M154" s="160" t="s">
        <v>31</v>
      </c>
      <c r="N154" s="126" t="str">
        <f>VLOOKUP(C154,[1]Sheet1!$A$2:$E$184,5,0)</f>
        <v>港门村沙埋</v>
      </c>
      <c r="O154" s="126">
        <f>VLOOKUP(C154,[1]Sheet1!$A$2:$B$184,2,0)</f>
        <v>30.96</v>
      </c>
      <c r="P154" s="158">
        <f t="shared" si="14"/>
        <v>38.7596899224806</v>
      </c>
      <c r="Q154" s="126" t="s">
        <v>38</v>
      </c>
      <c r="R154" s="126" t="s">
        <v>38</v>
      </c>
      <c r="S154" s="126" t="s">
        <v>38</v>
      </c>
      <c r="T154" s="126" t="s">
        <v>38</v>
      </c>
      <c r="U154" s="126" t="s">
        <v>39</v>
      </c>
      <c r="V154" s="126"/>
      <c r="W154" s="126">
        <v>1200</v>
      </c>
      <c r="X154" s="126"/>
      <c r="Y154" s="126" t="s">
        <v>38</v>
      </c>
      <c r="Z154" s="126" t="s">
        <v>40</v>
      </c>
      <c r="AA154" s="169" t="s">
        <v>40</v>
      </c>
      <c r="AB154" s="126"/>
      <c r="AC154" s="126"/>
    </row>
    <row r="155" s="117" customFormat="1" ht="40.5" spans="1:29">
      <c r="A155" s="131">
        <v>153</v>
      </c>
      <c r="B155" s="132" t="s">
        <v>311</v>
      </c>
      <c r="C155" s="132" t="s">
        <v>312</v>
      </c>
      <c r="D155" s="133">
        <v>1500</v>
      </c>
      <c r="E155" s="134">
        <v>18000</v>
      </c>
      <c r="F155" s="135">
        <f t="shared" si="10"/>
        <v>5400</v>
      </c>
      <c r="G155" s="135">
        <f t="shared" si="11"/>
        <v>5400</v>
      </c>
      <c r="H155" s="135">
        <f t="shared" si="12"/>
        <v>7200</v>
      </c>
      <c r="I155" s="135">
        <f t="shared" si="13"/>
        <v>12600</v>
      </c>
      <c r="J155" s="161">
        <v>44651</v>
      </c>
      <c r="K155" s="161">
        <v>45015</v>
      </c>
      <c r="L155" s="162">
        <v>17759363605</v>
      </c>
      <c r="M155" s="160" t="s">
        <v>31</v>
      </c>
      <c r="N155" s="131" t="str">
        <f>VLOOKUP(C155,[1]Sheet1!$A$2:$E$184,5,0)</f>
        <v>梅东村委会梅东村</v>
      </c>
      <c r="O155" s="131">
        <f>VLOOKUP(C155,[1]Sheet1!$A$2:$B$184,2,0)</f>
        <v>28.33</v>
      </c>
      <c r="P155" s="158">
        <f t="shared" si="14"/>
        <v>52.9474055771267</v>
      </c>
      <c r="Q155" s="131" t="s">
        <v>38</v>
      </c>
      <c r="R155" s="131" t="s">
        <v>38</v>
      </c>
      <c r="S155" s="131" t="s">
        <v>38</v>
      </c>
      <c r="T155" s="131" t="s">
        <v>38</v>
      </c>
      <c r="U155" s="131" t="s">
        <v>39</v>
      </c>
      <c r="V155" s="131"/>
      <c r="W155" s="131">
        <v>1500</v>
      </c>
      <c r="X155" s="131">
        <f>D155-W155</f>
        <v>0</v>
      </c>
      <c r="Y155" s="131" t="s">
        <v>38</v>
      </c>
      <c r="Z155" s="131" t="s">
        <v>40</v>
      </c>
      <c r="AA155" s="169" t="s">
        <v>40</v>
      </c>
      <c r="AB155" s="131"/>
      <c r="AC155" s="131" t="s">
        <v>41</v>
      </c>
    </row>
    <row r="156" ht="40.5" spans="1:29">
      <c r="A156" s="126">
        <v>154</v>
      </c>
      <c r="B156" s="127" t="s">
        <v>313</v>
      </c>
      <c r="C156" s="143" t="s">
        <v>314</v>
      </c>
      <c r="D156" s="144">
        <v>750</v>
      </c>
      <c r="E156" s="145">
        <v>9000</v>
      </c>
      <c r="F156" s="130">
        <f t="shared" si="10"/>
        <v>2700</v>
      </c>
      <c r="G156" s="130">
        <f t="shared" si="11"/>
        <v>2700</v>
      </c>
      <c r="H156" s="130">
        <f t="shared" si="12"/>
        <v>3600</v>
      </c>
      <c r="I156" s="130">
        <f t="shared" si="13"/>
        <v>6300</v>
      </c>
      <c r="J156" s="165">
        <v>44651</v>
      </c>
      <c r="K156" s="159">
        <v>45015</v>
      </c>
      <c r="L156" s="166">
        <v>18876682943</v>
      </c>
      <c r="M156" s="160" t="s">
        <v>31</v>
      </c>
      <c r="N156" s="126" t="str">
        <f>VLOOKUP(C156,[1]Sheet1!$A$2:$E$184,5,0)</f>
        <v>三公里村</v>
      </c>
      <c r="O156" s="126">
        <f>VLOOKUP(C156,[1]Sheet1!$A$2:$B$184,2,0)</f>
        <v>19.52</v>
      </c>
      <c r="P156" s="158">
        <f t="shared" si="14"/>
        <v>38.422131147541</v>
      </c>
      <c r="Q156" s="126"/>
      <c r="R156" s="126"/>
      <c r="S156" s="126"/>
      <c r="T156" s="126"/>
      <c r="U156" s="126"/>
      <c r="V156" s="126"/>
      <c r="W156" s="126"/>
      <c r="X156" s="126"/>
      <c r="Y156" s="126"/>
      <c r="Z156" s="126"/>
      <c r="AA156" s="169" t="s">
        <v>40</v>
      </c>
      <c r="AB156" s="126"/>
      <c r="AC156" s="126"/>
    </row>
    <row r="157" ht="40.5" spans="1:29">
      <c r="A157" s="136">
        <v>155</v>
      </c>
      <c r="B157" s="137" t="s">
        <v>311</v>
      </c>
      <c r="C157" s="137" t="s">
        <v>315</v>
      </c>
      <c r="D157" s="138">
        <v>1100</v>
      </c>
      <c r="E157" s="142">
        <v>13200</v>
      </c>
      <c r="F157" s="140">
        <f t="shared" si="10"/>
        <v>3960</v>
      </c>
      <c r="G157" s="140">
        <f t="shared" si="11"/>
        <v>3960</v>
      </c>
      <c r="H157" s="140">
        <f t="shared" si="12"/>
        <v>5280</v>
      </c>
      <c r="I157" s="140">
        <f t="shared" si="13"/>
        <v>9240</v>
      </c>
      <c r="J157" s="163">
        <v>44651</v>
      </c>
      <c r="K157" s="163">
        <v>45015</v>
      </c>
      <c r="L157" s="164">
        <v>17759363605</v>
      </c>
      <c r="M157" s="160" t="s">
        <v>31</v>
      </c>
      <c r="N157" s="126" t="str">
        <f>VLOOKUP(C157,[1]Sheet1!$A$2:$E$184,5,0)</f>
        <v>三公里村</v>
      </c>
      <c r="O157" s="126">
        <f>VLOOKUP(C157,[1]Sheet1!$A$2:$B$184,2,0)</f>
        <v>27.57</v>
      </c>
      <c r="P157" s="158">
        <f t="shared" si="14"/>
        <v>39.898440333696</v>
      </c>
      <c r="Q157" s="126" t="s">
        <v>38</v>
      </c>
      <c r="R157" s="126" t="s">
        <v>38</v>
      </c>
      <c r="S157" s="126" t="s">
        <v>38</v>
      </c>
      <c r="T157" s="126" t="s">
        <v>38</v>
      </c>
      <c r="U157" s="126" t="s">
        <v>39</v>
      </c>
      <c r="V157" s="126"/>
      <c r="W157" s="126">
        <v>1100</v>
      </c>
      <c r="X157" s="126"/>
      <c r="Y157" s="126" t="s">
        <v>38</v>
      </c>
      <c r="Z157" s="126" t="s">
        <v>40</v>
      </c>
      <c r="AA157" s="169" t="s">
        <v>40</v>
      </c>
      <c r="AB157" s="126"/>
      <c r="AC157" s="126"/>
    </row>
    <row r="158" ht="40.5" spans="1:29">
      <c r="A158" s="126">
        <v>156</v>
      </c>
      <c r="B158" s="171" t="s">
        <v>311</v>
      </c>
      <c r="C158" s="143" t="s">
        <v>316</v>
      </c>
      <c r="D158" s="144">
        <v>400</v>
      </c>
      <c r="E158" s="145">
        <v>4800</v>
      </c>
      <c r="F158" s="130">
        <f t="shared" si="10"/>
        <v>1440</v>
      </c>
      <c r="G158" s="130">
        <f t="shared" si="11"/>
        <v>1440</v>
      </c>
      <c r="H158" s="130">
        <f t="shared" si="12"/>
        <v>1920</v>
      </c>
      <c r="I158" s="130">
        <f t="shared" si="13"/>
        <v>3360</v>
      </c>
      <c r="J158" s="165">
        <v>44651</v>
      </c>
      <c r="K158" s="159">
        <v>45015</v>
      </c>
      <c r="L158" s="166">
        <v>17759363605</v>
      </c>
      <c r="M158" s="160" t="s">
        <v>31</v>
      </c>
      <c r="N158" s="126" t="str">
        <f>VLOOKUP(C158,[1]Sheet1!$A$2:$E$184,5,0)</f>
        <v>三公里村</v>
      </c>
      <c r="O158" s="126">
        <f>VLOOKUP(C158,[1]Sheet1!$A$2:$B$184,2,0)</f>
        <v>10.59</v>
      </c>
      <c r="P158" s="158">
        <f t="shared" si="14"/>
        <v>37.7714825306893</v>
      </c>
      <c r="Q158" s="126"/>
      <c r="R158" s="126"/>
      <c r="S158" s="126"/>
      <c r="T158" s="126"/>
      <c r="U158" s="126"/>
      <c r="V158" s="126"/>
      <c r="W158" s="126"/>
      <c r="X158" s="126"/>
      <c r="Y158" s="126"/>
      <c r="Z158" s="126"/>
      <c r="AA158" s="169" t="s">
        <v>40</v>
      </c>
      <c r="AB158" s="126"/>
      <c r="AC158" s="126"/>
    </row>
    <row r="159" ht="40.5" spans="1:29">
      <c r="A159" s="126">
        <v>157</v>
      </c>
      <c r="B159" s="127" t="s">
        <v>242</v>
      </c>
      <c r="C159" s="143" t="s">
        <v>317</v>
      </c>
      <c r="D159" s="144">
        <v>600</v>
      </c>
      <c r="E159" s="145">
        <v>7200</v>
      </c>
      <c r="F159" s="130">
        <f t="shared" si="10"/>
        <v>2160</v>
      </c>
      <c r="G159" s="130">
        <f t="shared" si="11"/>
        <v>2160</v>
      </c>
      <c r="H159" s="130">
        <f t="shared" si="12"/>
        <v>2880</v>
      </c>
      <c r="I159" s="130">
        <f t="shared" si="13"/>
        <v>5040</v>
      </c>
      <c r="J159" s="165">
        <v>44651</v>
      </c>
      <c r="K159" s="159">
        <v>45015</v>
      </c>
      <c r="L159" s="166">
        <v>18789791178</v>
      </c>
      <c r="M159" s="160" t="s">
        <v>31</v>
      </c>
      <c r="N159" s="126" t="str">
        <f>VLOOKUP(C159,[1]Sheet1!$A$2:$E$184,5,0)</f>
        <v>抱古村大隆水库</v>
      </c>
      <c r="O159" s="126">
        <f>VLOOKUP(C159,[1]Sheet1!$A$2:$B$184,2,0)</f>
        <v>14.37</v>
      </c>
      <c r="P159" s="158">
        <f t="shared" si="14"/>
        <v>41.7536534446764</v>
      </c>
      <c r="Q159" s="126"/>
      <c r="R159" s="126"/>
      <c r="S159" s="126"/>
      <c r="T159" s="126"/>
      <c r="U159" s="126"/>
      <c r="V159" s="126"/>
      <c r="W159" s="126"/>
      <c r="X159" s="126"/>
      <c r="Y159" s="126"/>
      <c r="Z159" s="126"/>
      <c r="AA159" s="169" t="s">
        <v>40</v>
      </c>
      <c r="AB159" s="126"/>
      <c r="AC159" s="126"/>
    </row>
    <row r="160" ht="40.5" spans="1:29">
      <c r="A160" s="126">
        <v>158</v>
      </c>
      <c r="B160" s="127" t="s">
        <v>318</v>
      </c>
      <c r="C160" s="127" t="s">
        <v>319</v>
      </c>
      <c r="D160" s="128">
        <v>1300</v>
      </c>
      <c r="E160" s="129">
        <v>15600</v>
      </c>
      <c r="F160" s="130">
        <f t="shared" si="10"/>
        <v>4680</v>
      </c>
      <c r="G160" s="130">
        <f t="shared" si="11"/>
        <v>4680</v>
      </c>
      <c r="H160" s="130">
        <f t="shared" si="12"/>
        <v>6240</v>
      </c>
      <c r="I160" s="130">
        <f t="shared" si="13"/>
        <v>10920</v>
      </c>
      <c r="J160" s="159">
        <v>44651</v>
      </c>
      <c r="K160" s="159">
        <v>45015</v>
      </c>
      <c r="L160" s="160">
        <v>18389698799</v>
      </c>
      <c r="M160" s="160" t="s">
        <v>31</v>
      </c>
      <c r="N160" s="126" t="str">
        <f>VLOOKUP(C160,[1]Sheet1!$A$2:$E$184,5,0)</f>
        <v>三公里村</v>
      </c>
      <c r="O160" s="126">
        <f>VLOOKUP(C160,[1]Sheet1!$A$2:$B$184,2,0)</f>
        <v>30.83</v>
      </c>
      <c r="P160" s="158">
        <f t="shared" si="14"/>
        <v>42.166720726565</v>
      </c>
      <c r="Q160" s="126"/>
      <c r="R160" s="126"/>
      <c r="S160" s="126"/>
      <c r="T160" s="126"/>
      <c r="U160" s="126"/>
      <c r="V160" s="126"/>
      <c r="W160" s="126"/>
      <c r="X160" s="126"/>
      <c r="Y160" s="126"/>
      <c r="Z160" s="126"/>
      <c r="AA160" s="169"/>
      <c r="AB160" s="126"/>
      <c r="AC160" s="126"/>
    </row>
    <row r="161" ht="40.5" spans="1:29">
      <c r="A161" s="136">
        <v>159</v>
      </c>
      <c r="B161" s="141" t="s">
        <v>226</v>
      </c>
      <c r="C161" s="137" t="s">
        <v>320</v>
      </c>
      <c r="D161" s="138">
        <v>1400</v>
      </c>
      <c r="E161" s="139">
        <v>16800</v>
      </c>
      <c r="F161" s="140">
        <f t="shared" si="10"/>
        <v>5040</v>
      </c>
      <c r="G161" s="140">
        <f t="shared" si="11"/>
        <v>5040</v>
      </c>
      <c r="H161" s="140">
        <f t="shared" si="12"/>
        <v>6720</v>
      </c>
      <c r="I161" s="140">
        <f t="shared" si="13"/>
        <v>11760</v>
      </c>
      <c r="J161" s="163">
        <v>44651</v>
      </c>
      <c r="K161" s="163">
        <v>45015</v>
      </c>
      <c r="L161" s="164">
        <v>13885065742</v>
      </c>
      <c r="M161" s="160" t="s">
        <v>31</v>
      </c>
      <c r="N161" s="126" t="str">
        <f>VLOOKUP(C161,[1]Sheet1!$A$2:$E$184,5,0)</f>
        <v>三公里村</v>
      </c>
      <c r="O161" s="126">
        <f>VLOOKUP(C161,[1]Sheet1!$A$2:$B$184,2,0)</f>
        <v>32.72</v>
      </c>
      <c r="P161" s="158">
        <f t="shared" si="14"/>
        <v>42.7872860635697</v>
      </c>
      <c r="Q161" s="126" t="s">
        <v>38</v>
      </c>
      <c r="R161" s="126" t="s">
        <v>38</v>
      </c>
      <c r="S161" s="126" t="s">
        <v>38</v>
      </c>
      <c r="T161" s="126" t="s">
        <v>38</v>
      </c>
      <c r="U161" s="126" t="s">
        <v>39</v>
      </c>
      <c r="V161" s="126"/>
      <c r="W161" s="126">
        <v>1400</v>
      </c>
      <c r="X161" s="126"/>
      <c r="Y161" s="126" t="s">
        <v>38</v>
      </c>
      <c r="Z161" s="126" t="s">
        <v>40</v>
      </c>
      <c r="AA161" s="169"/>
      <c r="AB161" s="126"/>
      <c r="AC161" s="126"/>
    </row>
    <row r="162" ht="40.5" spans="1:29">
      <c r="A162" s="136">
        <v>160</v>
      </c>
      <c r="B162" s="141" t="s">
        <v>321</v>
      </c>
      <c r="C162" s="137" t="s">
        <v>322</v>
      </c>
      <c r="D162" s="138">
        <v>1400</v>
      </c>
      <c r="E162" s="139">
        <v>16800</v>
      </c>
      <c r="F162" s="140">
        <f t="shared" si="10"/>
        <v>5040</v>
      </c>
      <c r="G162" s="140">
        <f t="shared" si="11"/>
        <v>5040</v>
      </c>
      <c r="H162" s="140">
        <f t="shared" si="12"/>
        <v>6720</v>
      </c>
      <c r="I162" s="140">
        <f t="shared" si="13"/>
        <v>11760</v>
      </c>
      <c r="J162" s="163">
        <v>44651</v>
      </c>
      <c r="K162" s="163">
        <v>45015</v>
      </c>
      <c r="L162" s="164">
        <v>15859396661</v>
      </c>
      <c r="M162" s="160" t="s">
        <v>31</v>
      </c>
      <c r="N162" s="126" t="str">
        <f>VLOOKUP(C162,[1]Sheet1!$A$2:$E$184,5,0)</f>
        <v>三公里村</v>
      </c>
      <c r="O162" s="126">
        <f>VLOOKUP(C162,[1]Sheet1!$A$2:$B$184,2,0)</f>
        <v>32.19</v>
      </c>
      <c r="P162" s="158">
        <f t="shared" si="14"/>
        <v>43.4917676296987</v>
      </c>
      <c r="Q162" s="126" t="s">
        <v>38</v>
      </c>
      <c r="R162" s="126" t="s">
        <v>38</v>
      </c>
      <c r="S162" s="126" t="s">
        <v>38</v>
      </c>
      <c r="T162" s="126" t="s">
        <v>38</v>
      </c>
      <c r="U162" s="126" t="s">
        <v>39</v>
      </c>
      <c r="V162" s="126"/>
      <c r="W162" s="126">
        <v>1400</v>
      </c>
      <c r="X162" s="126"/>
      <c r="Y162" s="126" t="s">
        <v>38</v>
      </c>
      <c r="Z162" s="126" t="s">
        <v>40</v>
      </c>
      <c r="AA162" s="169" t="s">
        <v>40</v>
      </c>
      <c r="AB162" s="126"/>
      <c r="AC162" s="126"/>
    </row>
    <row r="163" ht="40.5" spans="1:29">
      <c r="A163" s="126">
        <v>161</v>
      </c>
      <c r="B163" s="127" t="s">
        <v>323</v>
      </c>
      <c r="C163" s="143" t="s">
        <v>324</v>
      </c>
      <c r="D163" s="144">
        <v>800</v>
      </c>
      <c r="E163" s="145">
        <v>9600</v>
      </c>
      <c r="F163" s="130">
        <f t="shared" si="10"/>
        <v>2880</v>
      </c>
      <c r="G163" s="130">
        <f t="shared" si="11"/>
        <v>2880</v>
      </c>
      <c r="H163" s="130">
        <f t="shared" si="12"/>
        <v>3840</v>
      </c>
      <c r="I163" s="130">
        <f t="shared" si="13"/>
        <v>6720</v>
      </c>
      <c r="J163" s="165">
        <v>44651</v>
      </c>
      <c r="K163" s="165">
        <v>45015</v>
      </c>
      <c r="L163" s="166">
        <v>13960830196</v>
      </c>
      <c r="M163" s="160" t="s">
        <v>31</v>
      </c>
      <c r="N163" s="126" t="str">
        <f>VLOOKUP(C163,[1]Sheet1!$A$2:$E$184,5,0)</f>
        <v>三公里村</v>
      </c>
      <c r="O163" s="126">
        <f>VLOOKUP(C163,[1]Sheet1!$A$2:$B$184,2,0)</f>
        <v>20.16</v>
      </c>
      <c r="P163" s="158">
        <f t="shared" si="14"/>
        <v>39.6825396825397</v>
      </c>
      <c r="Q163" s="126"/>
      <c r="R163" s="126"/>
      <c r="S163" s="126"/>
      <c r="T163" s="126"/>
      <c r="U163" s="126"/>
      <c r="V163" s="126"/>
      <c r="W163" s="126"/>
      <c r="X163" s="126"/>
      <c r="Y163" s="126"/>
      <c r="Z163" s="126"/>
      <c r="AA163" s="169"/>
      <c r="AB163" s="126"/>
      <c r="AC163" s="126"/>
    </row>
    <row r="164" ht="40.5" spans="1:29">
      <c r="A164" s="126">
        <v>162</v>
      </c>
      <c r="B164" s="127" t="s">
        <v>325</v>
      </c>
      <c r="C164" s="143" t="s">
        <v>326</v>
      </c>
      <c r="D164" s="144">
        <v>750</v>
      </c>
      <c r="E164" s="145">
        <v>9000</v>
      </c>
      <c r="F164" s="130">
        <f t="shared" si="10"/>
        <v>2700</v>
      </c>
      <c r="G164" s="130">
        <f t="shared" si="11"/>
        <v>2700</v>
      </c>
      <c r="H164" s="130">
        <f t="shared" si="12"/>
        <v>3600</v>
      </c>
      <c r="I164" s="130">
        <f t="shared" si="13"/>
        <v>6300</v>
      </c>
      <c r="J164" s="165">
        <v>44651</v>
      </c>
      <c r="K164" s="159">
        <v>45015</v>
      </c>
      <c r="L164" s="166">
        <v>18508932108</v>
      </c>
      <c r="M164" s="160" t="s">
        <v>31</v>
      </c>
      <c r="N164" s="126" t="str">
        <f>VLOOKUP(C164,[1]Sheet1!$A$2:$E$184,5,0)</f>
        <v>南滨农场金鸡队</v>
      </c>
      <c r="O164" s="126">
        <f>VLOOKUP(C164,[1]Sheet1!$A$2:$B$184,2,0)</f>
        <v>17.51</v>
      </c>
      <c r="P164" s="158">
        <f t="shared" si="14"/>
        <v>42.8326670474015</v>
      </c>
      <c r="Q164" s="126"/>
      <c r="R164" s="126"/>
      <c r="S164" s="126"/>
      <c r="T164" s="126"/>
      <c r="U164" s="126"/>
      <c r="V164" s="126"/>
      <c r="W164" s="126"/>
      <c r="X164" s="126"/>
      <c r="Y164" s="126"/>
      <c r="Z164" s="126"/>
      <c r="AA164" s="169" t="s">
        <v>40</v>
      </c>
      <c r="AB164" s="126"/>
      <c r="AC164" s="126"/>
    </row>
    <row r="165" ht="40.5" spans="1:29">
      <c r="A165" s="136">
        <v>163</v>
      </c>
      <c r="B165" s="137" t="s">
        <v>309</v>
      </c>
      <c r="C165" s="137" t="s">
        <v>327</v>
      </c>
      <c r="D165" s="138">
        <v>1500</v>
      </c>
      <c r="E165" s="139">
        <v>18000</v>
      </c>
      <c r="F165" s="140">
        <f t="shared" si="10"/>
        <v>5400</v>
      </c>
      <c r="G165" s="140">
        <f t="shared" si="11"/>
        <v>5400</v>
      </c>
      <c r="H165" s="140">
        <f t="shared" si="12"/>
        <v>7200</v>
      </c>
      <c r="I165" s="140">
        <f t="shared" si="13"/>
        <v>12600</v>
      </c>
      <c r="J165" s="163">
        <v>44651</v>
      </c>
      <c r="K165" s="163">
        <v>45015</v>
      </c>
      <c r="L165" s="164">
        <v>18889878982</v>
      </c>
      <c r="M165" s="160" t="s">
        <v>31</v>
      </c>
      <c r="N165" s="126" t="str">
        <f>VLOOKUP(C165,[1]Sheet1!$A$2:$E$184,5,0)</f>
        <v>港门村沙埋</v>
      </c>
      <c r="O165" s="126">
        <f>VLOOKUP(C165,[1]Sheet1!$A$2:$B$184,2,0)</f>
        <v>37.67</v>
      </c>
      <c r="P165" s="158">
        <f t="shared" si="14"/>
        <v>39.8194850013273</v>
      </c>
      <c r="Q165" s="126" t="s">
        <v>38</v>
      </c>
      <c r="R165" s="126" t="s">
        <v>38</v>
      </c>
      <c r="S165" s="126" t="s">
        <v>38</v>
      </c>
      <c r="T165" s="126" t="s">
        <v>38</v>
      </c>
      <c r="U165" s="126" t="s">
        <v>39</v>
      </c>
      <c r="V165" s="126"/>
      <c r="W165" s="126">
        <v>1500</v>
      </c>
      <c r="X165" s="126"/>
      <c r="Y165" s="126" t="s">
        <v>38</v>
      </c>
      <c r="Z165" s="126" t="s">
        <v>40</v>
      </c>
      <c r="AA165" s="169" t="s">
        <v>40</v>
      </c>
      <c r="AB165" s="126"/>
      <c r="AC165" s="126"/>
    </row>
    <row r="166" ht="40.5" spans="1:29">
      <c r="A166" s="126">
        <v>164</v>
      </c>
      <c r="B166" s="127" t="s">
        <v>328</v>
      </c>
      <c r="C166" s="143" t="s">
        <v>329</v>
      </c>
      <c r="D166" s="144">
        <v>500</v>
      </c>
      <c r="E166" s="145">
        <v>6000</v>
      </c>
      <c r="F166" s="130">
        <f t="shared" si="10"/>
        <v>1800</v>
      </c>
      <c r="G166" s="130">
        <f t="shared" si="11"/>
        <v>1800</v>
      </c>
      <c r="H166" s="130">
        <f t="shared" si="12"/>
        <v>2400</v>
      </c>
      <c r="I166" s="130">
        <f t="shared" si="13"/>
        <v>4200</v>
      </c>
      <c r="J166" s="165">
        <v>44651</v>
      </c>
      <c r="K166" s="159">
        <v>45015</v>
      </c>
      <c r="L166" s="166">
        <v>13637633837</v>
      </c>
      <c r="M166" s="160" t="s">
        <v>31</v>
      </c>
      <c r="N166" s="126" t="str">
        <f>VLOOKUP(C166,[1]Sheet1!$A$2:$E$184,5,0)</f>
        <v>南滨农场金鸡队</v>
      </c>
      <c r="O166" s="126">
        <f>VLOOKUP(C166,[1]Sheet1!$A$2:$B$184,2,0)</f>
        <v>11.99</v>
      </c>
      <c r="P166" s="158">
        <f t="shared" si="14"/>
        <v>41.7014178482068</v>
      </c>
      <c r="Q166" s="126"/>
      <c r="R166" s="126"/>
      <c r="S166" s="126"/>
      <c r="T166" s="126"/>
      <c r="U166" s="126"/>
      <c r="V166" s="126"/>
      <c r="W166" s="126"/>
      <c r="X166" s="126"/>
      <c r="Y166" s="126"/>
      <c r="Z166" s="126"/>
      <c r="AA166" s="169" t="s">
        <v>330</v>
      </c>
      <c r="AB166" s="126"/>
      <c r="AC166" s="126"/>
    </row>
    <row r="167" ht="40.5" spans="1:29">
      <c r="A167" s="126">
        <v>165</v>
      </c>
      <c r="B167" s="127" t="s">
        <v>328</v>
      </c>
      <c r="C167" s="143" t="s">
        <v>331</v>
      </c>
      <c r="D167" s="144">
        <v>800</v>
      </c>
      <c r="E167" s="145">
        <v>9600</v>
      </c>
      <c r="F167" s="130">
        <f t="shared" si="10"/>
        <v>2880</v>
      </c>
      <c r="G167" s="130">
        <f t="shared" si="11"/>
        <v>2880</v>
      </c>
      <c r="H167" s="130">
        <f t="shared" si="12"/>
        <v>3840</v>
      </c>
      <c r="I167" s="130">
        <f t="shared" si="13"/>
        <v>6720</v>
      </c>
      <c r="J167" s="165">
        <v>44651</v>
      </c>
      <c r="K167" s="159">
        <v>45015</v>
      </c>
      <c r="L167" s="166">
        <v>13637633837</v>
      </c>
      <c r="M167" s="160" t="s">
        <v>31</v>
      </c>
      <c r="N167" s="126" t="str">
        <f>VLOOKUP(C167,[1]Sheet1!$A$2:$E$184,5,0)</f>
        <v>南滨农场金鸡队</v>
      </c>
      <c r="O167" s="126">
        <f>VLOOKUP(C167,[1]Sheet1!$A$2:$B$184,2,0)</f>
        <v>18.93</v>
      </c>
      <c r="P167" s="158">
        <f t="shared" si="14"/>
        <v>42.2609614368727</v>
      </c>
      <c r="Q167" s="126"/>
      <c r="R167" s="126"/>
      <c r="S167" s="126"/>
      <c r="T167" s="126"/>
      <c r="U167" s="126"/>
      <c r="V167" s="126"/>
      <c r="W167" s="126"/>
      <c r="X167" s="126"/>
      <c r="Y167" s="126"/>
      <c r="Z167" s="126"/>
      <c r="AA167" s="169" t="s">
        <v>40</v>
      </c>
      <c r="AB167" s="126"/>
      <c r="AC167" s="126"/>
    </row>
    <row r="168" ht="40.5" spans="1:29">
      <c r="A168" s="126">
        <v>166</v>
      </c>
      <c r="B168" s="127" t="s">
        <v>332</v>
      </c>
      <c r="C168" s="143" t="s">
        <v>333</v>
      </c>
      <c r="D168" s="144">
        <v>950</v>
      </c>
      <c r="E168" s="172">
        <v>11400</v>
      </c>
      <c r="F168" s="130">
        <f t="shared" si="10"/>
        <v>3420</v>
      </c>
      <c r="G168" s="130">
        <f t="shared" si="11"/>
        <v>3420</v>
      </c>
      <c r="H168" s="130">
        <f t="shared" si="12"/>
        <v>4560</v>
      </c>
      <c r="I168" s="130">
        <f t="shared" si="13"/>
        <v>7980</v>
      </c>
      <c r="J168" s="159">
        <v>44651</v>
      </c>
      <c r="K168" s="159">
        <v>45015</v>
      </c>
      <c r="L168" s="166">
        <v>13859020531</v>
      </c>
      <c r="M168" s="160" t="s">
        <v>31</v>
      </c>
      <c r="N168" s="126" t="str">
        <f>VLOOKUP(C168,[1]Sheet1!$A$2:$E$184,5,0)</f>
        <v>南滨农场南风队</v>
      </c>
      <c r="O168" s="126">
        <f>VLOOKUP(C168,[1]Sheet1!$A$2:$B$184,2,0)</f>
        <v>22.72</v>
      </c>
      <c r="P168" s="158">
        <f t="shared" si="14"/>
        <v>41.8133802816901</v>
      </c>
      <c r="Q168" s="126"/>
      <c r="R168" s="126"/>
      <c r="S168" s="126"/>
      <c r="T168" s="126"/>
      <c r="U168" s="126"/>
      <c r="V168" s="126"/>
      <c r="W168" s="126"/>
      <c r="X168" s="126"/>
      <c r="Y168" s="126"/>
      <c r="Z168" s="126"/>
      <c r="AA168" s="169"/>
      <c r="AB168" s="126"/>
      <c r="AC168" s="126"/>
    </row>
    <row r="169" ht="40.5" spans="1:29">
      <c r="A169" s="126">
        <v>167</v>
      </c>
      <c r="B169" s="127" t="s">
        <v>332</v>
      </c>
      <c r="C169" s="143" t="s">
        <v>334</v>
      </c>
      <c r="D169" s="144">
        <v>750</v>
      </c>
      <c r="E169" s="172">
        <v>9000</v>
      </c>
      <c r="F169" s="130">
        <f t="shared" si="10"/>
        <v>2700</v>
      </c>
      <c r="G169" s="130">
        <f t="shared" si="11"/>
        <v>2700</v>
      </c>
      <c r="H169" s="130">
        <f t="shared" si="12"/>
        <v>3600</v>
      </c>
      <c r="I169" s="130">
        <f t="shared" si="13"/>
        <v>6300</v>
      </c>
      <c r="J169" s="165">
        <v>44651</v>
      </c>
      <c r="K169" s="159">
        <v>45015</v>
      </c>
      <c r="L169" s="166">
        <v>13859020531</v>
      </c>
      <c r="M169" s="160" t="s">
        <v>31</v>
      </c>
      <c r="N169" s="126" t="str">
        <f>VLOOKUP(C169,[1]Sheet1!$A$2:$E$184,5,0)</f>
        <v>南滨农场南风队</v>
      </c>
      <c r="O169" s="126">
        <f>VLOOKUP(C169,[1]Sheet1!$A$2:$B$184,2,0)</f>
        <v>17.23</v>
      </c>
      <c r="P169" s="158">
        <f t="shared" si="14"/>
        <v>43.5287289611143</v>
      </c>
      <c r="Q169" s="126"/>
      <c r="R169" s="126"/>
      <c r="S169" s="126"/>
      <c r="T169" s="126"/>
      <c r="U169" s="126"/>
      <c r="V169" s="126"/>
      <c r="W169" s="126"/>
      <c r="X169" s="126"/>
      <c r="Y169" s="126"/>
      <c r="Z169" s="126"/>
      <c r="AA169" s="169"/>
      <c r="AB169" s="126"/>
      <c r="AC169" s="126"/>
    </row>
    <row r="170" ht="40.5" spans="1:29">
      <c r="A170" s="136">
        <v>168</v>
      </c>
      <c r="B170" s="137" t="s">
        <v>335</v>
      </c>
      <c r="C170" s="137" t="s">
        <v>336</v>
      </c>
      <c r="D170" s="138">
        <v>800</v>
      </c>
      <c r="E170" s="139">
        <v>9600</v>
      </c>
      <c r="F170" s="140">
        <f t="shared" si="10"/>
        <v>2880</v>
      </c>
      <c r="G170" s="140">
        <f t="shared" si="11"/>
        <v>2880</v>
      </c>
      <c r="H170" s="140">
        <f t="shared" si="12"/>
        <v>3840</v>
      </c>
      <c r="I170" s="140">
        <f t="shared" si="13"/>
        <v>6720</v>
      </c>
      <c r="J170" s="163">
        <v>44651</v>
      </c>
      <c r="K170" s="163">
        <v>45015</v>
      </c>
      <c r="L170" s="164">
        <v>13876850679</v>
      </c>
      <c r="M170" s="160" t="s">
        <v>31</v>
      </c>
      <c r="N170" s="126" t="str">
        <f>VLOOKUP(C170,[1]Sheet1!$A$2:$E$184,5,0)</f>
        <v>梅东村委会大落岭</v>
      </c>
      <c r="O170" s="126">
        <f>VLOOKUP(C170,[1]Sheet1!$A$2:$B$184,2,0)</f>
        <v>17.93</v>
      </c>
      <c r="P170" s="158">
        <f t="shared" si="14"/>
        <v>44.6179587283882</v>
      </c>
      <c r="Q170" s="126" t="s">
        <v>38</v>
      </c>
      <c r="R170" s="126" t="s">
        <v>38</v>
      </c>
      <c r="S170" s="126" t="s">
        <v>38</v>
      </c>
      <c r="T170" s="126" t="s">
        <v>38</v>
      </c>
      <c r="U170" s="126" t="s">
        <v>39</v>
      </c>
      <c r="V170" s="126"/>
      <c r="W170" s="126">
        <v>800</v>
      </c>
      <c r="X170" s="126"/>
      <c r="Y170" s="126" t="s">
        <v>38</v>
      </c>
      <c r="Z170" s="126" t="s">
        <v>40</v>
      </c>
      <c r="AA170" s="169" t="s">
        <v>40</v>
      </c>
      <c r="AB170" s="126"/>
      <c r="AC170" s="126"/>
    </row>
    <row r="171" ht="40.5" spans="1:29">
      <c r="A171" s="126">
        <v>169</v>
      </c>
      <c r="B171" s="127" t="s">
        <v>192</v>
      </c>
      <c r="C171" s="127" t="s">
        <v>337</v>
      </c>
      <c r="D171" s="128">
        <v>1000</v>
      </c>
      <c r="E171" s="129">
        <v>12000</v>
      </c>
      <c r="F171" s="130">
        <f t="shared" si="10"/>
        <v>3600</v>
      </c>
      <c r="G171" s="130">
        <f t="shared" si="11"/>
        <v>3600</v>
      </c>
      <c r="H171" s="130">
        <f t="shared" si="12"/>
        <v>4800</v>
      </c>
      <c r="I171" s="130">
        <f t="shared" si="13"/>
        <v>8400</v>
      </c>
      <c r="J171" s="159">
        <v>44651</v>
      </c>
      <c r="K171" s="159">
        <v>45015</v>
      </c>
      <c r="L171" s="160">
        <v>13627571257</v>
      </c>
      <c r="M171" s="160" t="s">
        <v>31</v>
      </c>
      <c r="N171" s="126" t="str">
        <f>VLOOKUP(C171,[1]Sheet1!$A$2:$E$184,5,0)</f>
        <v>赤草村黄金坡</v>
      </c>
      <c r="O171" s="126">
        <f>VLOOKUP(C171,[1]Sheet1!$A$2:$B$184,2,0)</f>
        <v>36.68</v>
      </c>
      <c r="P171" s="158">
        <f t="shared" si="14"/>
        <v>27.2628135223555</v>
      </c>
      <c r="Q171" s="126"/>
      <c r="R171" s="126"/>
      <c r="S171" s="126"/>
      <c r="T171" s="126"/>
      <c r="U171" s="126"/>
      <c r="V171" s="126"/>
      <c r="W171" s="126"/>
      <c r="X171" s="126"/>
      <c r="Y171" s="126"/>
      <c r="Z171" s="126"/>
      <c r="AA171" s="169" t="s">
        <v>40</v>
      </c>
      <c r="AB171" s="126"/>
      <c r="AC171" s="126"/>
    </row>
    <row r="172" s="117" customFormat="1" ht="40.5" spans="1:29">
      <c r="A172" s="131">
        <v>170</v>
      </c>
      <c r="B172" s="132" t="s">
        <v>338</v>
      </c>
      <c r="C172" s="132" t="s">
        <v>339</v>
      </c>
      <c r="D172" s="133">
        <v>800</v>
      </c>
      <c r="E172" s="134">
        <v>9600</v>
      </c>
      <c r="F172" s="135">
        <f t="shared" si="10"/>
        <v>2880</v>
      </c>
      <c r="G172" s="135">
        <f t="shared" si="11"/>
        <v>2880</v>
      </c>
      <c r="H172" s="135">
        <f t="shared" si="12"/>
        <v>3840</v>
      </c>
      <c r="I172" s="135">
        <f t="shared" si="13"/>
        <v>6720</v>
      </c>
      <c r="J172" s="161">
        <v>44651</v>
      </c>
      <c r="K172" s="161">
        <v>45015</v>
      </c>
      <c r="L172" s="162">
        <v>15508909722</v>
      </c>
      <c r="M172" s="160" t="s">
        <v>31</v>
      </c>
      <c r="N172" s="131" t="str">
        <f>VLOOKUP(C172,[1]Sheet1!$A$2:$E$184,5,0)</f>
        <v>三公里村</v>
      </c>
      <c r="O172" s="131">
        <f>VLOOKUP(C172,[1]Sheet1!$A$2:$B$184,2,0)</f>
        <v>19</v>
      </c>
      <c r="P172" s="158">
        <f t="shared" si="14"/>
        <v>42.1052631578947</v>
      </c>
      <c r="Q172" s="131" t="s">
        <v>38</v>
      </c>
      <c r="R172" s="131" t="s">
        <v>38</v>
      </c>
      <c r="S172" s="131" t="s">
        <v>38</v>
      </c>
      <c r="T172" s="131" t="s">
        <v>38</v>
      </c>
      <c r="U172" s="131" t="s">
        <v>39</v>
      </c>
      <c r="V172" s="131"/>
      <c r="W172" s="131">
        <v>800</v>
      </c>
      <c r="X172" s="131">
        <f>D172-W172</f>
        <v>0</v>
      </c>
      <c r="Y172" s="131" t="s">
        <v>38</v>
      </c>
      <c r="Z172" s="131" t="s">
        <v>40</v>
      </c>
      <c r="AA172" s="169" t="s">
        <v>40</v>
      </c>
      <c r="AB172" s="131"/>
      <c r="AC172" s="131" t="s">
        <v>55</v>
      </c>
    </row>
    <row r="173" ht="40.5" spans="1:29">
      <c r="A173" s="126">
        <v>171</v>
      </c>
      <c r="B173" s="127" t="s">
        <v>313</v>
      </c>
      <c r="C173" s="127" t="s">
        <v>340</v>
      </c>
      <c r="D173" s="128">
        <v>1800</v>
      </c>
      <c r="E173" s="129">
        <v>21600</v>
      </c>
      <c r="F173" s="130">
        <f t="shared" si="10"/>
        <v>6480</v>
      </c>
      <c r="G173" s="130">
        <f t="shared" si="11"/>
        <v>6480</v>
      </c>
      <c r="H173" s="130">
        <f t="shared" si="12"/>
        <v>8640</v>
      </c>
      <c r="I173" s="130">
        <f t="shared" si="13"/>
        <v>15120</v>
      </c>
      <c r="J173" s="159">
        <v>44651</v>
      </c>
      <c r="K173" s="159">
        <v>45015</v>
      </c>
      <c r="L173" s="160">
        <v>18876682943</v>
      </c>
      <c r="M173" s="160" t="s">
        <v>31</v>
      </c>
      <c r="N173" s="126" t="str">
        <f>VLOOKUP(C173,[1]Sheet1!$A$2:$E$184,5,0)</f>
        <v>三公里村</v>
      </c>
      <c r="O173" s="126">
        <f>VLOOKUP(C173,[1]Sheet1!$A$2:$B$184,2,0)</f>
        <v>43.6</v>
      </c>
      <c r="P173" s="158">
        <f t="shared" si="14"/>
        <v>41.2844036697248</v>
      </c>
      <c r="Q173" s="126"/>
      <c r="R173" s="126"/>
      <c r="S173" s="126"/>
      <c r="T173" s="126"/>
      <c r="U173" s="126"/>
      <c r="V173" s="126"/>
      <c r="W173" s="126"/>
      <c r="X173" s="126"/>
      <c r="Y173" s="126"/>
      <c r="Z173" s="126"/>
      <c r="AA173" s="169" t="s">
        <v>40</v>
      </c>
      <c r="AB173" s="126"/>
      <c r="AC173" s="126"/>
    </row>
    <row r="174" ht="40.5" spans="1:29">
      <c r="A174" s="126">
        <v>172</v>
      </c>
      <c r="B174" s="127" t="s">
        <v>341</v>
      </c>
      <c r="C174" s="127" t="s">
        <v>342</v>
      </c>
      <c r="D174" s="128">
        <v>1000</v>
      </c>
      <c r="E174" s="129">
        <v>12000</v>
      </c>
      <c r="F174" s="130">
        <f t="shared" si="10"/>
        <v>3600</v>
      </c>
      <c r="G174" s="130">
        <f t="shared" si="11"/>
        <v>3600</v>
      </c>
      <c r="H174" s="130">
        <f t="shared" si="12"/>
        <v>4800</v>
      </c>
      <c r="I174" s="130">
        <f t="shared" si="13"/>
        <v>8400</v>
      </c>
      <c r="J174" s="159">
        <v>44651</v>
      </c>
      <c r="K174" s="159">
        <v>45015</v>
      </c>
      <c r="L174" s="160">
        <v>15008067251</v>
      </c>
      <c r="M174" s="160" t="s">
        <v>31</v>
      </c>
      <c r="N174" s="126" t="str">
        <f>VLOOKUP(C174,[1]Sheet1!$A$2:$E$184,5,0)</f>
        <v>三公里村委会三公里村</v>
      </c>
      <c r="O174" s="126">
        <f>VLOOKUP(C174,[1]Sheet1!$A$2:$B$184,2,0)</f>
        <v>23.08</v>
      </c>
      <c r="P174" s="158">
        <f t="shared" si="14"/>
        <v>43.3275563258232</v>
      </c>
      <c r="Q174" s="126"/>
      <c r="R174" s="126"/>
      <c r="S174" s="126"/>
      <c r="T174" s="126"/>
      <c r="U174" s="126"/>
      <c r="V174" s="126"/>
      <c r="W174" s="126"/>
      <c r="X174" s="126"/>
      <c r="Y174" s="126"/>
      <c r="Z174" s="126"/>
      <c r="AA174" s="169" t="s">
        <v>40</v>
      </c>
      <c r="AB174" s="126"/>
      <c r="AC174" s="126"/>
    </row>
    <row r="175" ht="40.5" spans="1:29">
      <c r="A175" s="136">
        <v>173</v>
      </c>
      <c r="B175" s="137" t="s">
        <v>321</v>
      </c>
      <c r="C175" s="137" t="s">
        <v>343</v>
      </c>
      <c r="D175" s="138">
        <v>1600</v>
      </c>
      <c r="E175" s="139">
        <v>19200</v>
      </c>
      <c r="F175" s="140">
        <f t="shared" si="10"/>
        <v>5760</v>
      </c>
      <c r="G175" s="140">
        <f t="shared" si="11"/>
        <v>5760</v>
      </c>
      <c r="H175" s="140">
        <f t="shared" si="12"/>
        <v>7680</v>
      </c>
      <c r="I175" s="140">
        <f t="shared" si="13"/>
        <v>13440</v>
      </c>
      <c r="J175" s="163">
        <v>44651</v>
      </c>
      <c r="K175" s="163">
        <v>45015</v>
      </c>
      <c r="L175" s="164">
        <v>15859396661</v>
      </c>
      <c r="M175" s="160" t="s">
        <v>31</v>
      </c>
      <c r="N175" s="126" t="str">
        <f>VLOOKUP(C175,[1]Sheet1!$A$2:$E$184,5,0)</f>
        <v>三公里村</v>
      </c>
      <c r="O175" s="126">
        <f>VLOOKUP(C175,[1]Sheet1!$A$2:$B$184,2,0)</f>
        <v>29.77</v>
      </c>
      <c r="P175" s="158">
        <f t="shared" si="14"/>
        <v>53.7453812562983</v>
      </c>
      <c r="Q175" s="126" t="s">
        <v>38</v>
      </c>
      <c r="R175" s="126" t="s">
        <v>38</v>
      </c>
      <c r="S175" s="126" t="s">
        <v>38</v>
      </c>
      <c r="T175" s="126" t="s">
        <v>38</v>
      </c>
      <c r="U175" s="126" t="s">
        <v>39</v>
      </c>
      <c r="V175" s="126"/>
      <c r="W175" s="126">
        <v>1600</v>
      </c>
      <c r="X175" s="126"/>
      <c r="Y175" s="126" t="s">
        <v>38</v>
      </c>
      <c r="Z175" s="126" t="s">
        <v>40</v>
      </c>
      <c r="AA175" s="169" t="s">
        <v>40</v>
      </c>
      <c r="AB175" s="126"/>
      <c r="AC175" s="126"/>
    </row>
    <row r="176" s="117" customFormat="1" ht="40.5" spans="1:29">
      <c r="A176" s="131">
        <v>174</v>
      </c>
      <c r="B176" s="132" t="s">
        <v>344</v>
      </c>
      <c r="C176" s="132" t="s">
        <v>345</v>
      </c>
      <c r="D176" s="133">
        <v>1000</v>
      </c>
      <c r="E176" s="134">
        <v>12000</v>
      </c>
      <c r="F176" s="135">
        <f t="shared" si="10"/>
        <v>3600</v>
      </c>
      <c r="G176" s="135">
        <f t="shared" si="11"/>
        <v>3600</v>
      </c>
      <c r="H176" s="135">
        <f t="shared" si="12"/>
        <v>4800</v>
      </c>
      <c r="I176" s="135">
        <f t="shared" si="13"/>
        <v>8400</v>
      </c>
      <c r="J176" s="161">
        <v>44651</v>
      </c>
      <c r="K176" s="161">
        <v>45015</v>
      </c>
      <c r="L176" s="162">
        <v>18789739711</v>
      </c>
      <c r="M176" s="160" t="s">
        <v>31</v>
      </c>
      <c r="N176" s="131" t="str">
        <f>VLOOKUP(C176,[1]Sheet1!$A$2:$E$184,5,0)</f>
        <v>梅东村委会梅东村</v>
      </c>
      <c r="O176" s="131">
        <f>VLOOKUP(C176,[1]Sheet1!$A$2:$B$184,2,0)</f>
        <v>22.88</v>
      </c>
      <c r="P176" s="158">
        <f t="shared" si="14"/>
        <v>43.7062937062937</v>
      </c>
      <c r="Q176" s="131" t="s">
        <v>38</v>
      </c>
      <c r="R176" s="131" t="s">
        <v>38</v>
      </c>
      <c r="S176" s="131" t="s">
        <v>38</v>
      </c>
      <c r="T176" s="131" t="s">
        <v>38</v>
      </c>
      <c r="U176" s="131" t="s">
        <v>39</v>
      </c>
      <c r="V176" s="131"/>
      <c r="W176" s="131">
        <v>1000</v>
      </c>
      <c r="X176" s="131">
        <f>D176-W176</f>
        <v>0</v>
      </c>
      <c r="Y176" s="131" t="s">
        <v>38</v>
      </c>
      <c r="Z176" s="131" t="s">
        <v>40</v>
      </c>
      <c r="AA176" s="169" t="s">
        <v>40</v>
      </c>
      <c r="AB176" s="131"/>
      <c r="AC176" s="131" t="s">
        <v>41</v>
      </c>
    </row>
    <row r="177" ht="40.5" spans="1:29">
      <c r="A177" s="126">
        <v>175</v>
      </c>
      <c r="B177" s="171" t="s">
        <v>325</v>
      </c>
      <c r="C177" s="143" t="s">
        <v>346</v>
      </c>
      <c r="D177" s="144">
        <v>600</v>
      </c>
      <c r="E177" s="145">
        <v>7200</v>
      </c>
      <c r="F177" s="130">
        <f t="shared" si="10"/>
        <v>2160</v>
      </c>
      <c r="G177" s="130">
        <f t="shared" si="11"/>
        <v>2160</v>
      </c>
      <c r="H177" s="130">
        <f t="shared" si="12"/>
        <v>2880</v>
      </c>
      <c r="I177" s="130">
        <f t="shared" si="13"/>
        <v>5040</v>
      </c>
      <c r="J177" s="165">
        <v>44651</v>
      </c>
      <c r="K177" s="159">
        <v>45015</v>
      </c>
      <c r="L177" s="166">
        <v>18508932108</v>
      </c>
      <c r="M177" s="160" t="s">
        <v>31</v>
      </c>
      <c r="N177" s="126" t="str">
        <f>VLOOKUP(C177,[1]Sheet1!$A$2:$E$184,5,0)</f>
        <v>南滨农场金鸡队</v>
      </c>
      <c r="O177" s="126">
        <f>VLOOKUP(C177,[1]Sheet1!$A$2:$B$184,2,0)</f>
        <v>14.41</v>
      </c>
      <c r="P177" s="158">
        <f t="shared" si="14"/>
        <v>41.6377515614157</v>
      </c>
      <c r="Q177" s="126"/>
      <c r="R177" s="126"/>
      <c r="S177" s="126"/>
      <c r="T177" s="126"/>
      <c r="U177" s="126"/>
      <c r="V177" s="126"/>
      <c r="W177" s="126"/>
      <c r="X177" s="126"/>
      <c r="Y177" s="126"/>
      <c r="Z177" s="126"/>
      <c r="AA177" s="169" t="s">
        <v>40</v>
      </c>
      <c r="AB177" s="126"/>
      <c r="AC177" s="126"/>
    </row>
    <row r="178" ht="40.5" spans="1:29">
      <c r="A178" s="126">
        <v>176</v>
      </c>
      <c r="B178" s="127" t="s">
        <v>347</v>
      </c>
      <c r="C178" s="127" t="s">
        <v>348</v>
      </c>
      <c r="D178" s="128">
        <v>1000</v>
      </c>
      <c r="E178" s="129">
        <v>12000</v>
      </c>
      <c r="F178" s="130">
        <f t="shared" si="10"/>
        <v>3600</v>
      </c>
      <c r="G178" s="130">
        <f t="shared" si="11"/>
        <v>3600</v>
      </c>
      <c r="H178" s="130">
        <f t="shared" si="12"/>
        <v>4800</v>
      </c>
      <c r="I178" s="130">
        <f t="shared" si="13"/>
        <v>8400</v>
      </c>
      <c r="J178" s="159">
        <v>44651</v>
      </c>
      <c r="K178" s="159">
        <v>45015</v>
      </c>
      <c r="L178" s="160">
        <v>18976283830</v>
      </c>
      <c r="M178" s="160" t="s">
        <v>31</v>
      </c>
      <c r="N178" s="126" t="str">
        <f>VLOOKUP(C178,[1]Sheet1!$A$2:$E$184,5,0)</f>
        <v>三公里村委会三公里村</v>
      </c>
      <c r="O178" s="126">
        <f>VLOOKUP(C178,[1]Sheet1!$A$2:$B$184,2,0)</f>
        <v>34.32</v>
      </c>
      <c r="P178" s="158">
        <f t="shared" si="14"/>
        <v>29.1375291375291</v>
      </c>
      <c r="Q178" s="126"/>
      <c r="R178" s="126"/>
      <c r="S178" s="126"/>
      <c r="T178" s="126"/>
      <c r="U178" s="126"/>
      <c r="V178" s="126"/>
      <c r="W178" s="126"/>
      <c r="X178" s="126"/>
      <c r="Y178" s="126"/>
      <c r="Z178" s="126"/>
      <c r="AA178" s="169"/>
      <c r="AB178" s="126"/>
      <c r="AC178" s="126"/>
    </row>
    <row r="179" ht="40.5" spans="1:29">
      <c r="A179" s="126">
        <v>177</v>
      </c>
      <c r="B179" s="127" t="s">
        <v>349</v>
      </c>
      <c r="C179" s="143" t="s">
        <v>350</v>
      </c>
      <c r="D179" s="144">
        <v>350</v>
      </c>
      <c r="E179" s="145">
        <v>4200</v>
      </c>
      <c r="F179" s="130">
        <f t="shared" si="10"/>
        <v>1260</v>
      </c>
      <c r="G179" s="130">
        <f t="shared" si="11"/>
        <v>1260</v>
      </c>
      <c r="H179" s="130">
        <f t="shared" si="12"/>
        <v>1680</v>
      </c>
      <c r="I179" s="130">
        <f t="shared" si="13"/>
        <v>2940</v>
      </c>
      <c r="J179" s="165">
        <v>44651</v>
      </c>
      <c r="K179" s="159">
        <v>45015</v>
      </c>
      <c r="L179" s="166">
        <v>18789093626</v>
      </c>
      <c r="M179" s="160" t="s">
        <v>31</v>
      </c>
      <c r="N179" s="126" t="str">
        <f>VLOOKUP(C179,[1]Sheet1!$A$2:$E$184,5,0)</f>
        <v>三公里村</v>
      </c>
      <c r="O179" s="126">
        <f>VLOOKUP(C179,[1]Sheet1!$A$2:$B$184,2,0)</f>
        <v>8.41</v>
      </c>
      <c r="P179" s="158">
        <f t="shared" si="14"/>
        <v>41.6171224732461</v>
      </c>
      <c r="Q179" s="126"/>
      <c r="R179" s="126"/>
      <c r="S179" s="126"/>
      <c r="T179" s="126"/>
      <c r="U179" s="126"/>
      <c r="V179" s="126"/>
      <c r="W179" s="126"/>
      <c r="X179" s="126"/>
      <c r="Y179" s="126"/>
      <c r="Z179" s="126"/>
      <c r="AA179" s="169"/>
      <c r="AB179" s="126"/>
      <c r="AC179" s="126"/>
    </row>
    <row r="180" ht="40.5" spans="1:29">
      <c r="A180" s="126">
        <v>178</v>
      </c>
      <c r="B180" s="127" t="s">
        <v>347</v>
      </c>
      <c r="C180" s="127" t="s">
        <v>351</v>
      </c>
      <c r="D180" s="128">
        <v>1000</v>
      </c>
      <c r="E180" s="129">
        <v>12000</v>
      </c>
      <c r="F180" s="130">
        <f t="shared" si="10"/>
        <v>3600</v>
      </c>
      <c r="G180" s="130">
        <f t="shared" si="11"/>
        <v>3600</v>
      </c>
      <c r="H180" s="130">
        <f t="shared" si="12"/>
        <v>4800</v>
      </c>
      <c r="I180" s="130">
        <f t="shared" si="13"/>
        <v>8400</v>
      </c>
      <c r="J180" s="159">
        <v>44651</v>
      </c>
      <c r="K180" s="159">
        <v>45015</v>
      </c>
      <c r="L180" s="160">
        <v>18976283830</v>
      </c>
      <c r="M180" s="160" t="s">
        <v>31</v>
      </c>
      <c r="N180" s="126" t="str">
        <f>VLOOKUP(C180,[1]Sheet1!$A$2:$E$184,5,0)</f>
        <v>三公里村委会三公里村</v>
      </c>
      <c r="O180" s="126">
        <f>VLOOKUP(C180,[1]Sheet1!$A$2:$B$184,2,0)</f>
        <v>29.78</v>
      </c>
      <c r="P180" s="158">
        <f t="shared" si="14"/>
        <v>33.5795836131632</v>
      </c>
      <c r="Q180" s="126"/>
      <c r="R180" s="126"/>
      <c r="S180" s="126"/>
      <c r="T180" s="126"/>
      <c r="U180" s="126"/>
      <c r="V180" s="126"/>
      <c r="W180" s="126"/>
      <c r="X180" s="126"/>
      <c r="Y180" s="126"/>
      <c r="Z180" s="126"/>
      <c r="AA180" s="169"/>
      <c r="AB180" s="126"/>
      <c r="AC180" s="126"/>
    </row>
    <row r="181" ht="40.5" spans="1:29">
      <c r="A181" s="126">
        <v>179</v>
      </c>
      <c r="B181" s="127" t="s">
        <v>347</v>
      </c>
      <c r="C181" s="143" t="s">
        <v>352</v>
      </c>
      <c r="D181" s="144">
        <v>430</v>
      </c>
      <c r="E181" s="145">
        <v>5160</v>
      </c>
      <c r="F181" s="130">
        <f t="shared" si="10"/>
        <v>1548</v>
      </c>
      <c r="G181" s="130">
        <f t="shared" si="11"/>
        <v>1548</v>
      </c>
      <c r="H181" s="130">
        <f t="shared" si="12"/>
        <v>2064</v>
      </c>
      <c r="I181" s="130">
        <f t="shared" si="13"/>
        <v>3612</v>
      </c>
      <c r="J181" s="165">
        <v>44651</v>
      </c>
      <c r="K181" s="159">
        <v>45015</v>
      </c>
      <c r="L181" s="166">
        <v>18976283830</v>
      </c>
      <c r="M181" s="160" t="s">
        <v>31</v>
      </c>
      <c r="N181" s="126" t="str">
        <f>VLOOKUP(C181,[1]Sheet1!$A$2:$E$184,5,0)</f>
        <v>三公里村委会三公里村</v>
      </c>
      <c r="O181" s="126">
        <f>VLOOKUP(C181,[1]Sheet1!$A$2:$B$184,2,0)</f>
        <v>10.13</v>
      </c>
      <c r="P181" s="158">
        <f t="shared" si="14"/>
        <v>42.4481737413623</v>
      </c>
      <c r="Q181" s="126"/>
      <c r="R181" s="126"/>
      <c r="S181" s="126"/>
      <c r="T181" s="126"/>
      <c r="U181" s="126"/>
      <c r="V181" s="126"/>
      <c r="W181" s="126"/>
      <c r="X181" s="126"/>
      <c r="Y181" s="126"/>
      <c r="Z181" s="126"/>
      <c r="AA181" s="169"/>
      <c r="AB181" s="126"/>
      <c r="AC181" s="126"/>
    </row>
    <row r="182" ht="40.5" spans="1:29">
      <c r="A182" s="126">
        <v>180</v>
      </c>
      <c r="B182" s="127" t="s">
        <v>159</v>
      </c>
      <c r="C182" s="143" t="s">
        <v>353</v>
      </c>
      <c r="D182" s="144">
        <v>690</v>
      </c>
      <c r="E182" s="145">
        <v>8280</v>
      </c>
      <c r="F182" s="130">
        <f t="shared" si="10"/>
        <v>2484</v>
      </c>
      <c r="G182" s="130">
        <f t="shared" si="11"/>
        <v>2484</v>
      </c>
      <c r="H182" s="130">
        <f t="shared" si="12"/>
        <v>3312</v>
      </c>
      <c r="I182" s="130">
        <f t="shared" si="13"/>
        <v>5796</v>
      </c>
      <c r="J182" s="165">
        <v>44651</v>
      </c>
      <c r="K182" s="159">
        <v>45015</v>
      </c>
      <c r="L182" s="166">
        <v>18789136989</v>
      </c>
      <c r="M182" s="160" t="s">
        <v>31</v>
      </c>
      <c r="N182" s="126" t="str">
        <f>VLOOKUP(C182,[1]Sheet1!$A$2:$E$184,5,0)</f>
        <v>梅东村委会黑石岭</v>
      </c>
      <c r="O182" s="126">
        <f>VLOOKUP(C182,[1]Sheet1!$A$2:$B$184,2,0)</f>
        <v>15.42</v>
      </c>
      <c r="P182" s="158">
        <f t="shared" si="14"/>
        <v>44.7470817120623</v>
      </c>
      <c r="Q182" s="126"/>
      <c r="R182" s="126"/>
      <c r="S182" s="126"/>
      <c r="T182" s="126"/>
      <c r="U182" s="126"/>
      <c r="V182" s="126"/>
      <c r="W182" s="126"/>
      <c r="X182" s="126"/>
      <c r="Y182" s="126"/>
      <c r="Z182" s="126"/>
      <c r="AA182" s="169" t="s">
        <v>40</v>
      </c>
      <c r="AB182" s="126"/>
      <c r="AC182" s="126"/>
    </row>
    <row r="183" ht="40.5" spans="1:29">
      <c r="A183" s="126">
        <v>181</v>
      </c>
      <c r="B183" s="127" t="s">
        <v>354</v>
      </c>
      <c r="C183" s="143" t="s">
        <v>355</v>
      </c>
      <c r="D183" s="144">
        <v>950</v>
      </c>
      <c r="E183" s="145">
        <v>11400</v>
      </c>
      <c r="F183" s="130">
        <f t="shared" si="10"/>
        <v>3420</v>
      </c>
      <c r="G183" s="130">
        <f t="shared" si="11"/>
        <v>3420</v>
      </c>
      <c r="H183" s="130">
        <f t="shared" si="12"/>
        <v>4560</v>
      </c>
      <c r="I183" s="130">
        <f t="shared" si="13"/>
        <v>7980</v>
      </c>
      <c r="J183" s="165">
        <v>44651</v>
      </c>
      <c r="K183" s="159">
        <v>45015</v>
      </c>
      <c r="L183" s="166">
        <v>18389583582</v>
      </c>
      <c r="M183" s="160" t="s">
        <v>31</v>
      </c>
      <c r="N183" s="126" t="str">
        <f>VLOOKUP(C183,[1]Sheet1!$A$2:$E$184,5,0)</f>
        <v>乾隆村委会光明农场</v>
      </c>
      <c r="O183" s="126">
        <f>VLOOKUP(C183,[1]Sheet1!$A$2:$B$184,2,0)</f>
        <v>21.68</v>
      </c>
      <c r="P183" s="158">
        <f t="shared" si="14"/>
        <v>43.8191881918819</v>
      </c>
      <c r="Q183" s="126"/>
      <c r="R183" s="126"/>
      <c r="S183" s="126"/>
      <c r="T183" s="126"/>
      <c r="U183" s="126"/>
      <c r="V183" s="126"/>
      <c r="W183" s="126"/>
      <c r="X183" s="126"/>
      <c r="Y183" s="126"/>
      <c r="Z183" s="126"/>
      <c r="AA183" s="169"/>
      <c r="AB183" s="126"/>
      <c r="AC183" s="126"/>
    </row>
    <row r="184" ht="40.5" spans="1:29">
      <c r="A184" s="126">
        <v>182</v>
      </c>
      <c r="B184" s="127" t="s">
        <v>356</v>
      </c>
      <c r="C184" s="143" t="s">
        <v>357</v>
      </c>
      <c r="D184" s="144">
        <v>600</v>
      </c>
      <c r="E184" s="145">
        <v>7200</v>
      </c>
      <c r="F184" s="130">
        <f t="shared" si="10"/>
        <v>2160</v>
      </c>
      <c r="G184" s="130">
        <f t="shared" si="11"/>
        <v>2160</v>
      </c>
      <c r="H184" s="130">
        <f t="shared" si="12"/>
        <v>2880</v>
      </c>
      <c r="I184" s="130">
        <f t="shared" si="13"/>
        <v>5040</v>
      </c>
      <c r="J184" s="165">
        <v>44651</v>
      </c>
      <c r="K184" s="159">
        <v>45015</v>
      </c>
      <c r="L184" s="166">
        <v>15308995851</v>
      </c>
      <c r="M184" s="160" t="s">
        <v>31</v>
      </c>
      <c r="N184" s="126" t="str">
        <f>VLOOKUP(C184,[1]Sheet1!$A$2:$E$184,5,0)</f>
        <v>三公里村委会三公里村</v>
      </c>
      <c r="O184" s="126">
        <f>VLOOKUP(C184,[1]Sheet1!$A$2:$B$184,2,0)</f>
        <v>16.64</v>
      </c>
      <c r="P184" s="158">
        <f t="shared" si="14"/>
        <v>36.0576923076923</v>
      </c>
      <c r="Q184" s="126"/>
      <c r="R184" s="126"/>
      <c r="S184" s="126"/>
      <c r="T184" s="126"/>
      <c r="U184" s="126"/>
      <c r="V184" s="126"/>
      <c r="W184" s="126"/>
      <c r="X184" s="126"/>
      <c r="Y184" s="126"/>
      <c r="Z184" s="126"/>
      <c r="AA184" s="169"/>
      <c r="AB184" s="126"/>
      <c r="AC184" s="126"/>
    </row>
    <row r="185" ht="40.5" spans="1:29">
      <c r="A185" s="136">
        <v>183</v>
      </c>
      <c r="B185" s="137" t="s">
        <v>358</v>
      </c>
      <c r="C185" s="137" t="s">
        <v>359</v>
      </c>
      <c r="D185" s="138">
        <v>840</v>
      </c>
      <c r="E185" s="139">
        <v>10080</v>
      </c>
      <c r="F185" s="140">
        <f t="shared" si="10"/>
        <v>3024</v>
      </c>
      <c r="G185" s="140">
        <f t="shared" si="11"/>
        <v>3024</v>
      </c>
      <c r="H185" s="140">
        <f t="shared" si="12"/>
        <v>4032</v>
      </c>
      <c r="I185" s="140">
        <f t="shared" si="13"/>
        <v>7056</v>
      </c>
      <c r="J185" s="163">
        <v>44651</v>
      </c>
      <c r="K185" s="163"/>
      <c r="L185" s="164">
        <v>18808926682</v>
      </c>
      <c r="M185" s="160" t="s">
        <v>31</v>
      </c>
      <c r="N185" s="126" t="str">
        <f>VLOOKUP(C185,[1]Sheet1!$A$2:$E$184,5,0)</f>
        <v>三公里村委会三公里村</v>
      </c>
      <c r="O185" s="126">
        <f>VLOOKUP(C185,[1]Sheet1!$A$2:$B$184,2,0)</f>
        <v>19.26</v>
      </c>
      <c r="P185" s="158">
        <f t="shared" si="14"/>
        <v>43.613707165109</v>
      </c>
      <c r="Q185" s="126" t="s">
        <v>38</v>
      </c>
      <c r="R185" s="126" t="s">
        <v>38</v>
      </c>
      <c r="S185" s="126" t="s">
        <v>38</v>
      </c>
      <c r="T185" s="126" t="s">
        <v>38</v>
      </c>
      <c r="U185" s="126" t="s">
        <v>39</v>
      </c>
      <c r="V185" s="126"/>
      <c r="W185" s="126">
        <v>840</v>
      </c>
      <c r="X185" s="126"/>
      <c r="Y185" s="126" t="s">
        <v>38</v>
      </c>
      <c r="Z185" s="126" t="s">
        <v>40</v>
      </c>
      <c r="AA185" s="169"/>
      <c r="AB185" s="126"/>
      <c r="AC185" s="126"/>
    </row>
    <row r="186" ht="40.5" spans="1:29">
      <c r="A186" s="136">
        <v>184</v>
      </c>
      <c r="B186" s="136" t="s">
        <v>360</v>
      </c>
      <c r="C186" s="136" t="s">
        <v>361</v>
      </c>
      <c r="D186" s="136">
        <v>2000</v>
      </c>
      <c r="E186" s="140">
        <v>24000</v>
      </c>
      <c r="F186" s="140">
        <f t="shared" si="10"/>
        <v>7200</v>
      </c>
      <c r="G186" s="140">
        <f t="shared" si="11"/>
        <v>7200</v>
      </c>
      <c r="H186" s="140">
        <f t="shared" si="12"/>
        <v>9600</v>
      </c>
      <c r="I186" s="140">
        <f t="shared" si="13"/>
        <v>16800</v>
      </c>
      <c r="J186" s="173">
        <v>44651</v>
      </c>
      <c r="K186" s="173">
        <v>45015</v>
      </c>
      <c r="L186" s="136">
        <v>13385009505</v>
      </c>
      <c r="M186" s="160" t="s">
        <v>31</v>
      </c>
      <c r="N186" s="126" t="str">
        <f>VLOOKUP(C186,'[2]2022'!$G$2:$W$451,17,0)</f>
        <v>阿肥爹岭</v>
      </c>
      <c r="O186" s="126">
        <f>VLOOKUP(C186,'[2]2022'!$G$2:$J$350,4,0)</f>
        <v>35.89</v>
      </c>
      <c r="P186" s="158">
        <f t="shared" si="14"/>
        <v>55.7258289217052</v>
      </c>
      <c r="Q186" s="126" t="s">
        <v>38</v>
      </c>
      <c r="R186" s="126" t="s">
        <v>38</v>
      </c>
      <c r="S186" s="126" t="s">
        <v>38</v>
      </c>
      <c r="T186" s="126" t="s">
        <v>38</v>
      </c>
      <c r="U186" s="126" t="s">
        <v>39</v>
      </c>
      <c r="V186" s="126"/>
      <c r="W186" s="126">
        <v>2000</v>
      </c>
      <c r="X186" s="126"/>
      <c r="Y186" s="126" t="s">
        <v>38</v>
      </c>
      <c r="Z186" s="126" t="s">
        <v>38</v>
      </c>
      <c r="AA186" s="169" t="s">
        <v>40</v>
      </c>
      <c r="AB186" s="126"/>
      <c r="AC186" s="126"/>
    </row>
    <row r="187" ht="40.5" spans="1:29">
      <c r="A187" s="136">
        <v>185</v>
      </c>
      <c r="B187" s="136" t="s">
        <v>362</v>
      </c>
      <c r="C187" s="136" t="s">
        <v>363</v>
      </c>
      <c r="D187" s="136">
        <v>2600</v>
      </c>
      <c r="E187" s="140">
        <v>31200</v>
      </c>
      <c r="F187" s="140">
        <f t="shared" si="10"/>
        <v>9360</v>
      </c>
      <c r="G187" s="140">
        <f t="shared" si="11"/>
        <v>9360</v>
      </c>
      <c r="H187" s="140">
        <f t="shared" si="12"/>
        <v>12480</v>
      </c>
      <c r="I187" s="140">
        <f t="shared" si="13"/>
        <v>21840</v>
      </c>
      <c r="J187" s="173">
        <v>44651</v>
      </c>
      <c r="K187" s="173">
        <v>45015</v>
      </c>
      <c r="L187" s="136">
        <v>13637605922</v>
      </c>
      <c r="M187" s="160" t="s">
        <v>31</v>
      </c>
      <c r="N187" s="126" t="str">
        <f>VLOOKUP(C187,'[2]2022'!$G$2:$W$451,17,0)</f>
        <v>阿肥爹岭</v>
      </c>
      <c r="O187" s="126">
        <f>VLOOKUP(C187,'[2]2022'!$G$2:$J$350,4,0)</f>
        <v>39.78</v>
      </c>
      <c r="P187" s="158">
        <f t="shared" si="14"/>
        <v>65.359477124183</v>
      </c>
      <c r="Q187" s="126" t="s">
        <v>38</v>
      </c>
      <c r="R187" s="126" t="s">
        <v>38</v>
      </c>
      <c r="S187" s="126" t="s">
        <v>38</v>
      </c>
      <c r="T187" s="126" t="s">
        <v>38</v>
      </c>
      <c r="U187" s="126" t="s">
        <v>39</v>
      </c>
      <c r="V187" s="126"/>
      <c r="W187" s="126">
        <v>2600</v>
      </c>
      <c r="X187" s="126"/>
      <c r="Y187" s="126" t="s">
        <v>38</v>
      </c>
      <c r="Z187" s="126" t="s">
        <v>38</v>
      </c>
      <c r="AA187" s="169" t="s">
        <v>40</v>
      </c>
      <c r="AB187" s="126"/>
      <c r="AC187" s="126"/>
    </row>
    <row r="188" s="117" customFormat="1" ht="40.5" spans="1:29">
      <c r="A188" s="131">
        <v>186</v>
      </c>
      <c r="B188" s="131" t="s">
        <v>364</v>
      </c>
      <c r="C188" s="131" t="s">
        <v>365</v>
      </c>
      <c r="D188" s="131">
        <v>3000</v>
      </c>
      <c r="E188" s="135">
        <v>36000</v>
      </c>
      <c r="F188" s="135">
        <f t="shared" si="10"/>
        <v>10800</v>
      </c>
      <c r="G188" s="135">
        <f t="shared" si="11"/>
        <v>10800</v>
      </c>
      <c r="H188" s="135">
        <f t="shared" si="12"/>
        <v>14400</v>
      </c>
      <c r="I188" s="135">
        <f t="shared" si="13"/>
        <v>25200</v>
      </c>
      <c r="J188" s="174">
        <v>44651</v>
      </c>
      <c r="K188" s="174">
        <v>45015</v>
      </c>
      <c r="L188" s="131">
        <v>19889062676</v>
      </c>
      <c r="M188" s="160" t="s">
        <v>31</v>
      </c>
      <c r="N188" s="131" t="str">
        <f>VLOOKUP(C188,'[2]2022'!$G$2:$W$451,17,0)</f>
        <v>梅西村</v>
      </c>
      <c r="O188" s="131">
        <f>VLOOKUP(C188,'[2]2022'!$G$2:$J$350,4,0)</f>
        <v>57.12</v>
      </c>
      <c r="P188" s="158">
        <f t="shared" si="14"/>
        <v>52.5210084033613</v>
      </c>
      <c r="Q188" s="131" t="s">
        <v>38</v>
      </c>
      <c r="R188" s="131" t="s">
        <v>38</v>
      </c>
      <c r="S188" s="131" t="s">
        <v>38</v>
      </c>
      <c r="T188" s="131" t="s">
        <v>38</v>
      </c>
      <c r="U188" s="131" t="s">
        <v>39</v>
      </c>
      <c r="V188" s="131"/>
      <c r="W188" s="131">
        <v>3000</v>
      </c>
      <c r="X188" s="131">
        <f>D188-W188</f>
        <v>0</v>
      </c>
      <c r="Y188" s="131" t="s">
        <v>38</v>
      </c>
      <c r="Z188" s="131" t="s">
        <v>38</v>
      </c>
      <c r="AA188" s="169" t="s">
        <v>40</v>
      </c>
      <c r="AB188" s="131"/>
      <c r="AC188" s="131" t="s">
        <v>41</v>
      </c>
    </row>
    <row r="189" s="117" customFormat="1" ht="40.5" spans="1:29">
      <c r="A189" s="131">
        <v>187</v>
      </c>
      <c r="B189" s="131" t="s">
        <v>366</v>
      </c>
      <c r="C189" s="131" t="s">
        <v>367</v>
      </c>
      <c r="D189" s="131">
        <v>3000</v>
      </c>
      <c r="E189" s="135">
        <v>36000</v>
      </c>
      <c r="F189" s="135">
        <f t="shared" si="10"/>
        <v>10800</v>
      </c>
      <c r="G189" s="135">
        <f t="shared" si="11"/>
        <v>10800</v>
      </c>
      <c r="H189" s="135">
        <f t="shared" si="12"/>
        <v>14400</v>
      </c>
      <c r="I189" s="135">
        <f t="shared" si="13"/>
        <v>25200</v>
      </c>
      <c r="J189" s="174">
        <v>44651</v>
      </c>
      <c r="K189" s="174">
        <v>45015</v>
      </c>
      <c r="L189" s="131">
        <v>18289266064</v>
      </c>
      <c r="M189" s="160" t="s">
        <v>31</v>
      </c>
      <c r="N189" s="131" t="str">
        <f>VLOOKUP(C189,'[2]2022'!$G$2:$W$451,17,0)</f>
        <v>梅西村</v>
      </c>
      <c r="O189" s="131">
        <f>VLOOKUP(C189,'[2]2022'!$G$2:$J$350,4,0)</f>
        <v>51.61</v>
      </c>
      <c r="P189" s="158">
        <f t="shared" si="14"/>
        <v>58.1282697151715</v>
      </c>
      <c r="Q189" s="131" t="s">
        <v>38</v>
      </c>
      <c r="R189" s="131" t="s">
        <v>38</v>
      </c>
      <c r="S189" s="131" t="s">
        <v>38</v>
      </c>
      <c r="T189" s="131" t="s">
        <v>38</v>
      </c>
      <c r="U189" s="131" t="s">
        <v>39</v>
      </c>
      <c r="V189" s="131"/>
      <c r="W189" s="131">
        <v>3000</v>
      </c>
      <c r="X189" s="131">
        <f>D189-W189</f>
        <v>0</v>
      </c>
      <c r="Y189" s="131" t="s">
        <v>38</v>
      </c>
      <c r="Z189" s="131" t="s">
        <v>38</v>
      </c>
      <c r="AA189" s="169"/>
      <c r="AB189" s="131"/>
      <c r="AC189" s="131" t="s">
        <v>41</v>
      </c>
    </row>
    <row r="190" ht="40.5" spans="1:29">
      <c r="A190" s="126">
        <v>188</v>
      </c>
      <c r="B190" s="126" t="s">
        <v>368</v>
      </c>
      <c r="C190" s="126" t="s">
        <v>369</v>
      </c>
      <c r="D190" s="126">
        <v>750</v>
      </c>
      <c r="E190" s="130">
        <v>9000</v>
      </c>
      <c r="F190" s="130">
        <f t="shared" si="10"/>
        <v>2700</v>
      </c>
      <c r="G190" s="130">
        <f t="shared" si="11"/>
        <v>2700</v>
      </c>
      <c r="H190" s="130">
        <f t="shared" si="12"/>
        <v>3600</v>
      </c>
      <c r="I190" s="130">
        <f t="shared" si="13"/>
        <v>6300</v>
      </c>
      <c r="J190" s="175">
        <v>44651</v>
      </c>
      <c r="K190" s="175">
        <v>45015</v>
      </c>
      <c r="L190" s="126">
        <v>13647526823</v>
      </c>
      <c r="M190" s="160" t="s">
        <v>31</v>
      </c>
      <c r="N190" s="126" t="str">
        <f>VLOOKUP(C190,'[2]2022'!$G$2:$W$451,17,0)</f>
        <v>坡加村</v>
      </c>
      <c r="O190" s="126">
        <f>VLOOKUP(C190,'[2]2022'!$G$2:$J$350,4,0)</f>
        <v>23.38</v>
      </c>
      <c r="P190" s="158">
        <f t="shared" si="14"/>
        <v>32.0786997433704</v>
      </c>
      <c r="Q190" s="126"/>
      <c r="R190" s="126"/>
      <c r="S190" s="126"/>
      <c r="T190" s="126"/>
      <c r="U190" s="126"/>
      <c r="V190" s="126"/>
      <c r="W190" s="126"/>
      <c r="X190" s="126"/>
      <c r="Y190" s="126"/>
      <c r="Z190" s="126"/>
      <c r="AA190" s="169" t="s">
        <v>40</v>
      </c>
      <c r="AB190" s="126"/>
      <c r="AC190" s="126"/>
    </row>
    <row r="191" s="117" customFormat="1" ht="40.5" spans="1:29">
      <c r="A191" s="131">
        <v>189</v>
      </c>
      <c r="B191" s="131" t="s">
        <v>370</v>
      </c>
      <c r="C191" s="131" t="s">
        <v>371</v>
      </c>
      <c r="D191" s="131">
        <v>1150</v>
      </c>
      <c r="E191" s="135">
        <v>13800</v>
      </c>
      <c r="F191" s="135">
        <f t="shared" si="10"/>
        <v>4140</v>
      </c>
      <c r="G191" s="135">
        <f t="shared" si="11"/>
        <v>4140</v>
      </c>
      <c r="H191" s="135">
        <f t="shared" si="12"/>
        <v>5520</v>
      </c>
      <c r="I191" s="135">
        <f t="shared" si="13"/>
        <v>9660</v>
      </c>
      <c r="J191" s="174">
        <v>44651</v>
      </c>
      <c r="K191" s="174">
        <v>45015</v>
      </c>
      <c r="L191" s="131">
        <v>17798434628</v>
      </c>
      <c r="M191" s="160" t="s">
        <v>31</v>
      </c>
      <c r="N191" s="131" t="str">
        <f>VLOOKUP(C191,'[2]2022'!$G$2:$W$451,17,0)</f>
        <v>阿肥爹岭</v>
      </c>
      <c r="O191" s="131">
        <f>VLOOKUP(C191,'[2]2022'!$G$2:$J$350,4,0)</f>
        <v>28.33</v>
      </c>
      <c r="P191" s="158">
        <f t="shared" si="14"/>
        <v>40.5930109424638</v>
      </c>
      <c r="Q191" s="131" t="s">
        <v>38</v>
      </c>
      <c r="R191" s="131" t="s">
        <v>38</v>
      </c>
      <c r="S191" s="131" t="s">
        <v>38</v>
      </c>
      <c r="T191" s="131" t="s">
        <v>38</v>
      </c>
      <c r="U191" s="131" t="s">
        <v>92</v>
      </c>
      <c r="V191" s="131"/>
      <c r="W191" s="131">
        <v>1150</v>
      </c>
      <c r="X191" s="131">
        <f>D191-W191</f>
        <v>0</v>
      </c>
      <c r="Y191" s="131" t="s">
        <v>38</v>
      </c>
      <c r="Z191" s="131" t="s">
        <v>38</v>
      </c>
      <c r="AA191" s="169" t="s">
        <v>40</v>
      </c>
      <c r="AB191" s="131"/>
      <c r="AC191" s="131"/>
    </row>
    <row r="192" ht="40.5" spans="1:29">
      <c r="A192" s="136">
        <v>190</v>
      </c>
      <c r="B192" s="136" t="s">
        <v>372</v>
      </c>
      <c r="C192" s="136" t="s">
        <v>373</v>
      </c>
      <c r="D192" s="136">
        <v>1900</v>
      </c>
      <c r="E192" s="140">
        <v>22800</v>
      </c>
      <c r="F192" s="140">
        <f t="shared" si="10"/>
        <v>6840</v>
      </c>
      <c r="G192" s="140">
        <f t="shared" si="11"/>
        <v>6840</v>
      </c>
      <c r="H192" s="140">
        <f t="shared" si="12"/>
        <v>9120</v>
      </c>
      <c r="I192" s="140">
        <f t="shared" si="13"/>
        <v>15960</v>
      </c>
      <c r="J192" s="173">
        <v>44651</v>
      </c>
      <c r="K192" s="173">
        <v>45015</v>
      </c>
      <c r="L192" s="136">
        <v>17389735942</v>
      </c>
      <c r="M192" s="160" t="s">
        <v>31</v>
      </c>
      <c r="N192" s="126" t="str">
        <f>VLOOKUP(C192,'[2]2022'!$G$2:$W$451,17,0)</f>
        <v>梅西村</v>
      </c>
      <c r="O192" s="126">
        <f>VLOOKUP(C192,'[2]2022'!$G$2:$J$350,4,0)</f>
        <v>43.32</v>
      </c>
      <c r="P192" s="158">
        <f t="shared" si="14"/>
        <v>43.859649122807</v>
      </c>
      <c r="Q192" s="126" t="s">
        <v>38</v>
      </c>
      <c r="R192" s="126" t="s">
        <v>38</v>
      </c>
      <c r="S192" s="126" t="s">
        <v>38</v>
      </c>
      <c r="T192" s="126" t="s">
        <v>38</v>
      </c>
      <c r="U192" s="126" t="s">
        <v>39</v>
      </c>
      <c r="V192" s="126"/>
      <c r="W192" s="126">
        <v>1900</v>
      </c>
      <c r="X192" s="126"/>
      <c r="Y192" s="126" t="s">
        <v>38</v>
      </c>
      <c r="Z192" s="126" t="s">
        <v>38</v>
      </c>
      <c r="AA192" s="169" t="s">
        <v>32</v>
      </c>
      <c r="AB192" s="126"/>
      <c r="AC192" s="126"/>
    </row>
    <row r="193" ht="40.5" spans="1:29">
      <c r="A193" s="136">
        <v>191</v>
      </c>
      <c r="B193" s="136" t="s">
        <v>374</v>
      </c>
      <c r="C193" s="136" t="s">
        <v>375</v>
      </c>
      <c r="D193" s="136">
        <v>2900</v>
      </c>
      <c r="E193" s="140">
        <v>34800</v>
      </c>
      <c r="F193" s="140">
        <f t="shared" si="10"/>
        <v>10440</v>
      </c>
      <c r="G193" s="140">
        <f t="shared" si="11"/>
        <v>10440</v>
      </c>
      <c r="H193" s="140">
        <f t="shared" si="12"/>
        <v>13920</v>
      </c>
      <c r="I193" s="140">
        <f t="shared" si="13"/>
        <v>24360</v>
      </c>
      <c r="J193" s="173">
        <v>44651</v>
      </c>
      <c r="K193" s="173">
        <v>45015</v>
      </c>
      <c r="L193" s="136">
        <v>13976425942</v>
      </c>
      <c r="M193" s="160" t="s">
        <v>31</v>
      </c>
      <c r="N193" s="126" t="str">
        <f>VLOOKUP(C193,'[2]2022'!$G$2:$W$451,17,0)</f>
        <v>阿肥爹岭</v>
      </c>
      <c r="O193" s="126">
        <f>VLOOKUP(C193,'[2]2022'!$G$2:$J$350,4,0)</f>
        <v>57.55</v>
      </c>
      <c r="P193" s="158">
        <f t="shared" si="14"/>
        <v>50.390964378801</v>
      </c>
      <c r="Q193" s="126" t="s">
        <v>38</v>
      </c>
      <c r="R193" s="126" t="s">
        <v>38</v>
      </c>
      <c r="S193" s="126" t="s">
        <v>38</v>
      </c>
      <c r="T193" s="126" t="s">
        <v>38</v>
      </c>
      <c r="U193" s="126" t="s">
        <v>39</v>
      </c>
      <c r="V193" s="126"/>
      <c r="W193" s="126">
        <v>2900</v>
      </c>
      <c r="X193" s="126"/>
      <c r="Y193" s="126" t="s">
        <v>38</v>
      </c>
      <c r="Z193" s="126" t="s">
        <v>38</v>
      </c>
      <c r="AA193" s="169" t="s">
        <v>40</v>
      </c>
      <c r="AB193" s="126"/>
      <c r="AC193" s="126"/>
    </row>
    <row r="194" ht="40.5" spans="1:29">
      <c r="A194" s="136">
        <v>192</v>
      </c>
      <c r="B194" s="136" t="s">
        <v>376</v>
      </c>
      <c r="C194" s="136" t="s">
        <v>377</v>
      </c>
      <c r="D194" s="136">
        <v>2200</v>
      </c>
      <c r="E194" s="140">
        <v>26400</v>
      </c>
      <c r="F194" s="140">
        <f t="shared" si="10"/>
        <v>7920</v>
      </c>
      <c r="G194" s="140">
        <f t="shared" si="11"/>
        <v>7920</v>
      </c>
      <c r="H194" s="140">
        <f t="shared" si="12"/>
        <v>10560</v>
      </c>
      <c r="I194" s="140">
        <f t="shared" si="13"/>
        <v>18480</v>
      </c>
      <c r="J194" s="173">
        <v>44651</v>
      </c>
      <c r="K194" s="173">
        <v>45015</v>
      </c>
      <c r="L194" s="136">
        <v>15008940365</v>
      </c>
      <c r="M194" s="160" t="s">
        <v>31</v>
      </c>
      <c r="N194" s="126" t="str">
        <f>VLOOKUP(C194,'[2]2022'!$G$2:$W$451,17,0)</f>
        <v>阿肥爹岭</v>
      </c>
      <c r="O194" s="126">
        <f>VLOOKUP(C194,'[2]2022'!$G$2:$J$350,4,0)</f>
        <v>54.91</v>
      </c>
      <c r="P194" s="158">
        <f t="shared" si="14"/>
        <v>40.0655618284466</v>
      </c>
      <c r="Q194" s="126" t="s">
        <v>38</v>
      </c>
      <c r="R194" s="126" t="s">
        <v>38</v>
      </c>
      <c r="S194" s="126" t="s">
        <v>38</v>
      </c>
      <c r="T194" s="126" t="s">
        <v>38</v>
      </c>
      <c r="U194" s="126" t="s">
        <v>39</v>
      </c>
      <c r="V194" s="126"/>
      <c r="W194" s="126">
        <v>2200</v>
      </c>
      <c r="X194" s="126"/>
      <c r="Y194" s="126" t="s">
        <v>38</v>
      </c>
      <c r="Z194" s="126" t="s">
        <v>38</v>
      </c>
      <c r="AA194" s="169" t="s">
        <v>40</v>
      </c>
      <c r="AB194" s="126"/>
      <c r="AC194" s="126"/>
    </row>
    <row r="195" s="117" customFormat="1" ht="40.5" spans="1:29">
      <c r="A195" s="131">
        <v>193</v>
      </c>
      <c r="B195" s="131" t="s">
        <v>378</v>
      </c>
      <c r="C195" s="131" t="s">
        <v>379</v>
      </c>
      <c r="D195" s="131">
        <v>2300</v>
      </c>
      <c r="E195" s="135">
        <v>27600</v>
      </c>
      <c r="F195" s="135">
        <f t="shared" ref="F195:F258" si="15">E195*0.3</f>
        <v>8280</v>
      </c>
      <c r="G195" s="135">
        <f t="shared" ref="G195:G258" si="16">E195*0.3</f>
        <v>8280</v>
      </c>
      <c r="H195" s="135">
        <f t="shared" ref="H195:H258" si="17">E195*0.4</f>
        <v>11040</v>
      </c>
      <c r="I195" s="135">
        <f t="shared" ref="I195:I258" si="18">G195+H195</f>
        <v>19320</v>
      </c>
      <c r="J195" s="174">
        <v>44651</v>
      </c>
      <c r="K195" s="174">
        <v>45015</v>
      </c>
      <c r="L195" s="131">
        <v>15008940361</v>
      </c>
      <c r="M195" s="160" t="s">
        <v>31</v>
      </c>
      <c r="N195" s="131" t="str">
        <f>VLOOKUP(C195,'[2]2022'!$G$2:$W$451,17,0)</f>
        <v>阿肥爹岭</v>
      </c>
      <c r="O195" s="131">
        <f>VLOOKUP(C195,'[2]2022'!$G$2:$J$350,4,0)</f>
        <v>53.64</v>
      </c>
      <c r="P195" s="158">
        <f t="shared" si="14"/>
        <v>42.8784489187174</v>
      </c>
      <c r="Q195" s="131" t="s">
        <v>38</v>
      </c>
      <c r="R195" s="131" t="s">
        <v>38</v>
      </c>
      <c r="S195" s="131" t="s">
        <v>38</v>
      </c>
      <c r="T195" s="131" t="s">
        <v>38</v>
      </c>
      <c r="U195" s="131" t="s">
        <v>39</v>
      </c>
      <c r="V195" s="131"/>
      <c r="W195" s="131">
        <v>2300</v>
      </c>
      <c r="X195" s="131">
        <f>D195-W195</f>
        <v>0</v>
      </c>
      <c r="Y195" s="131" t="s">
        <v>38</v>
      </c>
      <c r="Z195" s="131" t="s">
        <v>38</v>
      </c>
      <c r="AA195" s="169" t="s">
        <v>40</v>
      </c>
      <c r="AB195" s="131"/>
      <c r="AC195" s="131" t="s">
        <v>41</v>
      </c>
    </row>
    <row r="196" ht="40.5" spans="1:29">
      <c r="A196" s="136">
        <v>194</v>
      </c>
      <c r="B196" s="136" t="s">
        <v>380</v>
      </c>
      <c r="C196" s="136" t="s">
        <v>381</v>
      </c>
      <c r="D196" s="136">
        <v>2000</v>
      </c>
      <c r="E196" s="140">
        <v>24000</v>
      </c>
      <c r="F196" s="140">
        <f t="shared" si="15"/>
        <v>7200</v>
      </c>
      <c r="G196" s="140">
        <f t="shared" si="16"/>
        <v>7200</v>
      </c>
      <c r="H196" s="140">
        <f t="shared" si="17"/>
        <v>9600</v>
      </c>
      <c r="I196" s="140">
        <f t="shared" si="18"/>
        <v>16800</v>
      </c>
      <c r="J196" s="173">
        <v>44651</v>
      </c>
      <c r="K196" s="173">
        <v>45015</v>
      </c>
      <c r="L196" s="136">
        <v>15120701501</v>
      </c>
      <c r="M196" s="160" t="s">
        <v>31</v>
      </c>
      <c r="N196" s="126" t="str">
        <f>VLOOKUP(C196,'[2]2022'!$G$2:$W$451,17,0)</f>
        <v>阿肥爹岭</v>
      </c>
      <c r="O196" s="126">
        <f>VLOOKUP(C196,'[2]2022'!$G$2:$J$350,4,0)</f>
        <v>45.05</v>
      </c>
      <c r="P196" s="158">
        <f t="shared" ref="P196:P259" si="19">D196/O196</f>
        <v>44.3951165371809</v>
      </c>
      <c r="Q196" s="126" t="s">
        <v>38</v>
      </c>
      <c r="R196" s="126" t="s">
        <v>38</v>
      </c>
      <c r="S196" s="126" t="s">
        <v>38</v>
      </c>
      <c r="T196" s="126" t="s">
        <v>38</v>
      </c>
      <c r="U196" s="126" t="s">
        <v>39</v>
      </c>
      <c r="V196" s="126"/>
      <c r="W196" s="126">
        <v>2000</v>
      </c>
      <c r="X196" s="126"/>
      <c r="Y196" s="126" t="s">
        <v>38</v>
      </c>
      <c r="Z196" s="126" t="s">
        <v>38</v>
      </c>
      <c r="AA196" s="169" t="s">
        <v>40</v>
      </c>
      <c r="AB196" s="126"/>
      <c r="AC196" s="126"/>
    </row>
    <row r="197" ht="40.5" spans="1:29">
      <c r="A197" s="126">
        <v>195</v>
      </c>
      <c r="B197" s="126" t="s">
        <v>382</v>
      </c>
      <c r="C197" s="126" t="s">
        <v>383</v>
      </c>
      <c r="D197" s="126">
        <v>3000</v>
      </c>
      <c r="E197" s="130">
        <v>36000</v>
      </c>
      <c r="F197" s="130">
        <f t="shared" si="15"/>
        <v>10800</v>
      </c>
      <c r="G197" s="130">
        <f t="shared" si="16"/>
        <v>10800</v>
      </c>
      <c r="H197" s="130">
        <f t="shared" si="17"/>
        <v>14400</v>
      </c>
      <c r="I197" s="130">
        <f t="shared" si="18"/>
        <v>25200</v>
      </c>
      <c r="J197" s="175">
        <v>44651</v>
      </c>
      <c r="K197" s="175">
        <v>45015</v>
      </c>
      <c r="L197" s="126">
        <v>15091902396</v>
      </c>
      <c r="M197" s="160" t="s">
        <v>31</v>
      </c>
      <c r="N197" s="126" t="str">
        <f>VLOOKUP(C197,'[2]2022'!$G$2:$W$451,17,0)</f>
        <v>阿肥爹岭</v>
      </c>
      <c r="O197" s="126">
        <f>VLOOKUP(C197,'[2]2022'!$G$2:$J$350,4,0)</f>
        <v>53.83</v>
      </c>
      <c r="P197" s="158">
        <f t="shared" si="19"/>
        <v>55.7310050157905</v>
      </c>
      <c r="Q197" s="126"/>
      <c r="R197" s="126"/>
      <c r="S197" s="126"/>
      <c r="T197" s="126"/>
      <c r="U197" s="126"/>
      <c r="V197" s="126"/>
      <c r="W197" s="126"/>
      <c r="X197" s="126"/>
      <c r="Y197" s="126"/>
      <c r="Z197" s="126"/>
      <c r="AA197" s="169"/>
      <c r="AB197" s="126"/>
      <c r="AC197" s="126"/>
    </row>
    <row r="198" ht="40.5" spans="1:29">
      <c r="A198" s="136">
        <v>196</v>
      </c>
      <c r="B198" s="136" t="s">
        <v>384</v>
      </c>
      <c r="C198" s="136" t="s">
        <v>385</v>
      </c>
      <c r="D198" s="136">
        <v>2808</v>
      </c>
      <c r="E198" s="140">
        <v>33696</v>
      </c>
      <c r="F198" s="140">
        <f t="shared" si="15"/>
        <v>10108.8</v>
      </c>
      <c r="G198" s="140">
        <f t="shared" si="16"/>
        <v>10108.8</v>
      </c>
      <c r="H198" s="140">
        <f t="shared" si="17"/>
        <v>13478.4</v>
      </c>
      <c r="I198" s="140">
        <f t="shared" si="18"/>
        <v>23587.2</v>
      </c>
      <c r="J198" s="173">
        <v>44651</v>
      </c>
      <c r="K198" s="173">
        <v>45015</v>
      </c>
      <c r="L198" s="136">
        <v>18020969887</v>
      </c>
      <c r="M198" s="160" t="s">
        <v>31</v>
      </c>
      <c r="N198" s="126" t="str">
        <f>VLOOKUP(C198,'[2]2022'!$G$2:$W$451,17,0)</f>
        <v>黄猄坡</v>
      </c>
      <c r="O198" s="126">
        <f>VLOOKUP(C198,'[2]2022'!$G$2:$J$350,4,0)</f>
        <v>64.45</v>
      </c>
      <c r="P198" s="158">
        <f t="shared" si="19"/>
        <v>43.5686578743212</v>
      </c>
      <c r="Q198" s="126" t="s">
        <v>38</v>
      </c>
      <c r="R198" s="126" t="s">
        <v>38</v>
      </c>
      <c r="S198" s="126" t="s">
        <v>38</v>
      </c>
      <c r="T198" s="126" t="s">
        <v>38</v>
      </c>
      <c r="U198" s="126" t="s">
        <v>39</v>
      </c>
      <c r="V198" s="126"/>
      <c r="W198" s="126">
        <v>5888</v>
      </c>
      <c r="X198" s="126"/>
      <c r="Y198" s="126" t="s">
        <v>38</v>
      </c>
      <c r="Z198" s="126" t="s">
        <v>38</v>
      </c>
      <c r="AA198" s="169" t="s">
        <v>40</v>
      </c>
      <c r="AB198" s="126"/>
      <c r="AC198" s="126"/>
    </row>
    <row r="199" ht="40.5" spans="1:29">
      <c r="A199" s="136">
        <v>197</v>
      </c>
      <c r="B199" s="136" t="s">
        <v>386</v>
      </c>
      <c r="C199" s="136" t="s">
        <v>387</v>
      </c>
      <c r="D199" s="136">
        <v>2200</v>
      </c>
      <c r="E199" s="140">
        <v>34320</v>
      </c>
      <c r="F199" s="140">
        <f t="shared" si="15"/>
        <v>10296</v>
      </c>
      <c r="G199" s="140">
        <f t="shared" si="16"/>
        <v>10296</v>
      </c>
      <c r="H199" s="140">
        <f t="shared" si="17"/>
        <v>13728</v>
      </c>
      <c r="I199" s="140">
        <f t="shared" si="18"/>
        <v>24024</v>
      </c>
      <c r="J199" s="173">
        <v>44651</v>
      </c>
      <c r="K199" s="173">
        <v>45015</v>
      </c>
      <c r="L199" s="136">
        <v>18078933901</v>
      </c>
      <c r="M199" s="160" t="s">
        <v>31</v>
      </c>
      <c r="N199" s="126" t="str">
        <f>VLOOKUP(C199,'[2]2022'!$G$2:$W$451,17,0)</f>
        <v>南滨居委会红明组</v>
      </c>
      <c r="O199" s="126">
        <f>VLOOKUP(C199,'[2]2022'!$G$2:$J$350,4,0)</f>
        <v>52.43</v>
      </c>
      <c r="P199" s="158">
        <f t="shared" si="19"/>
        <v>41.9607095174518</v>
      </c>
      <c r="Q199" s="126" t="s">
        <v>38</v>
      </c>
      <c r="R199" s="126" t="s">
        <v>38</v>
      </c>
      <c r="S199" s="126" t="s">
        <v>38</v>
      </c>
      <c r="T199" s="126" t="s">
        <v>38</v>
      </c>
      <c r="U199" s="126" t="s">
        <v>39</v>
      </c>
      <c r="V199" s="126"/>
      <c r="W199" s="126">
        <v>2200</v>
      </c>
      <c r="X199" s="126"/>
      <c r="Y199" s="126" t="s">
        <v>38</v>
      </c>
      <c r="Z199" s="126" t="s">
        <v>38</v>
      </c>
      <c r="AA199" s="169"/>
      <c r="AB199" s="126"/>
      <c r="AC199" s="126"/>
    </row>
    <row r="200" ht="40.5" spans="1:29">
      <c r="A200" s="136">
        <v>198</v>
      </c>
      <c r="B200" s="136" t="s">
        <v>386</v>
      </c>
      <c r="C200" s="136" t="s">
        <v>388</v>
      </c>
      <c r="D200" s="136">
        <v>3500</v>
      </c>
      <c r="E200" s="140">
        <v>54600</v>
      </c>
      <c r="F200" s="140">
        <f t="shared" si="15"/>
        <v>16380</v>
      </c>
      <c r="G200" s="140">
        <f t="shared" si="16"/>
        <v>16380</v>
      </c>
      <c r="H200" s="140">
        <f t="shared" si="17"/>
        <v>21840</v>
      </c>
      <c r="I200" s="140">
        <f t="shared" si="18"/>
        <v>38220</v>
      </c>
      <c r="J200" s="173">
        <v>44651</v>
      </c>
      <c r="K200" s="173">
        <v>45015</v>
      </c>
      <c r="L200" s="136">
        <v>18078933901</v>
      </c>
      <c r="M200" s="160" t="s">
        <v>31</v>
      </c>
      <c r="N200" s="126" t="str">
        <f>VLOOKUP(C200,'[2]2022'!$G$2:$W$451,17,0)</f>
        <v>南滨居委会红明组</v>
      </c>
      <c r="O200" s="126">
        <f>VLOOKUP(C200,'[2]2022'!$G$2:$J$350,4,0)</f>
        <v>80.05</v>
      </c>
      <c r="P200" s="158">
        <f t="shared" si="19"/>
        <v>43.7226733291693</v>
      </c>
      <c r="Q200" s="126" t="s">
        <v>38</v>
      </c>
      <c r="R200" s="126" t="s">
        <v>38</v>
      </c>
      <c r="S200" s="126" t="s">
        <v>38</v>
      </c>
      <c r="T200" s="126" t="s">
        <v>38</v>
      </c>
      <c r="U200" s="126" t="s">
        <v>39</v>
      </c>
      <c r="V200" s="126"/>
      <c r="W200" s="126">
        <v>3500</v>
      </c>
      <c r="X200" s="126"/>
      <c r="Y200" s="126" t="s">
        <v>38</v>
      </c>
      <c r="Z200" s="126" t="s">
        <v>38</v>
      </c>
      <c r="AA200" s="169"/>
      <c r="AB200" s="126"/>
      <c r="AC200" s="126"/>
    </row>
    <row r="201" ht="40.5" spans="1:29">
      <c r="A201" s="136">
        <v>199</v>
      </c>
      <c r="B201" s="136" t="s">
        <v>389</v>
      </c>
      <c r="C201" s="136" t="s">
        <v>390</v>
      </c>
      <c r="D201" s="136">
        <v>1300</v>
      </c>
      <c r="E201" s="140">
        <v>20280</v>
      </c>
      <c r="F201" s="140">
        <f t="shared" si="15"/>
        <v>6084</v>
      </c>
      <c r="G201" s="140">
        <f t="shared" si="16"/>
        <v>6084</v>
      </c>
      <c r="H201" s="140">
        <f t="shared" si="17"/>
        <v>8112</v>
      </c>
      <c r="I201" s="140">
        <f t="shared" si="18"/>
        <v>14196</v>
      </c>
      <c r="J201" s="173">
        <v>44651</v>
      </c>
      <c r="K201" s="173">
        <v>45015</v>
      </c>
      <c r="L201" s="136">
        <v>13976849735</v>
      </c>
      <c r="M201" s="160" t="s">
        <v>31</v>
      </c>
      <c r="N201" s="126" t="str">
        <f>VLOOKUP(C201,'[2]2022'!$G$2:$W$451,17,0)</f>
        <v>南滨居委会红明组</v>
      </c>
      <c r="O201" s="126">
        <f>VLOOKUP(C201,'[2]2022'!$G$2:$J$350,4,0)</f>
        <v>30.83</v>
      </c>
      <c r="P201" s="158">
        <f t="shared" si="19"/>
        <v>42.166720726565</v>
      </c>
      <c r="Q201" s="126" t="s">
        <v>38</v>
      </c>
      <c r="R201" s="126" t="s">
        <v>38</v>
      </c>
      <c r="S201" s="126" t="s">
        <v>38</v>
      </c>
      <c r="T201" s="126" t="s">
        <v>38</v>
      </c>
      <c r="U201" s="126" t="s">
        <v>39</v>
      </c>
      <c r="V201" s="126"/>
      <c r="W201" s="126">
        <v>1300</v>
      </c>
      <c r="X201" s="126"/>
      <c r="Y201" s="126" t="s">
        <v>38</v>
      </c>
      <c r="Z201" s="126" t="s">
        <v>38</v>
      </c>
      <c r="AA201" s="169" t="s">
        <v>40</v>
      </c>
      <c r="AB201" s="126"/>
      <c r="AC201" s="126"/>
    </row>
    <row r="202" ht="40.5" spans="1:29">
      <c r="A202" s="136">
        <v>200</v>
      </c>
      <c r="B202" s="136" t="s">
        <v>391</v>
      </c>
      <c r="C202" s="136" t="s">
        <v>392</v>
      </c>
      <c r="D202" s="136">
        <v>2100</v>
      </c>
      <c r="E202" s="140">
        <v>32760</v>
      </c>
      <c r="F202" s="140">
        <f t="shared" si="15"/>
        <v>9828</v>
      </c>
      <c r="G202" s="140">
        <f t="shared" si="16"/>
        <v>9828</v>
      </c>
      <c r="H202" s="140">
        <f t="shared" si="17"/>
        <v>13104</v>
      </c>
      <c r="I202" s="140">
        <f t="shared" si="18"/>
        <v>22932</v>
      </c>
      <c r="J202" s="173">
        <v>44651</v>
      </c>
      <c r="K202" s="173">
        <v>45015</v>
      </c>
      <c r="L202" s="136">
        <v>15008950672</v>
      </c>
      <c r="M202" s="160" t="s">
        <v>31</v>
      </c>
      <c r="N202" s="126" t="str">
        <f>VLOOKUP(C202,'[2]2022'!$G$2:$W$451,17,0)</f>
        <v>三公里村</v>
      </c>
      <c r="O202" s="126">
        <f>VLOOKUP(C202,'[2]2022'!$G$2:$J$350,4,0)</f>
        <v>49.56</v>
      </c>
      <c r="P202" s="158">
        <f t="shared" si="19"/>
        <v>42.3728813559322</v>
      </c>
      <c r="Q202" s="126" t="s">
        <v>38</v>
      </c>
      <c r="R202" s="126" t="s">
        <v>38</v>
      </c>
      <c r="S202" s="126" t="s">
        <v>38</v>
      </c>
      <c r="T202" s="126" t="s">
        <v>38</v>
      </c>
      <c r="U202" s="126" t="s">
        <v>39</v>
      </c>
      <c r="V202" s="126"/>
      <c r="W202" s="126">
        <v>2100</v>
      </c>
      <c r="X202" s="126"/>
      <c r="Y202" s="126" t="s">
        <v>38</v>
      </c>
      <c r="Z202" s="126" t="s">
        <v>38</v>
      </c>
      <c r="AA202" s="169" t="s">
        <v>393</v>
      </c>
      <c r="AB202" s="126"/>
      <c r="AC202" s="126"/>
    </row>
    <row r="203" s="117" customFormat="1" ht="40.5" spans="1:29">
      <c r="A203" s="131">
        <v>201</v>
      </c>
      <c r="B203" s="131" t="s">
        <v>394</v>
      </c>
      <c r="C203" s="131" t="s">
        <v>395</v>
      </c>
      <c r="D203" s="131">
        <v>3300</v>
      </c>
      <c r="E203" s="135">
        <v>51480</v>
      </c>
      <c r="F203" s="135">
        <f t="shared" si="15"/>
        <v>15444</v>
      </c>
      <c r="G203" s="135">
        <f t="shared" si="16"/>
        <v>15444</v>
      </c>
      <c r="H203" s="135">
        <f t="shared" si="17"/>
        <v>20592</v>
      </c>
      <c r="I203" s="135">
        <f t="shared" si="18"/>
        <v>36036</v>
      </c>
      <c r="J203" s="174">
        <v>44651</v>
      </c>
      <c r="K203" s="174">
        <v>45015</v>
      </c>
      <c r="L203" s="131">
        <v>18976803103</v>
      </c>
      <c r="M203" s="160" t="s">
        <v>31</v>
      </c>
      <c r="N203" s="131" t="str">
        <f>VLOOKUP(C203,'[2]2022'!$G$2:$W$451,17,0)</f>
        <v>三公里村</v>
      </c>
      <c r="O203" s="131">
        <f>VLOOKUP(C203,'[2]2022'!$G$2:$J$350,4,0)</f>
        <v>76.15</v>
      </c>
      <c r="P203" s="158">
        <f t="shared" si="19"/>
        <v>43.3355219960604</v>
      </c>
      <c r="Q203" s="131" t="s">
        <v>38</v>
      </c>
      <c r="R203" s="131" t="s">
        <v>38</v>
      </c>
      <c r="S203" s="131" t="s">
        <v>38</v>
      </c>
      <c r="T203" s="131" t="s">
        <v>38</v>
      </c>
      <c r="U203" s="131" t="s">
        <v>39</v>
      </c>
      <c r="V203" s="131"/>
      <c r="W203" s="131">
        <v>3300</v>
      </c>
      <c r="X203" s="131">
        <f>D203-W203</f>
        <v>0</v>
      </c>
      <c r="Y203" s="131" t="s">
        <v>38</v>
      </c>
      <c r="Z203" s="131" t="s">
        <v>38</v>
      </c>
      <c r="AA203" s="169" t="s">
        <v>40</v>
      </c>
      <c r="AB203" s="131"/>
      <c r="AC203" s="131" t="s">
        <v>41</v>
      </c>
    </row>
    <row r="204" s="117" customFormat="1" ht="40.5" spans="1:29">
      <c r="A204" s="131">
        <v>202</v>
      </c>
      <c r="B204" s="131" t="s">
        <v>396</v>
      </c>
      <c r="C204" s="131" t="s">
        <v>397</v>
      </c>
      <c r="D204" s="131">
        <v>3000</v>
      </c>
      <c r="E204" s="135">
        <v>36000</v>
      </c>
      <c r="F204" s="135">
        <f t="shared" si="15"/>
        <v>10800</v>
      </c>
      <c r="G204" s="135">
        <f t="shared" si="16"/>
        <v>10800</v>
      </c>
      <c r="H204" s="135">
        <f t="shared" si="17"/>
        <v>14400</v>
      </c>
      <c r="I204" s="135">
        <f t="shared" si="18"/>
        <v>25200</v>
      </c>
      <c r="J204" s="174">
        <v>44651</v>
      </c>
      <c r="K204" s="174">
        <v>45015</v>
      </c>
      <c r="L204" s="131">
        <v>13459955251</v>
      </c>
      <c r="M204" s="131" t="s">
        <v>31</v>
      </c>
      <c r="N204" s="131" t="str">
        <f>VLOOKUP(C204,'[2]2022'!$G$2:$W$451,17,0)</f>
        <v>赤草村中坡</v>
      </c>
      <c r="O204" s="131">
        <f>VLOOKUP(C204,'[2]2022'!$G$2:$J$350,4,0)</f>
        <v>71.77</v>
      </c>
      <c r="P204" s="158">
        <f t="shared" si="19"/>
        <v>41.800195067577</v>
      </c>
      <c r="Q204" s="131" t="s">
        <v>38</v>
      </c>
      <c r="R204" s="131" t="s">
        <v>38</v>
      </c>
      <c r="S204" s="131" t="s">
        <v>38</v>
      </c>
      <c r="T204" s="131" t="s">
        <v>38</v>
      </c>
      <c r="U204" s="131" t="s">
        <v>39</v>
      </c>
      <c r="V204" s="131"/>
      <c r="W204" s="131">
        <v>3000</v>
      </c>
      <c r="X204" s="131">
        <f>D204-W204</f>
        <v>0</v>
      </c>
      <c r="Y204" s="131" t="s">
        <v>38</v>
      </c>
      <c r="Z204" s="131" t="s">
        <v>38</v>
      </c>
      <c r="AA204" s="169" t="s">
        <v>40</v>
      </c>
      <c r="AB204" s="131"/>
      <c r="AC204" s="131" t="s">
        <v>41</v>
      </c>
    </row>
    <row r="205" ht="40.5" spans="1:29">
      <c r="A205" s="136">
        <v>203</v>
      </c>
      <c r="B205" s="136" t="s">
        <v>398</v>
      </c>
      <c r="C205" s="136" t="s">
        <v>399</v>
      </c>
      <c r="D205" s="136">
        <v>2600</v>
      </c>
      <c r="E205" s="140">
        <v>31200</v>
      </c>
      <c r="F205" s="140">
        <f t="shared" si="15"/>
        <v>9360</v>
      </c>
      <c r="G205" s="140">
        <f t="shared" si="16"/>
        <v>9360</v>
      </c>
      <c r="H205" s="140">
        <f t="shared" si="17"/>
        <v>12480</v>
      </c>
      <c r="I205" s="140">
        <f t="shared" si="18"/>
        <v>21840</v>
      </c>
      <c r="J205" s="173">
        <v>44651</v>
      </c>
      <c r="K205" s="173">
        <v>45015</v>
      </c>
      <c r="L205" s="136">
        <v>15989398140</v>
      </c>
      <c r="M205" s="160" t="s">
        <v>31</v>
      </c>
      <c r="N205" s="126" t="str">
        <f>VLOOKUP(C205,'[2]2022'!$G$2:$W$451,17,0)</f>
        <v>阿肥爹岭</v>
      </c>
      <c r="O205" s="126">
        <f>VLOOKUP(C205,'[2]2022'!$G$2:$J$350,4,0)</f>
        <v>60</v>
      </c>
      <c r="P205" s="158">
        <f t="shared" si="19"/>
        <v>43.3333333333333</v>
      </c>
      <c r="Q205" s="126" t="s">
        <v>38</v>
      </c>
      <c r="R205" s="126" t="s">
        <v>38</v>
      </c>
      <c r="S205" s="126" t="s">
        <v>38</v>
      </c>
      <c r="T205" s="126" t="s">
        <v>38</v>
      </c>
      <c r="U205" s="126" t="s">
        <v>39</v>
      </c>
      <c r="V205" s="126"/>
      <c r="W205" s="126">
        <v>2600</v>
      </c>
      <c r="X205" s="126"/>
      <c r="Y205" s="126" t="s">
        <v>38</v>
      </c>
      <c r="Z205" s="126" t="s">
        <v>38</v>
      </c>
      <c r="AA205" s="169" t="s">
        <v>40</v>
      </c>
      <c r="AB205" s="126"/>
      <c r="AC205" s="126"/>
    </row>
    <row r="206" ht="40.5" spans="1:29">
      <c r="A206" s="126">
        <v>204</v>
      </c>
      <c r="B206" s="126" t="s">
        <v>400</v>
      </c>
      <c r="C206" s="126" t="s">
        <v>401</v>
      </c>
      <c r="D206" s="126">
        <v>2000</v>
      </c>
      <c r="E206" s="130">
        <v>24000</v>
      </c>
      <c r="F206" s="130">
        <f t="shared" si="15"/>
        <v>7200</v>
      </c>
      <c r="G206" s="130">
        <f t="shared" si="16"/>
        <v>7200</v>
      </c>
      <c r="H206" s="130">
        <f t="shared" si="17"/>
        <v>9600</v>
      </c>
      <c r="I206" s="130">
        <f t="shared" si="18"/>
        <v>16800</v>
      </c>
      <c r="J206" s="175">
        <v>44651</v>
      </c>
      <c r="K206" s="175">
        <v>45015</v>
      </c>
      <c r="L206" s="126">
        <v>18976288021</v>
      </c>
      <c r="M206" s="160" t="s">
        <v>31</v>
      </c>
      <c r="N206" s="126" t="str">
        <f>VLOOKUP(C206,'[2]2022'!$G$2:$W$451,17,0)</f>
        <v>阿肥爹岭</v>
      </c>
      <c r="O206" s="126">
        <f>VLOOKUP(C206,'[2]2022'!$G$2:$J$350,4,0)</f>
        <v>48.7</v>
      </c>
      <c r="P206" s="158">
        <f t="shared" si="19"/>
        <v>41.0677618069815</v>
      </c>
      <c r="Q206" s="126"/>
      <c r="R206" s="126"/>
      <c r="S206" s="126"/>
      <c r="T206" s="126"/>
      <c r="U206" s="126"/>
      <c r="V206" s="126"/>
      <c r="W206" s="126"/>
      <c r="X206" s="126"/>
      <c r="Y206" s="126"/>
      <c r="Z206" s="126"/>
      <c r="AA206" s="169" t="s">
        <v>40</v>
      </c>
      <c r="AB206" s="126"/>
      <c r="AC206" s="126"/>
    </row>
    <row r="207" ht="40.5" spans="1:29">
      <c r="A207" s="136">
        <v>205</v>
      </c>
      <c r="B207" s="136" t="s">
        <v>402</v>
      </c>
      <c r="C207" s="136" t="s">
        <v>403</v>
      </c>
      <c r="D207" s="136">
        <v>2850</v>
      </c>
      <c r="E207" s="140">
        <v>34200</v>
      </c>
      <c r="F207" s="140">
        <f t="shared" si="15"/>
        <v>10260</v>
      </c>
      <c r="G207" s="140">
        <f t="shared" si="16"/>
        <v>10260</v>
      </c>
      <c r="H207" s="140">
        <f t="shared" si="17"/>
        <v>13680</v>
      </c>
      <c r="I207" s="140">
        <f t="shared" si="18"/>
        <v>23940</v>
      </c>
      <c r="J207" s="173">
        <v>44651</v>
      </c>
      <c r="K207" s="173">
        <v>45015</v>
      </c>
      <c r="L207" s="136">
        <v>18889355857</v>
      </c>
      <c r="M207" s="160" t="s">
        <v>31</v>
      </c>
      <c r="N207" s="126" t="str">
        <f>VLOOKUP(C207,'[2]2022'!$G$2:$W$451,17,0)</f>
        <v>梅西村</v>
      </c>
      <c r="O207" s="126">
        <f>VLOOKUP(C207,'[2]2022'!$G$2:$J$350,4,0)</f>
        <v>66</v>
      </c>
      <c r="P207" s="158">
        <f t="shared" si="19"/>
        <v>43.1818181818182</v>
      </c>
      <c r="Q207" s="126" t="s">
        <v>38</v>
      </c>
      <c r="R207" s="126" t="s">
        <v>38</v>
      </c>
      <c r="S207" s="126" t="s">
        <v>38</v>
      </c>
      <c r="T207" s="126" t="s">
        <v>38</v>
      </c>
      <c r="U207" s="126" t="s">
        <v>39</v>
      </c>
      <c r="V207" s="126"/>
      <c r="W207" s="126">
        <v>2850</v>
      </c>
      <c r="X207" s="126"/>
      <c r="Y207" s="126" t="s">
        <v>38</v>
      </c>
      <c r="Z207" s="126" t="s">
        <v>38</v>
      </c>
      <c r="AA207" s="169"/>
      <c r="AB207" s="126"/>
      <c r="AC207" s="126"/>
    </row>
    <row r="208" s="117" customFormat="1" ht="40.5" spans="1:29">
      <c r="A208" s="131">
        <v>206</v>
      </c>
      <c r="B208" s="131" t="s">
        <v>404</v>
      </c>
      <c r="C208" s="131" t="s">
        <v>405</v>
      </c>
      <c r="D208" s="131">
        <v>2800</v>
      </c>
      <c r="E208" s="135">
        <v>33600</v>
      </c>
      <c r="F208" s="135">
        <f t="shared" si="15"/>
        <v>10080</v>
      </c>
      <c r="G208" s="135">
        <f t="shared" si="16"/>
        <v>10080</v>
      </c>
      <c r="H208" s="135">
        <f t="shared" si="17"/>
        <v>13440</v>
      </c>
      <c r="I208" s="135">
        <f t="shared" si="18"/>
        <v>23520</v>
      </c>
      <c r="J208" s="174">
        <v>44651</v>
      </c>
      <c r="K208" s="174">
        <v>45015</v>
      </c>
      <c r="L208" s="131">
        <v>17763820452</v>
      </c>
      <c r="M208" s="160" t="s">
        <v>31</v>
      </c>
      <c r="N208" s="131" t="str">
        <f>VLOOKUP(C208,'[2]2022'!$G$2:$W$451,17,0)</f>
        <v>阿肥爹岭</v>
      </c>
      <c r="O208" s="131">
        <f>VLOOKUP(C208,'[2]2022'!$G$2:$J$350,4,0)</f>
        <v>64.11</v>
      </c>
      <c r="P208" s="158">
        <f t="shared" si="19"/>
        <v>43.6749337076899</v>
      </c>
      <c r="Q208" s="131" t="s">
        <v>38</v>
      </c>
      <c r="R208" s="131" t="s">
        <v>38</v>
      </c>
      <c r="S208" s="131" t="s">
        <v>38</v>
      </c>
      <c r="T208" s="131" t="s">
        <v>38</v>
      </c>
      <c r="U208" s="131" t="s">
        <v>39</v>
      </c>
      <c r="V208" s="131"/>
      <c r="W208" s="131">
        <v>2800</v>
      </c>
      <c r="X208" s="131">
        <f>D208-W208</f>
        <v>0</v>
      </c>
      <c r="Y208" s="131" t="s">
        <v>38</v>
      </c>
      <c r="Z208" s="131" t="s">
        <v>38</v>
      </c>
      <c r="AA208" s="169"/>
      <c r="AB208" s="131"/>
      <c r="AC208" s="131" t="s">
        <v>41</v>
      </c>
    </row>
    <row r="209" ht="40.5" spans="1:29">
      <c r="A209" s="126">
        <v>207</v>
      </c>
      <c r="B209" s="126" t="s">
        <v>406</v>
      </c>
      <c r="C209" s="126" t="s">
        <v>407</v>
      </c>
      <c r="D209" s="126">
        <v>1000</v>
      </c>
      <c r="E209" s="130">
        <v>12000</v>
      </c>
      <c r="F209" s="130">
        <f t="shared" si="15"/>
        <v>3600</v>
      </c>
      <c r="G209" s="130">
        <f t="shared" si="16"/>
        <v>3600</v>
      </c>
      <c r="H209" s="130">
        <f t="shared" si="17"/>
        <v>4800</v>
      </c>
      <c r="I209" s="130">
        <f t="shared" si="18"/>
        <v>8400</v>
      </c>
      <c r="J209" s="175">
        <v>44651</v>
      </c>
      <c r="K209" s="175">
        <v>45015</v>
      </c>
      <c r="L209" s="126">
        <v>18876689771</v>
      </c>
      <c r="M209" s="160" t="s">
        <v>31</v>
      </c>
      <c r="N209" s="126" t="str">
        <f>VLOOKUP(C209,'[2]2022'!$G$2:$W$451,17,0)</f>
        <v>阿肥爹岭</v>
      </c>
      <c r="O209" s="126">
        <f>VLOOKUP(C209,'[2]2022'!$G$2:$J$350,4,0)</f>
        <v>22.88</v>
      </c>
      <c r="P209" s="158">
        <f t="shared" si="19"/>
        <v>43.7062937062937</v>
      </c>
      <c r="Q209" s="126"/>
      <c r="R209" s="126"/>
      <c r="S209" s="126"/>
      <c r="T209" s="126"/>
      <c r="U209" s="126"/>
      <c r="V209" s="126"/>
      <c r="W209" s="126"/>
      <c r="X209" s="126"/>
      <c r="Y209" s="126"/>
      <c r="Z209" s="126"/>
      <c r="AA209" s="169"/>
      <c r="AB209" s="126"/>
      <c r="AC209" s="126"/>
    </row>
    <row r="210" ht="40.5" spans="1:29">
      <c r="A210" s="136">
        <v>208</v>
      </c>
      <c r="B210" s="136" t="s">
        <v>408</v>
      </c>
      <c r="C210" s="136" t="s">
        <v>409</v>
      </c>
      <c r="D210" s="136">
        <v>1990</v>
      </c>
      <c r="E210" s="140">
        <v>23880</v>
      </c>
      <c r="F210" s="140">
        <f t="shared" si="15"/>
        <v>7164</v>
      </c>
      <c r="G210" s="140">
        <f t="shared" si="16"/>
        <v>7164</v>
      </c>
      <c r="H210" s="140">
        <f t="shared" si="17"/>
        <v>9552</v>
      </c>
      <c r="I210" s="140">
        <f t="shared" si="18"/>
        <v>16716</v>
      </c>
      <c r="J210" s="173">
        <v>44651</v>
      </c>
      <c r="K210" s="173">
        <v>45015</v>
      </c>
      <c r="L210" s="136">
        <v>18889847035</v>
      </c>
      <c r="M210" s="160" t="s">
        <v>31</v>
      </c>
      <c r="N210" s="126" t="str">
        <f>VLOOKUP(C210,'[2]2022'!$G$2:$W$451,17,0)</f>
        <v>阿肥爹岭</v>
      </c>
      <c r="O210" s="126">
        <f>VLOOKUP(C210,'[2]2022'!$G$2:$J$350,4,0)</f>
        <v>49.94</v>
      </c>
      <c r="P210" s="158">
        <f t="shared" si="19"/>
        <v>39.847817380857</v>
      </c>
      <c r="Q210" s="126" t="s">
        <v>38</v>
      </c>
      <c r="R210" s="126" t="s">
        <v>38</v>
      </c>
      <c r="S210" s="126" t="s">
        <v>38</v>
      </c>
      <c r="T210" s="126" t="s">
        <v>38</v>
      </c>
      <c r="U210" s="126" t="s">
        <v>39</v>
      </c>
      <c r="V210" s="126"/>
      <c r="W210" s="126">
        <v>1990</v>
      </c>
      <c r="X210" s="126"/>
      <c r="Y210" s="126" t="s">
        <v>38</v>
      </c>
      <c r="Z210" s="126" t="s">
        <v>38</v>
      </c>
      <c r="AA210" s="169" t="s">
        <v>410</v>
      </c>
      <c r="AB210" s="126"/>
      <c r="AC210" s="126"/>
    </row>
    <row r="211" s="117" customFormat="1" ht="40.5" spans="1:29">
      <c r="A211" s="131">
        <v>209</v>
      </c>
      <c r="B211" s="131" t="s">
        <v>411</v>
      </c>
      <c r="C211" s="131" t="s">
        <v>412</v>
      </c>
      <c r="D211" s="131">
        <v>2200</v>
      </c>
      <c r="E211" s="135">
        <v>26400</v>
      </c>
      <c r="F211" s="135">
        <f t="shared" si="15"/>
        <v>7920</v>
      </c>
      <c r="G211" s="135">
        <f t="shared" si="16"/>
        <v>7920</v>
      </c>
      <c r="H211" s="135">
        <f t="shared" si="17"/>
        <v>10560</v>
      </c>
      <c r="I211" s="135">
        <f t="shared" si="18"/>
        <v>18480</v>
      </c>
      <c r="J211" s="174">
        <v>44651</v>
      </c>
      <c r="K211" s="174">
        <v>45015</v>
      </c>
      <c r="L211" s="131">
        <v>13876721466</v>
      </c>
      <c r="M211" s="160" t="s">
        <v>31</v>
      </c>
      <c r="N211" s="131" t="str">
        <f>VLOOKUP(C211,'[2]2022'!$G$2:$W$451,17,0)</f>
        <v>阿肥爹岭</v>
      </c>
      <c r="O211" s="131">
        <f>VLOOKUP(C211,'[2]2022'!$G$2:$J$350,4,0)</f>
        <v>50.3</v>
      </c>
      <c r="P211" s="158">
        <f t="shared" si="19"/>
        <v>43.7375745526839</v>
      </c>
      <c r="Q211" s="131" t="s">
        <v>38</v>
      </c>
      <c r="R211" s="131" t="s">
        <v>38</v>
      </c>
      <c r="S211" s="131" t="s">
        <v>38</v>
      </c>
      <c r="T211" s="131" t="s">
        <v>38</v>
      </c>
      <c r="U211" s="131" t="s">
        <v>39</v>
      </c>
      <c r="V211" s="131"/>
      <c r="W211" s="131">
        <v>2200</v>
      </c>
      <c r="X211" s="131">
        <f>D211-W211</f>
        <v>0</v>
      </c>
      <c r="Y211" s="131" t="s">
        <v>38</v>
      </c>
      <c r="Z211" s="131" t="s">
        <v>38</v>
      </c>
      <c r="AA211" s="169" t="s">
        <v>40</v>
      </c>
      <c r="AB211" s="131"/>
      <c r="AC211" s="131" t="s">
        <v>41</v>
      </c>
    </row>
    <row r="212" s="117" customFormat="1" ht="40.5" spans="1:29">
      <c r="A212" s="131">
        <v>210</v>
      </c>
      <c r="B212" s="131" t="s">
        <v>406</v>
      </c>
      <c r="C212" s="131" t="s">
        <v>413</v>
      </c>
      <c r="D212" s="131">
        <v>2000</v>
      </c>
      <c r="E212" s="135">
        <v>24000</v>
      </c>
      <c r="F212" s="135">
        <f t="shared" si="15"/>
        <v>7200</v>
      </c>
      <c r="G212" s="135">
        <f t="shared" si="16"/>
        <v>7200</v>
      </c>
      <c r="H212" s="135">
        <f t="shared" si="17"/>
        <v>9600</v>
      </c>
      <c r="I212" s="135">
        <f t="shared" si="18"/>
        <v>16800</v>
      </c>
      <c r="J212" s="174">
        <v>44651</v>
      </c>
      <c r="K212" s="174">
        <v>45015</v>
      </c>
      <c r="L212" s="131">
        <v>18876689771</v>
      </c>
      <c r="M212" s="160" t="s">
        <v>31</v>
      </c>
      <c r="N212" s="131" t="str">
        <f>VLOOKUP(C212,'[2]2022'!$G$2:$W$451,17,0)</f>
        <v>阿肥爹岭</v>
      </c>
      <c r="O212" s="131">
        <f>VLOOKUP(C212,'[2]2022'!$G$2:$J$350,4,0)</f>
        <v>40.07</v>
      </c>
      <c r="P212" s="158">
        <f t="shared" si="19"/>
        <v>49.9126528574994</v>
      </c>
      <c r="Q212" s="131" t="s">
        <v>38</v>
      </c>
      <c r="R212" s="131" t="s">
        <v>38</v>
      </c>
      <c r="S212" s="131" t="s">
        <v>38</v>
      </c>
      <c r="T212" s="131" t="s">
        <v>38</v>
      </c>
      <c r="U212" s="131" t="s">
        <v>39</v>
      </c>
      <c r="V212" s="131"/>
      <c r="W212" s="131">
        <v>2000</v>
      </c>
      <c r="X212" s="131">
        <f>D212-W212</f>
        <v>0</v>
      </c>
      <c r="Y212" s="131" t="s">
        <v>38</v>
      </c>
      <c r="Z212" s="131" t="s">
        <v>38</v>
      </c>
      <c r="AA212" s="169"/>
      <c r="AB212" s="131"/>
      <c r="AC212" s="131" t="s">
        <v>41</v>
      </c>
    </row>
    <row r="213" s="117" customFormat="1" ht="40.5" spans="1:29">
      <c r="A213" s="131">
        <v>211</v>
      </c>
      <c r="B213" s="131" t="s">
        <v>414</v>
      </c>
      <c r="C213" s="131" t="s">
        <v>415</v>
      </c>
      <c r="D213" s="131">
        <v>1300</v>
      </c>
      <c r="E213" s="135">
        <v>15600</v>
      </c>
      <c r="F213" s="135">
        <f t="shared" si="15"/>
        <v>4680</v>
      </c>
      <c r="G213" s="135">
        <f t="shared" si="16"/>
        <v>4680</v>
      </c>
      <c r="H213" s="135">
        <f t="shared" si="17"/>
        <v>6240</v>
      </c>
      <c r="I213" s="135">
        <f t="shared" si="18"/>
        <v>10920</v>
      </c>
      <c r="J213" s="174">
        <v>44651</v>
      </c>
      <c r="K213" s="174">
        <v>45015</v>
      </c>
      <c r="L213" s="131">
        <v>18297557725</v>
      </c>
      <c r="M213" s="160" t="s">
        <v>31</v>
      </c>
      <c r="N213" s="131" t="str">
        <f>VLOOKUP(C213,'[2]2022'!$G$2:$W$451,17,0)</f>
        <v>阿肥爹岭</v>
      </c>
      <c r="O213" s="131">
        <f>VLOOKUP(C213,'[2]2022'!$G$2:$J$350,4,0)</f>
        <v>30.4</v>
      </c>
      <c r="P213" s="158">
        <f t="shared" si="19"/>
        <v>42.7631578947368</v>
      </c>
      <c r="Q213" s="131" t="s">
        <v>38</v>
      </c>
      <c r="R213" s="131" t="s">
        <v>38</v>
      </c>
      <c r="S213" s="131" t="s">
        <v>38</v>
      </c>
      <c r="T213" s="131" t="s">
        <v>38</v>
      </c>
      <c r="U213" s="131" t="s">
        <v>39</v>
      </c>
      <c r="V213" s="131"/>
      <c r="W213" s="131">
        <v>1300</v>
      </c>
      <c r="X213" s="131">
        <f>D213-W213</f>
        <v>0</v>
      </c>
      <c r="Y213" s="131" t="s">
        <v>38</v>
      </c>
      <c r="Z213" s="131" t="s">
        <v>38</v>
      </c>
      <c r="AA213" s="169" t="s">
        <v>40</v>
      </c>
      <c r="AB213" s="131"/>
      <c r="AC213" s="131" t="s">
        <v>41</v>
      </c>
    </row>
    <row r="214" s="117" customFormat="1" ht="40.5" spans="1:29">
      <c r="A214" s="131">
        <v>212</v>
      </c>
      <c r="B214" s="131" t="s">
        <v>416</v>
      </c>
      <c r="C214" s="131" t="s">
        <v>417</v>
      </c>
      <c r="D214" s="131">
        <v>2000</v>
      </c>
      <c r="E214" s="135">
        <v>24000</v>
      </c>
      <c r="F214" s="135">
        <f t="shared" si="15"/>
        <v>7200</v>
      </c>
      <c r="G214" s="135">
        <f t="shared" si="16"/>
        <v>7200</v>
      </c>
      <c r="H214" s="135">
        <f t="shared" si="17"/>
        <v>9600</v>
      </c>
      <c r="I214" s="135">
        <f t="shared" si="18"/>
        <v>16800</v>
      </c>
      <c r="J214" s="174">
        <v>44651</v>
      </c>
      <c r="K214" s="174">
        <v>45015</v>
      </c>
      <c r="L214" s="131">
        <v>13687521639</v>
      </c>
      <c r="M214" s="160" t="s">
        <v>31</v>
      </c>
      <c r="N214" s="131" t="str">
        <f>VLOOKUP(C214,'[2]2022'!$G$2:$W$451,17,0)</f>
        <v>阿肥爹岭</v>
      </c>
      <c r="O214" s="131">
        <f>VLOOKUP(C214,'[2]2022'!$G$2:$J$350,4,0)</f>
        <v>45.55</v>
      </c>
      <c r="P214" s="158">
        <f t="shared" si="19"/>
        <v>43.9077936333699</v>
      </c>
      <c r="Q214" s="131" t="s">
        <v>38</v>
      </c>
      <c r="R214" s="131" t="s">
        <v>418</v>
      </c>
      <c r="S214" s="131" t="s">
        <v>38</v>
      </c>
      <c r="T214" s="131" t="s">
        <v>38</v>
      </c>
      <c r="U214" s="131" t="s">
        <v>39</v>
      </c>
      <c r="V214" s="131"/>
      <c r="W214" s="131">
        <v>3000</v>
      </c>
      <c r="X214" s="131">
        <f>D214-W214</f>
        <v>-1000</v>
      </c>
      <c r="Y214" s="131" t="s">
        <v>38</v>
      </c>
      <c r="Z214" s="131" t="s">
        <v>38</v>
      </c>
      <c r="AA214" s="169"/>
      <c r="AB214" s="131"/>
      <c r="AC214" s="131" t="s">
        <v>41</v>
      </c>
    </row>
    <row r="215" s="117" customFormat="1" ht="40.5" spans="1:29">
      <c r="A215" s="131">
        <v>213</v>
      </c>
      <c r="B215" s="131" t="s">
        <v>416</v>
      </c>
      <c r="C215" s="131" t="s">
        <v>419</v>
      </c>
      <c r="D215" s="131">
        <v>1000</v>
      </c>
      <c r="E215" s="135">
        <v>12000</v>
      </c>
      <c r="F215" s="135">
        <f t="shared" si="15"/>
        <v>3600</v>
      </c>
      <c r="G215" s="135">
        <f t="shared" si="16"/>
        <v>3600</v>
      </c>
      <c r="H215" s="135">
        <f t="shared" si="17"/>
        <v>4800</v>
      </c>
      <c r="I215" s="135">
        <f t="shared" si="18"/>
        <v>8400</v>
      </c>
      <c r="J215" s="174">
        <v>44651</v>
      </c>
      <c r="K215" s="174">
        <v>45015</v>
      </c>
      <c r="L215" s="131">
        <v>13687521639</v>
      </c>
      <c r="M215" s="160" t="s">
        <v>31</v>
      </c>
      <c r="N215" s="131" t="str">
        <f>VLOOKUP(C215,'[2]2022'!$G$2:$W$451,17,0)</f>
        <v>阿肥爹岭</v>
      </c>
      <c r="O215" s="131">
        <f>VLOOKUP(C215,'[2]2022'!$G$2:$J$350,4,0)</f>
        <v>18.14</v>
      </c>
      <c r="P215" s="158">
        <f t="shared" si="19"/>
        <v>55.1267916207277</v>
      </c>
      <c r="Q215" s="131" t="s">
        <v>38</v>
      </c>
      <c r="R215" s="131" t="s">
        <v>38</v>
      </c>
      <c r="S215" s="131" t="s">
        <v>38</v>
      </c>
      <c r="T215" s="131" t="s">
        <v>38</v>
      </c>
      <c r="U215" s="131" t="s">
        <v>39</v>
      </c>
      <c r="V215" s="131"/>
      <c r="W215" s="131">
        <v>3000</v>
      </c>
      <c r="X215" s="131">
        <f>D215-W215</f>
        <v>-2000</v>
      </c>
      <c r="Y215" s="131" t="s">
        <v>38</v>
      </c>
      <c r="Z215" s="131" t="s">
        <v>38</v>
      </c>
      <c r="AA215" s="169"/>
      <c r="AB215" s="131"/>
      <c r="AC215" s="131" t="s">
        <v>41</v>
      </c>
    </row>
    <row r="216" ht="40.5" spans="1:29">
      <c r="A216" s="136">
        <v>214</v>
      </c>
      <c r="B216" s="136" t="s">
        <v>420</v>
      </c>
      <c r="C216" s="136" t="s">
        <v>421</v>
      </c>
      <c r="D216" s="136">
        <v>3000</v>
      </c>
      <c r="E216" s="140">
        <v>36000</v>
      </c>
      <c r="F216" s="140">
        <f t="shared" si="15"/>
        <v>10800</v>
      </c>
      <c r="G216" s="140">
        <f t="shared" si="16"/>
        <v>10800</v>
      </c>
      <c r="H216" s="140">
        <f t="shared" si="17"/>
        <v>14400</v>
      </c>
      <c r="I216" s="140">
        <f t="shared" si="18"/>
        <v>25200</v>
      </c>
      <c r="J216" s="173">
        <v>44651</v>
      </c>
      <c r="K216" s="173">
        <v>45015</v>
      </c>
      <c r="L216" s="136">
        <v>13559132223</v>
      </c>
      <c r="M216" s="160" t="s">
        <v>31</v>
      </c>
      <c r="N216" s="126" t="str">
        <f>VLOOKUP(C216,'[2]2022'!$G$2:$W$451,17,0)</f>
        <v>三公里村</v>
      </c>
      <c r="O216" s="126">
        <f>VLOOKUP(C216,'[2]2022'!$G$2:$J$350,4,0)</f>
        <v>75.59</v>
      </c>
      <c r="P216" s="158">
        <f t="shared" si="19"/>
        <v>39.687789390131</v>
      </c>
      <c r="Q216" s="126" t="s">
        <v>38</v>
      </c>
      <c r="R216" s="126" t="s">
        <v>38</v>
      </c>
      <c r="S216" s="126" t="s">
        <v>38</v>
      </c>
      <c r="T216" s="126" t="s">
        <v>38</v>
      </c>
      <c r="U216" s="126" t="s">
        <v>39</v>
      </c>
      <c r="V216" s="126"/>
      <c r="W216" s="126">
        <v>3000</v>
      </c>
      <c r="X216" s="126"/>
      <c r="Y216" s="126" t="s">
        <v>38</v>
      </c>
      <c r="Z216" s="126" t="s">
        <v>38</v>
      </c>
      <c r="AA216" s="169" t="s">
        <v>40</v>
      </c>
      <c r="AB216" s="126"/>
      <c r="AC216" s="126"/>
    </row>
    <row r="217" s="117" customFormat="1" ht="40.5" spans="1:29">
      <c r="A217" s="131">
        <v>215</v>
      </c>
      <c r="B217" s="131" t="s">
        <v>422</v>
      </c>
      <c r="C217" s="131" t="s">
        <v>423</v>
      </c>
      <c r="D217" s="131">
        <v>700</v>
      </c>
      <c r="E217" s="135">
        <v>8400</v>
      </c>
      <c r="F217" s="135">
        <f t="shared" si="15"/>
        <v>2520</v>
      </c>
      <c r="G217" s="135">
        <f t="shared" si="16"/>
        <v>2520</v>
      </c>
      <c r="H217" s="135">
        <f t="shared" si="17"/>
        <v>3360</v>
      </c>
      <c r="I217" s="135">
        <f t="shared" si="18"/>
        <v>5880</v>
      </c>
      <c r="J217" s="174">
        <v>44651</v>
      </c>
      <c r="K217" s="174">
        <v>45015</v>
      </c>
      <c r="L217" s="131">
        <v>18808928303</v>
      </c>
      <c r="M217" s="160" t="s">
        <v>31</v>
      </c>
      <c r="N217" s="131" t="str">
        <f>VLOOKUP(C217,'[2]2022'!$G$2:$W$451,17,0)</f>
        <v>阿肥爹岭</v>
      </c>
      <c r="O217" s="131">
        <f>VLOOKUP(C217,'[2]2022'!$G$2:$J$350,4,0)</f>
        <v>17.1</v>
      </c>
      <c r="P217" s="158">
        <f t="shared" si="19"/>
        <v>40.9356725146199</v>
      </c>
      <c r="Q217" s="131" t="s">
        <v>38</v>
      </c>
      <c r="R217" s="131" t="s">
        <v>38</v>
      </c>
      <c r="S217" s="131" t="s">
        <v>38</v>
      </c>
      <c r="T217" s="131" t="s">
        <v>38</v>
      </c>
      <c r="U217" s="131" t="s">
        <v>39</v>
      </c>
      <c r="V217" s="131"/>
      <c r="W217" s="131">
        <v>700</v>
      </c>
      <c r="X217" s="131">
        <f>D217-W217</f>
        <v>0</v>
      </c>
      <c r="Y217" s="131" t="s">
        <v>38</v>
      </c>
      <c r="Z217" s="131" t="s">
        <v>38</v>
      </c>
      <c r="AA217" s="169" t="s">
        <v>40</v>
      </c>
      <c r="AB217" s="131"/>
      <c r="AC217" s="131" t="s">
        <v>41</v>
      </c>
    </row>
    <row r="218" s="117" customFormat="1" ht="40.5" spans="1:29">
      <c r="A218" s="131">
        <v>216</v>
      </c>
      <c r="B218" s="131" t="s">
        <v>424</v>
      </c>
      <c r="C218" s="131" t="s">
        <v>425</v>
      </c>
      <c r="D218" s="131">
        <v>1300</v>
      </c>
      <c r="E218" s="135">
        <v>15600</v>
      </c>
      <c r="F218" s="135">
        <f t="shared" si="15"/>
        <v>4680</v>
      </c>
      <c r="G218" s="135">
        <f t="shared" si="16"/>
        <v>4680</v>
      </c>
      <c r="H218" s="135">
        <f t="shared" si="17"/>
        <v>6240</v>
      </c>
      <c r="I218" s="135">
        <f t="shared" si="18"/>
        <v>10920</v>
      </c>
      <c r="J218" s="174">
        <v>44651</v>
      </c>
      <c r="K218" s="174">
        <v>45015</v>
      </c>
      <c r="L218" s="131">
        <v>13322070395</v>
      </c>
      <c r="M218" s="160" t="s">
        <v>31</v>
      </c>
      <c r="N218" s="131" t="str">
        <f>VLOOKUP(C218,'[2]2022'!$G$2:$W$451,17,0)</f>
        <v>阿肥爹岭</v>
      </c>
      <c r="O218" s="131">
        <f>VLOOKUP(C218,'[2]2022'!$G$2:$J$350,4,0)</f>
        <v>35</v>
      </c>
      <c r="P218" s="158">
        <f t="shared" si="19"/>
        <v>37.1428571428571</v>
      </c>
      <c r="Q218" s="131" t="s">
        <v>38</v>
      </c>
      <c r="R218" s="131" t="s">
        <v>38</v>
      </c>
      <c r="S218" s="131" t="s">
        <v>38</v>
      </c>
      <c r="T218" s="131" t="s">
        <v>38</v>
      </c>
      <c r="U218" s="131" t="s">
        <v>39</v>
      </c>
      <c r="V218" s="131"/>
      <c r="W218" s="131">
        <v>1300</v>
      </c>
      <c r="X218" s="131">
        <f>D218-W218</f>
        <v>0</v>
      </c>
      <c r="Y218" s="131" t="s">
        <v>38</v>
      </c>
      <c r="Z218" s="131" t="s">
        <v>38</v>
      </c>
      <c r="AA218" s="169" t="s">
        <v>40</v>
      </c>
      <c r="AB218" s="131"/>
      <c r="AC218" s="131" t="s">
        <v>41</v>
      </c>
    </row>
    <row r="219" ht="40.5" spans="1:29">
      <c r="A219" s="126">
        <v>217</v>
      </c>
      <c r="B219" s="126" t="s">
        <v>426</v>
      </c>
      <c r="C219" s="126" t="s">
        <v>427</v>
      </c>
      <c r="D219" s="126">
        <v>2000</v>
      </c>
      <c r="E219" s="130">
        <v>24000</v>
      </c>
      <c r="F219" s="130">
        <f t="shared" si="15"/>
        <v>7200</v>
      </c>
      <c r="G219" s="130">
        <f t="shared" si="16"/>
        <v>7200</v>
      </c>
      <c r="H219" s="130">
        <f t="shared" si="17"/>
        <v>9600</v>
      </c>
      <c r="I219" s="130">
        <f t="shared" si="18"/>
        <v>16800</v>
      </c>
      <c r="J219" s="175">
        <v>44651</v>
      </c>
      <c r="K219" s="175">
        <v>45015</v>
      </c>
      <c r="L219" s="126">
        <v>13632388961</v>
      </c>
      <c r="M219" s="160" t="s">
        <v>31</v>
      </c>
      <c r="N219" s="126" t="str">
        <f>VLOOKUP(C219,'[2]2022'!$G$2:$W$451,17,0)</f>
        <v>阿肥爹岭</v>
      </c>
      <c r="O219" s="126">
        <f>VLOOKUP(C219,'[2]2022'!$G$2:$J$350,4,0)</f>
        <v>32.76</v>
      </c>
      <c r="P219" s="158">
        <f t="shared" si="19"/>
        <v>61.0500610500611</v>
      </c>
      <c r="Q219" s="126"/>
      <c r="R219" s="126"/>
      <c r="S219" s="126"/>
      <c r="T219" s="126"/>
      <c r="U219" s="126"/>
      <c r="V219" s="126"/>
      <c r="W219" s="126"/>
      <c r="X219" s="126"/>
      <c r="Y219" s="126"/>
      <c r="Z219" s="126"/>
      <c r="AA219" s="169"/>
      <c r="AB219" s="126"/>
      <c r="AC219" s="126"/>
    </row>
    <row r="220" ht="40.5" spans="1:29">
      <c r="A220" s="136">
        <v>218</v>
      </c>
      <c r="B220" s="136" t="s">
        <v>428</v>
      </c>
      <c r="C220" s="136" t="s">
        <v>429</v>
      </c>
      <c r="D220" s="136">
        <v>700</v>
      </c>
      <c r="E220" s="140">
        <v>8400</v>
      </c>
      <c r="F220" s="140">
        <f t="shared" si="15"/>
        <v>2520</v>
      </c>
      <c r="G220" s="140">
        <f t="shared" si="16"/>
        <v>2520</v>
      </c>
      <c r="H220" s="140">
        <f t="shared" si="17"/>
        <v>3360</v>
      </c>
      <c r="I220" s="140">
        <f t="shared" si="18"/>
        <v>5880</v>
      </c>
      <c r="J220" s="173">
        <v>44651</v>
      </c>
      <c r="K220" s="173">
        <v>45015</v>
      </c>
      <c r="L220" s="136">
        <v>13876862835</v>
      </c>
      <c r="M220" s="160" t="s">
        <v>31</v>
      </c>
      <c r="N220" s="126" t="str">
        <f>VLOOKUP(C220,'[2]2022'!$G$2:$W$451,17,0)</f>
        <v>阿肥爹岭</v>
      </c>
      <c r="O220" s="126">
        <f>VLOOKUP(C220,'[2]2022'!$G$2:$J$350,4,0)</f>
        <v>16.9</v>
      </c>
      <c r="P220" s="158">
        <f t="shared" si="19"/>
        <v>41.4201183431953</v>
      </c>
      <c r="Q220" s="126" t="s">
        <v>38</v>
      </c>
      <c r="R220" s="126" t="s">
        <v>38</v>
      </c>
      <c r="S220" s="126" t="s">
        <v>38</v>
      </c>
      <c r="T220" s="126" t="s">
        <v>38</v>
      </c>
      <c r="U220" s="126" t="s">
        <v>39</v>
      </c>
      <c r="V220" s="126"/>
      <c r="W220" s="126">
        <v>1500</v>
      </c>
      <c r="X220" s="126"/>
      <c r="Y220" s="126" t="s">
        <v>38</v>
      </c>
      <c r="Z220" s="126" t="s">
        <v>38</v>
      </c>
      <c r="AA220" s="169" t="s">
        <v>40</v>
      </c>
      <c r="AB220" s="126"/>
      <c r="AC220" s="126"/>
    </row>
    <row r="221" ht="40.5" spans="1:29">
      <c r="A221" s="126">
        <v>219</v>
      </c>
      <c r="B221" s="126" t="s">
        <v>428</v>
      </c>
      <c r="C221" s="126" t="s">
        <v>430</v>
      </c>
      <c r="D221" s="126">
        <v>800</v>
      </c>
      <c r="E221" s="130">
        <v>9600</v>
      </c>
      <c r="F221" s="130">
        <f t="shared" si="15"/>
        <v>2880</v>
      </c>
      <c r="G221" s="130">
        <f t="shared" si="16"/>
        <v>2880</v>
      </c>
      <c r="H221" s="130">
        <f t="shared" si="17"/>
        <v>3840</v>
      </c>
      <c r="I221" s="130">
        <f t="shared" si="18"/>
        <v>6720</v>
      </c>
      <c r="J221" s="175">
        <v>44651</v>
      </c>
      <c r="K221" s="175">
        <v>45015</v>
      </c>
      <c r="L221" s="126">
        <v>13876862835</v>
      </c>
      <c r="M221" s="160" t="s">
        <v>31</v>
      </c>
      <c r="N221" s="126" t="str">
        <f>VLOOKUP(C221,'[2]2022'!$G$2:$W$451,17,0)</f>
        <v>阿肥爹岭</v>
      </c>
      <c r="O221" s="126">
        <f>VLOOKUP(C221,'[2]2022'!$G$2:$J$350,4,0)</f>
        <v>21</v>
      </c>
      <c r="P221" s="158">
        <f t="shared" si="19"/>
        <v>38.0952380952381</v>
      </c>
      <c r="Q221" s="126"/>
      <c r="R221" s="126"/>
      <c r="S221" s="126"/>
      <c r="T221" s="126"/>
      <c r="U221" s="126"/>
      <c r="V221" s="126"/>
      <c r="W221" s="126"/>
      <c r="X221" s="126"/>
      <c r="Y221" s="126"/>
      <c r="Z221" s="126"/>
      <c r="AA221" s="169" t="s">
        <v>40</v>
      </c>
      <c r="AB221" s="126"/>
      <c r="AC221" s="126"/>
    </row>
    <row r="222" s="117" customFormat="1" ht="40.5" spans="1:29">
      <c r="A222" s="131">
        <v>220</v>
      </c>
      <c r="B222" s="131" t="s">
        <v>431</v>
      </c>
      <c r="C222" s="131" t="s">
        <v>432</v>
      </c>
      <c r="D222" s="131">
        <v>3000</v>
      </c>
      <c r="E222" s="135">
        <v>36000</v>
      </c>
      <c r="F222" s="135">
        <f t="shared" si="15"/>
        <v>10800</v>
      </c>
      <c r="G222" s="135">
        <f t="shared" si="16"/>
        <v>10800</v>
      </c>
      <c r="H222" s="135">
        <f t="shared" si="17"/>
        <v>14400</v>
      </c>
      <c r="I222" s="135">
        <f t="shared" si="18"/>
        <v>25200</v>
      </c>
      <c r="J222" s="174">
        <v>44651</v>
      </c>
      <c r="K222" s="174">
        <v>45015</v>
      </c>
      <c r="L222" s="131">
        <v>13876547585</v>
      </c>
      <c r="M222" s="160" t="s">
        <v>31</v>
      </c>
      <c r="N222" s="131" t="str">
        <f>VLOOKUP(C222,'[2]2022'!$G$2:$W$451,17,0)</f>
        <v>阿肥爹岭</v>
      </c>
      <c r="O222" s="131">
        <f>VLOOKUP(C222,'[2]2022'!$G$2:$J$350,4,0)</f>
        <v>62</v>
      </c>
      <c r="P222" s="158">
        <f t="shared" si="19"/>
        <v>48.3870967741936</v>
      </c>
      <c r="Q222" s="131" t="s">
        <v>38</v>
      </c>
      <c r="R222" s="131" t="s">
        <v>38</v>
      </c>
      <c r="S222" s="131" t="s">
        <v>38</v>
      </c>
      <c r="T222" s="131" t="s">
        <v>38</v>
      </c>
      <c r="U222" s="131" t="s">
        <v>39</v>
      </c>
      <c r="V222" s="131"/>
      <c r="W222" s="131">
        <v>3000</v>
      </c>
      <c r="X222" s="131">
        <f>D222-W222</f>
        <v>0</v>
      </c>
      <c r="Y222" s="131" t="s">
        <v>38</v>
      </c>
      <c r="Z222" s="131" t="s">
        <v>38</v>
      </c>
      <c r="AA222" s="169"/>
      <c r="AB222" s="131"/>
      <c r="AC222" s="131" t="s">
        <v>41</v>
      </c>
    </row>
    <row r="223" ht="40.5" spans="1:29">
      <c r="A223" s="126">
        <v>221</v>
      </c>
      <c r="B223" s="126" t="s">
        <v>433</v>
      </c>
      <c r="C223" s="126" t="s">
        <v>434</v>
      </c>
      <c r="D223" s="126">
        <v>1200</v>
      </c>
      <c r="E223" s="130">
        <v>14400</v>
      </c>
      <c r="F223" s="130">
        <f t="shared" si="15"/>
        <v>4320</v>
      </c>
      <c r="G223" s="130">
        <f t="shared" si="16"/>
        <v>4320</v>
      </c>
      <c r="H223" s="130">
        <f t="shared" si="17"/>
        <v>5760</v>
      </c>
      <c r="I223" s="130">
        <f t="shared" si="18"/>
        <v>10080</v>
      </c>
      <c r="J223" s="175">
        <v>44651</v>
      </c>
      <c r="K223" s="175">
        <v>45015</v>
      </c>
      <c r="L223" s="126">
        <v>18389938586</v>
      </c>
      <c r="M223" s="160" t="s">
        <v>31</v>
      </c>
      <c r="N223" s="126" t="str">
        <f>VLOOKUP(C223,'[2]2022'!$G$2:$W$451,17,0)</f>
        <v>阿肥爹岭</v>
      </c>
      <c r="O223" s="126">
        <f>VLOOKUP(C223,'[2]2022'!$G$2:$J$350,4,0)</f>
        <v>27.9</v>
      </c>
      <c r="P223" s="158">
        <f t="shared" si="19"/>
        <v>43.010752688172</v>
      </c>
      <c r="Q223" s="126"/>
      <c r="R223" s="126"/>
      <c r="S223" s="126"/>
      <c r="T223" s="126"/>
      <c r="U223" s="126"/>
      <c r="V223" s="126"/>
      <c r="W223" s="126"/>
      <c r="X223" s="126"/>
      <c r="Y223" s="126"/>
      <c r="Z223" s="126"/>
      <c r="AA223" s="169"/>
      <c r="AB223" s="126"/>
      <c r="AC223" s="126"/>
    </row>
    <row r="224" ht="40.5" spans="1:29">
      <c r="A224" s="126">
        <v>222</v>
      </c>
      <c r="B224" s="126" t="s">
        <v>435</v>
      </c>
      <c r="C224" s="126" t="s">
        <v>436</v>
      </c>
      <c r="D224" s="126">
        <v>3000</v>
      </c>
      <c r="E224" s="130">
        <v>36000</v>
      </c>
      <c r="F224" s="130">
        <f t="shared" si="15"/>
        <v>10800</v>
      </c>
      <c r="G224" s="130">
        <f t="shared" si="16"/>
        <v>10800</v>
      </c>
      <c r="H224" s="130">
        <f t="shared" si="17"/>
        <v>14400</v>
      </c>
      <c r="I224" s="130">
        <f t="shared" si="18"/>
        <v>25200</v>
      </c>
      <c r="J224" s="175">
        <v>44651</v>
      </c>
      <c r="K224" s="175">
        <v>45015</v>
      </c>
      <c r="L224" s="126">
        <v>15109803268</v>
      </c>
      <c r="M224" s="160" t="s">
        <v>31</v>
      </c>
      <c r="N224" s="126" t="str">
        <f>VLOOKUP(C224,'[2]2022'!$G$2:$W$451,17,0)</f>
        <v>阿肥爹岭</v>
      </c>
      <c r="O224" s="126">
        <f>VLOOKUP(C224,'[2]2022'!$G$2:$J$350,4,0)</f>
        <v>68.4</v>
      </c>
      <c r="P224" s="158">
        <f t="shared" si="19"/>
        <v>43.859649122807</v>
      </c>
      <c r="Q224" s="126"/>
      <c r="R224" s="126"/>
      <c r="S224" s="126"/>
      <c r="T224" s="126"/>
      <c r="U224" s="126"/>
      <c r="V224" s="126"/>
      <c r="W224" s="126"/>
      <c r="X224" s="126"/>
      <c r="Y224" s="126"/>
      <c r="Z224" s="126"/>
      <c r="AA224" s="169" t="s">
        <v>40</v>
      </c>
      <c r="AB224" s="126"/>
      <c r="AC224" s="126"/>
    </row>
    <row r="225" ht="40.5" spans="1:29">
      <c r="A225" s="136">
        <v>223</v>
      </c>
      <c r="B225" s="136" t="s">
        <v>437</v>
      </c>
      <c r="C225" s="136" t="s">
        <v>438</v>
      </c>
      <c r="D225" s="136">
        <v>1500</v>
      </c>
      <c r="E225" s="140">
        <v>18000</v>
      </c>
      <c r="F225" s="140">
        <f t="shared" si="15"/>
        <v>5400</v>
      </c>
      <c r="G225" s="140">
        <f t="shared" si="16"/>
        <v>5400</v>
      </c>
      <c r="H225" s="140">
        <f t="shared" si="17"/>
        <v>7200</v>
      </c>
      <c r="I225" s="140">
        <f t="shared" si="18"/>
        <v>12600</v>
      </c>
      <c r="J225" s="173">
        <v>44651</v>
      </c>
      <c r="K225" s="173">
        <v>45015</v>
      </c>
      <c r="L225" s="136">
        <v>18389535398</v>
      </c>
      <c r="M225" s="160" t="s">
        <v>31</v>
      </c>
      <c r="N225" s="126" t="str">
        <f>VLOOKUP(C225,'[2]2022'!$G$2:$W$451,17,0)</f>
        <v>阿肥爹岭</v>
      </c>
      <c r="O225" s="126">
        <f>VLOOKUP(C225,'[2]2022'!$G$2:$J$350,4,0)</f>
        <v>35.55</v>
      </c>
      <c r="P225" s="158">
        <f t="shared" si="19"/>
        <v>42.1940928270042</v>
      </c>
      <c r="Q225" s="126" t="s">
        <v>38</v>
      </c>
      <c r="R225" s="126" t="s">
        <v>38</v>
      </c>
      <c r="S225" s="126" t="s">
        <v>38</v>
      </c>
      <c r="T225" s="126" t="s">
        <v>38</v>
      </c>
      <c r="U225" s="126" t="s">
        <v>39</v>
      </c>
      <c r="V225" s="126"/>
      <c r="W225" s="126">
        <v>1500</v>
      </c>
      <c r="X225" s="126"/>
      <c r="Y225" s="126" t="s">
        <v>38</v>
      </c>
      <c r="Z225" s="126" t="s">
        <v>38</v>
      </c>
      <c r="AA225" s="169" t="s">
        <v>40</v>
      </c>
      <c r="AB225" s="126"/>
      <c r="AC225" s="126"/>
    </row>
    <row r="226" ht="40.5" spans="1:29">
      <c r="A226" s="136">
        <v>224</v>
      </c>
      <c r="B226" s="136" t="s">
        <v>439</v>
      </c>
      <c r="C226" s="136" t="s">
        <v>440</v>
      </c>
      <c r="D226" s="136">
        <v>1500</v>
      </c>
      <c r="E226" s="140">
        <v>18000</v>
      </c>
      <c r="F226" s="140">
        <f t="shared" si="15"/>
        <v>5400</v>
      </c>
      <c r="G226" s="140">
        <f t="shared" si="16"/>
        <v>5400</v>
      </c>
      <c r="H226" s="140">
        <f t="shared" si="17"/>
        <v>7200</v>
      </c>
      <c r="I226" s="140">
        <f t="shared" si="18"/>
        <v>12600</v>
      </c>
      <c r="J226" s="173">
        <v>44651</v>
      </c>
      <c r="K226" s="173">
        <v>45015</v>
      </c>
      <c r="L226" s="136">
        <v>13698800778</v>
      </c>
      <c r="M226" s="160" t="s">
        <v>31</v>
      </c>
      <c r="N226" s="126" t="str">
        <f>VLOOKUP(C226,'[2]2022'!$G$2:$W$451,17,0)</f>
        <v>阿肥爹岭</v>
      </c>
      <c r="O226" s="126">
        <f>VLOOKUP(C226,'[2]2022'!$G$2:$J$350,4,0)</f>
        <v>34.28</v>
      </c>
      <c r="P226" s="158">
        <f t="shared" si="19"/>
        <v>43.757292882147</v>
      </c>
      <c r="Q226" s="126" t="s">
        <v>38</v>
      </c>
      <c r="R226" s="126" t="s">
        <v>38</v>
      </c>
      <c r="S226" s="126" t="s">
        <v>38</v>
      </c>
      <c r="T226" s="126" t="s">
        <v>38</v>
      </c>
      <c r="U226" s="126" t="s">
        <v>39</v>
      </c>
      <c r="V226" s="126"/>
      <c r="W226" s="126">
        <v>1500</v>
      </c>
      <c r="X226" s="126"/>
      <c r="Y226" s="126" t="s">
        <v>38</v>
      </c>
      <c r="Z226" s="126" t="s">
        <v>38</v>
      </c>
      <c r="AA226" s="169" t="s">
        <v>40</v>
      </c>
      <c r="AB226" s="126"/>
      <c r="AC226" s="126"/>
    </row>
    <row r="227" s="117" customFormat="1" ht="40.5" spans="1:29">
      <c r="A227" s="131">
        <v>225</v>
      </c>
      <c r="B227" s="131" t="s">
        <v>441</v>
      </c>
      <c r="C227" s="131" t="s">
        <v>442</v>
      </c>
      <c r="D227" s="131">
        <v>3000</v>
      </c>
      <c r="E227" s="135">
        <v>36000</v>
      </c>
      <c r="F227" s="135">
        <f t="shared" si="15"/>
        <v>10800</v>
      </c>
      <c r="G227" s="135">
        <f t="shared" si="16"/>
        <v>10800</v>
      </c>
      <c r="H227" s="135">
        <f t="shared" si="17"/>
        <v>14400</v>
      </c>
      <c r="I227" s="135">
        <f t="shared" si="18"/>
        <v>25200</v>
      </c>
      <c r="J227" s="174">
        <v>44651</v>
      </c>
      <c r="K227" s="174">
        <v>45015</v>
      </c>
      <c r="L227" s="131">
        <v>13923159097</v>
      </c>
      <c r="M227" s="160" t="s">
        <v>31</v>
      </c>
      <c r="N227" s="131" t="str">
        <f>VLOOKUP(C227,'[2]2022'!$G$2:$W$451,17,0)</f>
        <v>阿肥爹岭</v>
      </c>
      <c r="O227" s="131">
        <f>VLOOKUP(C227,'[2]2022'!$G$2:$J$350,4,0)</f>
        <v>68.5</v>
      </c>
      <c r="P227" s="158">
        <f t="shared" si="19"/>
        <v>43.7956204379562</v>
      </c>
      <c r="Q227" s="131" t="s">
        <v>38</v>
      </c>
      <c r="R227" s="131" t="s">
        <v>38</v>
      </c>
      <c r="S227" s="131" t="s">
        <v>38</v>
      </c>
      <c r="T227" s="131" t="s">
        <v>38</v>
      </c>
      <c r="U227" s="131" t="s">
        <v>39</v>
      </c>
      <c r="V227" s="131"/>
      <c r="W227" s="131">
        <v>3000</v>
      </c>
      <c r="X227" s="131">
        <f>D227-W227</f>
        <v>0</v>
      </c>
      <c r="Y227" s="131" t="s">
        <v>38</v>
      </c>
      <c r="Z227" s="131" t="s">
        <v>38</v>
      </c>
      <c r="AA227" s="169" t="s">
        <v>40</v>
      </c>
      <c r="AB227" s="131"/>
      <c r="AC227" s="131" t="s">
        <v>41</v>
      </c>
    </row>
    <row r="228" ht="40.5" spans="1:29">
      <c r="A228" s="136">
        <v>226</v>
      </c>
      <c r="B228" s="136" t="s">
        <v>424</v>
      </c>
      <c r="C228" s="136" t="s">
        <v>443</v>
      </c>
      <c r="D228" s="136">
        <v>1200</v>
      </c>
      <c r="E228" s="140">
        <v>14400</v>
      </c>
      <c r="F228" s="140">
        <f t="shared" si="15"/>
        <v>4320</v>
      </c>
      <c r="G228" s="140">
        <f t="shared" si="16"/>
        <v>4320</v>
      </c>
      <c r="H228" s="140">
        <f t="shared" si="17"/>
        <v>5760</v>
      </c>
      <c r="I228" s="140">
        <f t="shared" si="18"/>
        <v>10080</v>
      </c>
      <c r="J228" s="173">
        <v>44651</v>
      </c>
      <c r="K228" s="173">
        <v>45015</v>
      </c>
      <c r="L228" s="136">
        <v>13322070395</v>
      </c>
      <c r="M228" s="160" t="s">
        <v>31</v>
      </c>
      <c r="N228" s="126" t="str">
        <f>VLOOKUP(C228,'[2]2022'!$G$2:$W$451,17,0)</f>
        <v>阿肥爹岭</v>
      </c>
      <c r="O228" s="126">
        <f>VLOOKUP(C228,'[2]2022'!$G$2:$J$350,4,0)</f>
        <v>21.46</v>
      </c>
      <c r="P228" s="158">
        <f t="shared" si="19"/>
        <v>55.9179869524697</v>
      </c>
      <c r="Q228" s="126" t="s">
        <v>38</v>
      </c>
      <c r="R228" s="126" t="s">
        <v>38</v>
      </c>
      <c r="S228" s="126" t="s">
        <v>38</v>
      </c>
      <c r="T228" s="126" t="s">
        <v>38</v>
      </c>
      <c r="U228" s="126" t="s">
        <v>39</v>
      </c>
      <c r="V228" s="126"/>
      <c r="W228" s="126">
        <v>1200</v>
      </c>
      <c r="X228" s="126"/>
      <c r="Y228" s="126" t="s">
        <v>38</v>
      </c>
      <c r="Z228" s="126" t="s">
        <v>38</v>
      </c>
      <c r="AA228" s="169" t="s">
        <v>40</v>
      </c>
      <c r="AB228" s="126"/>
      <c r="AC228" s="126"/>
    </row>
    <row r="229" ht="40.5" spans="1:29">
      <c r="A229" s="126">
        <v>227</v>
      </c>
      <c r="B229" s="126" t="s">
        <v>444</v>
      </c>
      <c r="C229" s="126" t="s">
        <v>445</v>
      </c>
      <c r="D229" s="126">
        <v>950</v>
      </c>
      <c r="E229" s="130">
        <v>11400</v>
      </c>
      <c r="F229" s="130">
        <f t="shared" si="15"/>
        <v>3420</v>
      </c>
      <c r="G229" s="130">
        <f t="shared" si="16"/>
        <v>3420</v>
      </c>
      <c r="H229" s="130">
        <f t="shared" si="17"/>
        <v>4560</v>
      </c>
      <c r="I229" s="130">
        <f t="shared" si="18"/>
        <v>7980</v>
      </c>
      <c r="J229" s="175">
        <v>44651</v>
      </c>
      <c r="K229" s="175">
        <v>45015</v>
      </c>
      <c r="L229" s="126">
        <v>13178906380</v>
      </c>
      <c r="M229" s="160" t="s">
        <v>31</v>
      </c>
      <c r="N229" s="126" t="str">
        <f>VLOOKUP(C229,'[2]2022'!$G$2:$W$451,17,0)</f>
        <v>梅村</v>
      </c>
      <c r="O229" s="126">
        <f>VLOOKUP(C229,'[2]2022'!$G$2:$J$350,4,0)</f>
        <v>22.42</v>
      </c>
      <c r="P229" s="158">
        <f t="shared" si="19"/>
        <v>42.3728813559322</v>
      </c>
      <c r="Q229" s="126"/>
      <c r="R229" s="126"/>
      <c r="S229" s="126"/>
      <c r="T229" s="126"/>
      <c r="U229" s="126"/>
      <c r="V229" s="126"/>
      <c r="W229" s="126"/>
      <c r="X229" s="126"/>
      <c r="Y229" s="126"/>
      <c r="Z229" s="126"/>
      <c r="AA229" s="169" t="s">
        <v>40</v>
      </c>
      <c r="AB229" s="126"/>
      <c r="AC229" s="126"/>
    </row>
    <row r="230" ht="40.5" spans="1:29">
      <c r="A230" s="126">
        <v>228</v>
      </c>
      <c r="B230" s="126" t="s">
        <v>446</v>
      </c>
      <c r="C230" s="126" t="s">
        <v>447</v>
      </c>
      <c r="D230" s="126">
        <v>750</v>
      </c>
      <c r="E230" s="130">
        <v>9000</v>
      </c>
      <c r="F230" s="130">
        <f t="shared" si="15"/>
        <v>2700</v>
      </c>
      <c r="G230" s="130">
        <f t="shared" si="16"/>
        <v>2700</v>
      </c>
      <c r="H230" s="130">
        <f t="shared" si="17"/>
        <v>3600</v>
      </c>
      <c r="I230" s="130">
        <f t="shared" si="18"/>
        <v>6300</v>
      </c>
      <c r="J230" s="175">
        <v>44651</v>
      </c>
      <c r="K230" s="175">
        <v>45015</v>
      </c>
      <c r="L230" s="126">
        <v>13807520626</v>
      </c>
      <c r="M230" s="160" t="s">
        <v>31</v>
      </c>
      <c r="N230" s="126" t="str">
        <f>VLOOKUP(C230,'[2]2022'!$G$2:$W$451,17,0)</f>
        <v>梅村</v>
      </c>
      <c r="O230" s="126">
        <f>VLOOKUP(C230,'[2]2022'!$G$2:$J$350,4,0)</f>
        <v>17.93</v>
      </c>
      <c r="P230" s="158">
        <f t="shared" si="19"/>
        <v>41.8293363078639</v>
      </c>
      <c r="Q230" s="126"/>
      <c r="R230" s="126"/>
      <c r="S230" s="126"/>
      <c r="T230" s="126"/>
      <c r="U230" s="126"/>
      <c r="V230" s="126"/>
      <c r="W230" s="126"/>
      <c r="X230" s="126"/>
      <c r="Y230" s="126"/>
      <c r="Z230" s="126"/>
      <c r="AA230" s="169" t="s">
        <v>40</v>
      </c>
      <c r="AB230" s="126"/>
      <c r="AC230" s="126"/>
    </row>
    <row r="231" s="117" customFormat="1" ht="40.5" spans="1:29">
      <c r="A231" s="131">
        <v>229</v>
      </c>
      <c r="B231" s="131" t="s">
        <v>422</v>
      </c>
      <c r="C231" s="131" t="s">
        <v>448</v>
      </c>
      <c r="D231" s="131">
        <v>1800</v>
      </c>
      <c r="E231" s="135">
        <v>21600</v>
      </c>
      <c r="F231" s="135">
        <f t="shared" si="15"/>
        <v>6480</v>
      </c>
      <c r="G231" s="135">
        <f t="shared" si="16"/>
        <v>6480</v>
      </c>
      <c r="H231" s="135">
        <f t="shared" si="17"/>
        <v>8640</v>
      </c>
      <c r="I231" s="135">
        <f t="shared" si="18"/>
        <v>15120</v>
      </c>
      <c r="J231" s="174">
        <v>44651</v>
      </c>
      <c r="K231" s="174">
        <v>45015</v>
      </c>
      <c r="L231" s="131">
        <v>13923159097</v>
      </c>
      <c r="M231" s="160" t="s">
        <v>31</v>
      </c>
      <c r="N231" s="131" t="str">
        <f>VLOOKUP(C231,'[2]2022'!$G$2:$W$451,17,0)</f>
        <v>阿肥爹岭</v>
      </c>
      <c r="O231" s="131">
        <f>VLOOKUP(C231,'[2]2022'!$G$2:$J$350,4,0)</f>
        <v>41.1</v>
      </c>
      <c r="P231" s="158">
        <f t="shared" si="19"/>
        <v>43.7956204379562</v>
      </c>
      <c r="Q231" s="131" t="s">
        <v>38</v>
      </c>
      <c r="R231" s="131" t="s">
        <v>38</v>
      </c>
      <c r="S231" s="131" t="s">
        <v>38</v>
      </c>
      <c r="T231" s="131" t="s">
        <v>38</v>
      </c>
      <c r="U231" s="131" t="s">
        <v>39</v>
      </c>
      <c r="V231" s="131"/>
      <c r="W231" s="131">
        <v>1800</v>
      </c>
      <c r="X231" s="131">
        <f>D231-W231</f>
        <v>0</v>
      </c>
      <c r="Y231" s="131" t="s">
        <v>38</v>
      </c>
      <c r="Z231" s="131" t="s">
        <v>38</v>
      </c>
      <c r="AA231" s="169" t="s">
        <v>40</v>
      </c>
      <c r="AB231" s="131"/>
      <c r="AC231" s="131" t="s">
        <v>41</v>
      </c>
    </row>
    <row r="232" ht="40.5" spans="1:29">
      <c r="A232" s="136">
        <v>230</v>
      </c>
      <c r="B232" s="136" t="s">
        <v>449</v>
      </c>
      <c r="C232" s="136" t="s">
        <v>450</v>
      </c>
      <c r="D232" s="136">
        <v>1700</v>
      </c>
      <c r="E232" s="140">
        <v>20400</v>
      </c>
      <c r="F232" s="140">
        <f t="shared" si="15"/>
        <v>6120</v>
      </c>
      <c r="G232" s="140">
        <f t="shared" si="16"/>
        <v>6120</v>
      </c>
      <c r="H232" s="140">
        <f t="shared" si="17"/>
        <v>8160</v>
      </c>
      <c r="I232" s="140">
        <f t="shared" si="18"/>
        <v>14280</v>
      </c>
      <c r="J232" s="173">
        <v>44651</v>
      </c>
      <c r="K232" s="173">
        <v>45015</v>
      </c>
      <c r="L232" s="136">
        <v>18976347667</v>
      </c>
      <c r="M232" s="160" t="s">
        <v>31</v>
      </c>
      <c r="N232" s="126" t="str">
        <f>VLOOKUP(C232,'[2]2022'!$G$2:$W$451,17,0)</f>
        <v>梅村</v>
      </c>
      <c r="O232" s="126">
        <f>VLOOKUP(C232,'[2]2022'!$G$2:$J$350,4,0)</f>
        <v>41.69</v>
      </c>
      <c r="P232" s="158">
        <f t="shared" si="19"/>
        <v>40.7771647877189</v>
      </c>
      <c r="Q232" s="126" t="s">
        <v>38</v>
      </c>
      <c r="R232" s="126" t="s">
        <v>38</v>
      </c>
      <c r="S232" s="126" t="s">
        <v>38</v>
      </c>
      <c r="T232" s="126" t="s">
        <v>38</v>
      </c>
      <c r="U232" s="126"/>
      <c r="V232" s="126"/>
      <c r="W232" s="126"/>
      <c r="X232" s="126"/>
      <c r="Y232" s="126" t="s">
        <v>38</v>
      </c>
      <c r="Z232" s="126" t="s">
        <v>38</v>
      </c>
      <c r="AA232" s="169" t="s">
        <v>40</v>
      </c>
      <c r="AB232" s="126"/>
      <c r="AC232" s="126"/>
    </row>
    <row r="233" ht="40.5" spans="1:29">
      <c r="A233" s="126">
        <v>231</v>
      </c>
      <c r="B233" s="126" t="s">
        <v>424</v>
      </c>
      <c r="C233" s="126" t="s">
        <v>451</v>
      </c>
      <c r="D233" s="126">
        <v>500</v>
      </c>
      <c r="E233" s="130">
        <v>7800</v>
      </c>
      <c r="F233" s="130">
        <f t="shared" si="15"/>
        <v>2340</v>
      </c>
      <c r="G233" s="130">
        <f t="shared" si="16"/>
        <v>2340</v>
      </c>
      <c r="H233" s="130">
        <f t="shared" si="17"/>
        <v>3120</v>
      </c>
      <c r="I233" s="130">
        <f t="shared" si="18"/>
        <v>5460</v>
      </c>
      <c r="J233" s="175">
        <v>44651</v>
      </c>
      <c r="K233" s="175">
        <v>45015</v>
      </c>
      <c r="L233" s="126">
        <v>13322070395</v>
      </c>
      <c r="M233" s="160" t="s">
        <v>31</v>
      </c>
      <c r="N233" s="126" t="str">
        <f>VLOOKUP(C233,'[2]2022'!$G$2:$W$451,17,0)</f>
        <v>阿肥爹岭</v>
      </c>
      <c r="O233" s="126">
        <f>VLOOKUP(C233,'[2]2022'!$G$2:$J$350,4,0)</f>
        <v>11.42</v>
      </c>
      <c r="P233" s="158">
        <f t="shared" si="19"/>
        <v>43.7828371278459</v>
      </c>
      <c r="Q233" s="126"/>
      <c r="R233" s="126"/>
      <c r="S233" s="126"/>
      <c r="T233" s="126"/>
      <c r="U233" s="126"/>
      <c r="V233" s="126"/>
      <c r="W233" s="126"/>
      <c r="X233" s="126"/>
      <c r="Y233" s="126"/>
      <c r="Z233" s="126"/>
      <c r="AA233" s="169"/>
      <c r="AB233" s="126"/>
      <c r="AC233" s="126"/>
    </row>
    <row r="234" s="117" customFormat="1" ht="40.5" spans="1:29">
      <c r="A234" s="131">
        <v>232</v>
      </c>
      <c r="B234" s="131" t="s">
        <v>452</v>
      </c>
      <c r="C234" s="131" t="s">
        <v>453</v>
      </c>
      <c r="D234" s="131">
        <v>1400</v>
      </c>
      <c r="E234" s="135">
        <v>16800</v>
      </c>
      <c r="F234" s="135">
        <f t="shared" si="15"/>
        <v>5040</v>
      </c>
      <c r="G234" s="135">
        <f t="shared" si="16"/>
        <v>5040</v>
      </c>
      <c r="H234" s="135">
        <f t="shared" si="17"/>
        <v>6720</v>
      </c>
      <c r="I234" s="135">
        <f t="shared" si="18"/>
        <v>11760</v>
      </c>
      <c r="J234" s="174">
        <v>44651</v>
      </c>
      <c r="K234" s="174">
        <v>45015</v>
      </c>
      <c r="L234" s="131">
        <v>13101475263</v>
      </c>
      <c r="M234" s="160" t="s">
        <v>31</v>
      </c>
      <c r="N234" s="131" t="str">
        <f>VLOOKUP(C234,'[2]2022'!$G$2:$W$451,17,0)</f>
        <v>梅村</v>
      </c>
      <c r="O234" s="131">
        <f>VLOOKUP(C234,'[2]2022'!$G$2:$J$350,4,0)</f>
        <v>35.65</v>
      </c>
      <c r="P234" s="158">
        <f t="shared" si="19"/>
        <v>39.2706872370266</v>
      </c>
      <c r="Q234" s="131" t="s">
        <v>38</v>
      </c>
      <c r="R234" s="131" t="s">
        <v>38</v>
      </c>
      <c r="S234" s="131" t="s">
        <v>38</v>
      </c>
      <c r="T234" s="131" t="s">
        <v>38</v>
      </c>
      <c r="U234" s="131" t="s">
        <v>39</v>
      </c>
      <c r="V234" s="131"/>
      <c r="W234" s="131">
        <v>1400</v>
      </c>
      <c r="X234" s="131">
        <f>D234-W234</f>
        <v>0</v>
      </c>
      <c r="Y234" s="131" t="s">
        <v>38</v>
      </c>
      <c r="Z234" s="131" t="s">
        <v>38</v>
      </c>
      <c r="AA234" s="169" t="s">
        <v>40</v>
      </c>
      <c r="AB234" s="131"/>
      <c r="AC234" s="131" t="s">
        <v>454</v>
      </c>
    </row>
    <row r="235" ht="40.5" spans="1:29">
      <c r="A235" s="136">
        <v>233</v>
      </c>
      <c r="B235" s="136" t="s">
        <v>452</v>
      </c>
      <c r="C235" s="136" t="s">
        <v>455</v>
      </c>
      <c r="D235" s="136">
        <v>1600</v>
      </c>
      <c r="E235" s="140">
        <v>19200</v>
      </c>
      <c r="F235" s="140">
        <f t="shared" si="15"/>
        <v>5760</v>
      </c>
      <c r="G235" s="140">
        <f t="shared" si="16"/>
        <v>5760</v>
      </c>
      <c r="H235" s="140">
        <f t="shared" si="17"/>
        <v>7680</v>
      </c>
      <c r="I235" s="140">
        <f t="shared" si="18"/>
        <v>13440</v>
      </c>
      <c r="J235" s="173">
        <v>44651</v>
      </c>
      <c r="K235" s="173">
        <v>45015</v>
      </c>
      <c r="L235" s="136">
        <v>13101475263</v>
      </c>
      <c r="M235" s="160" t="s">
        <v>31</v>
      </c>
      <c r="N235" s="126" t="str">
        <f>VLOOKUP(C235,'[2]2022'!$G$2:$W$451,17,0)</f>
        <v>梅村</v>
      </c>
      <c r="O235" s="126">
        <f>VLOOKUP(C235,'[2]2022'!$G$2:$J$350,4,0)</f>
        <v>39.91</v>
      </c>
      <c r="P235" s="158">
        <f t="shared" si="19"/>
        <v>40.0902029566525</v>
      </c>
      <c r="Q235" s="126" t="s">
        <v>38</v>
      </c>
      <c r="R235" s="126" t="s">
        <v>38</v>
      </c>
      <c r="S235" s="126" t="s">
        <v>38</v>
      </c>
      <c r="T235" s="126" t="s">
        <v>38</v>
      </c>
      <c r="U235" s="126" t="s">
        <v>39</v>
      </c>
      <c r="V235" s="126"/>
      <c r="W235" s="126">
        <v>1600</v>
      </c>
      <c r="X235" s="126"/>
      <c r="Y235" s="126" t="s">
        <v>38</v>
      </c>
      <c r="Z235" s="126" t="s">
        <v>38</v>
      </c>
      <c r="AA235" s="169" t="s">
        <v>40</v>
      </c>
      <c r="AB235" s="126"/>
      <c r="AC235" s="126"/>
    </row>
    <row r="236" s="117" customFormat="1" ht="94.5" spans="1:29">
      <c r="A236" s="131">
        <v>234</v>
      </c>
      <c r="B236" s="131" t="s">
        <v>456</v>
      </c>
      <c r="C236" s="131" t="s">
        <v>457</v>
      </c>
      <c r="D236" s="131">
        <v>2800</v>
      </c>
      <c r="E236" s="135">
        <v>33600</v>
      </c>
      <c r="F236" s="135">
        <f t="shared" si="15"/>
        <v>10080</v>
      </c>
      <c r="G236" s="135">
        <f t="shared" si="16"/>
        <v>10080</v>
      </c>
      <c r="H236" s="135">
        <f t="shared" si="17"/>
        <v>13440</v>
      </c>
      <c r="I236" s="135">
        <f t="shared" si="18"/>
        <v>23520</v>
      </c>
      <c r="J236" s="174">
        <v>44651</v>
      </c>
      <c r="K236" s="174">
        <v>45015</v>
      </c>
      <c r="L236" s="131">
        <v>18389911994</v>
      </c>
      <c r="M236" s="160" t="s">
        <v>31</v>
      </c>
      <c r="N236" s="131" t="str">
        <f>VLOOKUP(C236,'[2]2022'!$G$2:$W$451,17,0)</f>
        <v>梅村</v>
      </c>
      <c r="O236" s="131">
        <f>VLOOKUP(C236,'[2]2022'!$G$2:$J$350,4,0)</f>
        <v>48</v>
      </c>
      <c r="P236" s="158">
        <f t="shared" si="19"/>
        <v>58.3333333333333</v>
      </c>
      <c r="Q236" s="131" t="s">
        <v>38</v>
      </c>
      <c r="R236" s="131" t="s">
        <v>38</v>
      </c>
      <c r="S236" s="131" t="s">
        <v>38</v>
      </c>
      <c r="T236" s="131" t="s">
        <v>38</v>
      </c>
      <c r="U236" s="131" t="s">
        <v>39</v>
      </c>
      <c r="V236" s="131"/>
      <c r="W236" s="131">
        <v>2800</v>
      </c>
      <c r="X236" s="131">
        <f>D236-W236</f>
        <v>0</v>
      </c>
      <c r="Y236" s="131" t="s">
        <v>38</v>
      </c>
      <c r="Z236" s="131" t="s">
        <v>38</v>
      </c>
      <c r="AA236" s="169" t="s">
        <v>40</v>
      </c>
      <c r="AB236" s="131"/>
      <c r="AC236" s="170" t="s">
        <v>458</v>
      </c>
    </row>
    <row r="237" s="117" customFormat="1" ht="94.5" spans="1:29">
      <c r="A237" s="131">
        <v>235</v>
      </c>
      <c r="B237" s="131" t="s">
        <v>459</v>
      </c>
      <c r="C237" s="131" t="s">
        <v>460</v>
      </c>
      <c r="D237" s="131">
        <v>2000</v>
      </c>
      <c r="E237" s="135">
        <v>24000</v>
      </c>
      <c r="F237" s="135">
        <f t="shared" si="15"/>
        <v>7200</v>
      </c>
      <c r="G237" s="135">
        <f t="shared" si="16"/>
        <v>7200</v>
      </c>
      <c r="H237" s="135">
        <f t="shared" si="17"/>
        <v>9600</v>
      </c>
      <c r="I237" s="135">
        <f t="shared" si="18"/>
        <v>16800</v>
      </c>
      <c r="J237" s="174">
        <v>44651</v>
      </c>
      <c r="K237" s="174">
        <v>45015</v>
      </c>
      <c r="L237" s="131">
        <v>13687516985</v>
      </c>
      <c r="M237" s="160" t="s">
        <v>31</v>
      </c>
      <c r="N237" s="131" t="str">
        <f>VLOOKUP(C237,'[2]2022'!$G$2:$W$451,17,0)</f>
        <v>梅村</v>
      </c>
      <c r="O237" s="131">
        <f>VLOOKUP(C237,'[2]2022'!$G$2:$J$350,4,0)</f>
        <v>36.62</v>
      </c>
      <c r="P237" s="158">
        <f t="shared" si="19"/>
        <v>54.6149645002731</v>
      </c>
      <c r="Q237" s="131" t="s">
        <v>38</v>
      </c>
      <c r="R237" s="131" t="s">
        <v>38</v>
      </c>
      <c r="S237" s="131" t="s">
        <v>38</v>
      </c>
      <c r="T237" s="131" t="s">
        <v>38</v>
      </c>
      <c r="U237" s="131" t="s">
        <v>39</v>
      </c>
      <c r="V237" s="131"/>
      <c r="W237" s="131">
        <v>2000</v>
      </c>
      <c r="X237" s="131">
        <f>D237-W237</f>
        <v>0</v>
      </c>
      <c r="Y237" s="131" t="s">
        <v>38</v>
      </c>
      <c r="Z237" s="131" t="s">
        <v>38</v>
      </c>
      <c r="AA237" s="169" t="s">
        <v>461</v>
      </c>
      <c r="AB237" s="131"/>
      <c r="AC237" s="170" t="s">
        <v>458</v>
      </c>
    </row>
    <row r="238" ht="40.5" spans="1:29">
      <c r="A238" s="126">
        <v>236</v>
      </c>
      <c r="B238" s="126" t="s">
        <v>462</v>
      </c>
      <c r="C238" s="126" t="s">
        <v>463</v>
      </c>
      <c r="D238" s="126">
        <v>1800</v>
      </c>
      <c r="E238" s="130">
        <v>21600</v>
      </c>
      <c r="F238" s="130">
        <f t="shared" si="15"/>
        <v>6480</v>
      </c>
      <c r="G238" s="130">
        <f t="shared" si="16"/>
        <v>6480</v>
      </c>
      <c r="H238" s="130">
        <f t="shared" si="17"/>
        <v>8640</v>
      </c>
      <c r="I238" s="130">
        <f t="shared" si="18"/>
        <v>15120</v>
      </c>
      <c r="J238" s="175">
        <v>44651</v>
      </c>
      <c r="K238" s="175">
        <v>45015</v>
      </c>
      <c r="L238" s="126">
        <v>15799053367</v>
      </c>
      <c r="M238" s="160" t="s">
        <v>31</v>
      </c>
      <c r="N238" s="126" t="str">
        <f>VLOOKUP(C238,'[2]2022'!$G$2:$W$451,17,0)</f>
        <v>阿肥爹岭</v>
      </c>
      <c r="O238" s="126">
        <f>VLOOKUP(C238,'[2]2022'!$G$2:$J$350,4,0)</f>
        <v>35</v>
      </c>
      <c r="P238" s="158">
        <f t="shared" si="19"/>
        <v>51.4285714285714</v>
      </c>
      <c r="Q238" s="126"/>
      <c r="R238" s="126"/>
      <c r="S238" s="126"/>
      <c r="T238" s="126"/>
      <c r="U238" s="126"/>
      <c r="V238" s="126"/>
      <c r="W238" s="126"/>
      <c r="X238" s="126"/>
      <c r="Y238" s="126"/>
      <c r="Z238" s="126"/>
      <c r="AA238" s="169" t="s">
        <v>40</v>
      </c>
      <c r="AB238" s="126"/>
      <c r="AC238" s="126"/>
    </row>
    <row r="239" ht="40.5" spans="1:29">
      <c r="A239" s="136">
        <v>237</v>
      </c>
      <c r="B239" s="136" t="s">
        <v>464</v>
      </c>
      <c r="C239" s="136" t="s">
        <v>465</v>
      </c>
      <c r="D239" s="136">
        <v>2700</v>
      </c>
      <c r="E239" s="140">
        <v>32400</v>
      </c>
      <c r="F239" s="140">
        <f t="shared" si="15"/>
        <v>9720</v>
      </c>
      <c r="G239" s="140">
        <f t="shared" si="16"/>
        <v>9720</v>
      </c>
      <c r="H239" s="140">
        <f t="shared" si="17"/>
        <v>12960</v>
      </c>
      <c r="I239" s="140">
        <f t="shared" si="18"/>
        <v>22680</v>
      </c>
      <c r="J239" s="173">
        <v>44651</v>
      </c>
      <c r="K239" s="173">
        <v>45015</v>
      </c>
      <c r="L239" s="136">
        <v>13876585097</v>
      </c>
      <c r="M239" s="160" t="s">
        <v>31</v>
      </c>
      <c r="N239" s="126" t="str">
        <f>VLOOKUP(C239,'[2]2022'!$G$2:$W$451,17,0)</f>
        <v>阿肥爹岭</v>
      </c>
      <c r="O239" s="126">
        <f>VLOOKUP(C239,'[2]2022'!$G$2:$J$350,4,0)</f>
        <v>48</v>
      </c>
      <c r="P239" s="158">
        <f t="shared" si="19"/>
        <v>56.25</v>
      </c>
      <c r="Q239" s="126" t="s">
        <v>38</v>
      </c>
      <c r="R239" s="126" t="s">
        <v>38</v>
      </c>
      <c r="S239" s="126" t="s">
        <v>38</v>
      </c>
      <c r="T239" s="126" t="s">
        <v>38</v>
      </c>
      <c r="U239" s="126" t="s">
        <v>39</v>
      </c>
      <c r="V239" s="126"/>
      <c r="W239" s="126">
        <v>2700</v>
      </c>
      <c r="X239" s="126"/>
      <c r="Y239" s="126" t="s">
        <v>38</v>
      </c>
      <c r="Z239" s="126" t="s">
        <v>38</v>
      </c>
      <c r="AA239" s="169" t="s">
        <v>40</v>
      </c>
      <c r="AB239" s="126"/>
      <c r="AC239" s="126"/>
    </row>
    <row r="240" ht="40.5" spans="1:29">
      <c r="A240" s="136">
        <v>238</v>
      </c>
      <c r="B240" s="136" t="s">
        <v>466</v>
      </c>
      <c r="C240" s="136" t="s">
        <v>467</v>
      </c>
      <c r="D240" s="136">
        <v>3000</v>
      </c>
      <c r="E240" s="140">
        <v>36000</v>
      </c>
      <c r="F240" s="140">
        <f t="shared" si="15"/>
        <v>10800</v>
      </c>
      <c r="G240" s="140">
        <f t="shared" si="16"/>
        <v>10800</v>
      </c>
      <c r="H240" s="140">
        <f t="shared" si="17"/>
        <v>14400</v>
      </c>
      <c r="I240" s="140">
        <f t="shared" si="18"/>
        <v>25200</v>
      </c>
      <c r="J240" s="173">
        <v>44651</v>
      </c>
      <c r="K240" s="173">
        <v>45015</v>
      </c>
      <c r="L240" s="136">
        <v>18650555936</v>
      </c>
      <c r="M240" s="160" t="s">
        <v>31</v>
      </c>
      <c r="N240" s="126" t="str">
        <f>VLOOKUP(C240,'[2]2022'!$G$2:$W$451,17,0)</f>
        <v>阿肥爹岭</v>
      </c>
      <c r="O240" s="126">
        <f>VLOOKUP(C240,'[2]2022'!$G$2:$J$350,4,0)</f>
        <v>55</v>
      </c>
      <c r="P240" s="158">
        <f t="shared" si="19"/>
        <v>54.5454545454545</v>
      </c>
      <c r="Q240" s="126" t="s">
        <v>38</v>
      </c>
      <c r="R240" s="126" t="s">
        <v>38</v>
      </c>
      <c r="S240" s="126" t="s">
        <v>38</v>
      </c>
      <c r="T240" s="126" t="s">
        <v>38</v>
      </c>
      <c r="U240" s="126" t="s">
        <v>39</v>
      </c>
      <c r="V240" s="126"/>
      <c r="W240" s="126">
        <v>3000</v>
      </c>
      <c r="X240" s="126"/>
      <c r="Y240" s="126" t="s">
        <v>38</v>
      </c>
      <c r="Z240" s="126" t="s">
        <v>38</v>
      </c>
      <c r="AA240" s="169"/>
      <c r="AB240" s="126"/>
      <c r="AC240" s="126"/>
    </row>
    <row r="241" ht="40.5" spans="1:29">
      <c r="A241" s="136">
        <v>239</v>
      </c>
      <c r="B241" s="136" t="s">
        <v>468</v>
      </c>
      <c r="C241" s="136" t="s">
        <v>469</v>
      </c>
      <c r="D241" s="136">
        <v>3000</v>
      </c>
      <c r="E241" s="140">
        <v>36000</v>
      </c>
      <c r="F241" s="140">
        <f t="shared" si="15"/>
        <v>10800</v>
      </c>
      <c r="G241" s="140">
        <f t="shared" si="16"/>
        <v>10800</v>
      </c>
      <c r="H241" s="140">
        <f t="shared" si="17"/>
        <v>14400</v>
      </c>
      <c r="I241" s="140">
        <f t="shared" si="18"/>
        <v>25200</v>
      </c>
      <c r="J241" s="173">
        <v>44651</v>
      </c>
      <c r="K241" s="173">
        <v>45015</v>
      </c>
      <c r="L241" s="136">
        <v>13976962499</v>
      </c>
      <c r="M241" s="160" t="s">
        <v>31</v>
      </c>
      <c r="N241" s="126" t="str">
        <f>VLOOKUP(C241,'[2]2022'!$G$2:$W$451,17,0)</f>
        <v>阿肥爹岭</v>
      </c>
      <c r="O241" s="126">
        <f>VLOOKUP(C241,'[2]2022'!$G$2:$J$350,4,0)</f>
        <v>52</v>
      </c>
      <c r="P241" s="158">
        <f t="shared" si="19"/>
        <v>57.6923076923077</v>
      </c>
      <c r="Q241" s="126" t="s">
        <v>38</v>
      </c>
      <c r="R241" s="126" t="s">
        <v>38</v>
      </c>
      <c r="S241" s="126" t="s">
        <v>38</v>
      </c>
      <c r="T241" s="126" t="s">
        <v>38</v>
      </c>
      <c r="U241" s="126" t="s">
        <v>39</v>
      </c>
      <c r="V241" s="126"/>
      <c r="W241" s="126">
        <v>3000</v>
      </c>
      <c r="X241" s="126"/>
      <c r="Y241" s="126" t="s">
        <v>38</v>
      </c>
      <c r="Z241" s="126" t="s">
        <v>38</v>
      </c>
      <c r="AA241" s="169" t="s">
        <v>40</v>
      </c>
      <c r="AB241" s="126"/>
      <c r="AC241" s="126"/>
    </row>
    <row r="242" ht="40.5" spans="1:29">
      <c r="A242" s="136">
        <v>240</v>
      </c>
      <c r="B242" s="136" t="s">
        <v>470</v>
      </c>
      <c r="C242" s="136" t="s">
        <v>471</v>
      </c>
      <c r="D242" s="136">
        <v>2700</v>
      </c>
      <c r="E242" s="140">
        <v>32400</v>
      </c>
      <c r="F242" s="140">
        <f t="shared" si="15"/>
        <v>9720</v>
      </c>
      <c r="G242" s="140">
        <f t="shared" si="16"/>
        <v>9720</v>
      </c>
      <c r="H242" s="140">
        <f t="shared" si="17"/>
        <v>12960</v>
      </c>
      <c r="I242" s="140">
        <f t="shared" si="18"/>
        <v>22680</v>
      </c>
      <c r="J242" s="173">
        <v>44651</v>
      </c>
      <c r="K242" s="173">
        <v>45015</v>
      </c>
      <c r="L242" s="136">
        <v>18289921593</v>
      </c>
      <c r="M242" s="160" t="s">
        <v>31</v>
      </c>
      <c r="N242" s="126" t="str">
        <f>VLOOKUP(C242,'[2]2022'!$G$2:$W$451,17,0)</f>
        <v>梅村</v>
      </c>
      <c r="O242" s="126">
        <f>VLOOKUP(C242,'[2]2022'!$G$2:$J$350,4,0)</f>
        <v>48.58</v>
      </c>
      <c r="P242" s="158">
        <f t="shared" si="19"/>
        <v>55.5784273363524</v>
      </c>
      <c r="Q242" s="126" t="s">
        <v>38</v>
      </c>
      <c r="R242" s="126" t="s">
        <v>38</v>
      </c>
      <c r="S242" s="126" t="s">
        <v>38</v>
      </c>
      <c r="T242" s="126" t="s">
        <v>38</v>
      </c>
      <c r="U242" s="126" t="s">
        <v>39</v>
      </c>
      <c r="V242" s="126"/>
      <c r="W242" s="126">
        <v>2700</v>
      </c>
      <c r="X242" s="126"/>
      <c r="Y242" s="126" t="s">
        <v>38</v>
      </c>
      <c r="Z242" s="126" t="s">
        <v>38</v>
      </c>
      <c r="AA242" s="169" t="s">
        <v>40</v>
      </c>
      <c r="AB242" s="126"/>
      <c r="AC242" s="126"/>
    </row>
    <row r="243" ht="40.5" spans="1:29">
      <c r="A243" s="126">
        <v>241</v>
      </c>
      <c r="B243" s="126" t="s">
        <v>472</v>
      </c>
      <c r="C243" s="126" t="s">
        <v>473</v>
      </c>
      <c r="D243" s="126">
        <v>630</v>
      </c>
      <c r="E243" s="130">
        <v>7560</v>
      </c>
      <c r="F243" s="130">
        <f t="shared" si="15"/>
        <v>2268</v>
      </c>
      <c r="G243" s="130">
        <f t="shared" si="16"/>
        <v>2268</v>
      </c>
      <c r="H243" s="130">
        <f t="shared" si="17"/>
        <v>3024</v>
      </c>
      <c r="I243" s="130">
        <f t="shared" si="18"/>
        <v>5292</v>
      </c>
      <c r="J243" s="175">
        <v>44651</v>
      </c>
      <c r="K243" s="175">
        <v>45015</v>
      </c>
      <c r="L243" s="126">
        <v>18084630722</v>
      </c>
      <c r="M243" s="160" t="s">
        <v>31</v>
      </c>
      <c r="N243" s="126" t="str">
        <f>VLOOKUP(C243,'[2]2022'!$G$2:$W$451,17,0)</f>
        <v>阿肥爹岭</v>
      </c>
      <c r="O243" s="126">
        <f>VLOOKUP(C243,'[2]2022'!$G$2:$J$350,4,0)</f>
        <v>15.79</v>
      </c>
      <c r="P243" s="158">
        <f t="shared" si="19"/>
        <v>39.8986700443319</v>
      </c>
      <c r="Q243" s="126"/>
      <c r="R243" s="126"/>
      <c r="S243" s="126"/>
      <c r="T243" s="126"/>
      <c r="U243" s="126"/>
      <c r="V243" s="126"/>
      <c r="W243" s="126"/>
      <c r="X243" s="126"/>
      <c r="Y243" s="126"/>
      <c r="Z243" s="126"/>
      <c r="AA243" s="169" t="s">
        <v>40</v>
      </c>
      <c r="AB243" s="126"/>
      <c r="AC243" s="126"/>
    </row>
    <row r="244" s="117" customFormat="1" ht="40.5" spans="1:29">
      <c r="A244" s="131">
        <v>242</v>
      </c>
      <c r="B244" s="131" t="s">
        <v>474</v>
      </c>
      <c r="C244" s="131" t="s">
        <v>475</v>
      </c>
      <c r="D244" s="131">
        <v>1100</v>
      </c>
      <c r="E244" s="135">
        <v>13200</v>
      </c>
      <c r="F244" s="135">
        <f t="shared" si="15"/>
        <v>3960</v>
      </c>
      <c r="G244" s="135">
        <f t="shared" si="16"/>
        <v>3960</v>
      </c>
      <c r="H244" s="135">
        <f t="shared" si="17"/>
        <v>5280</v>
      </c>
      <c r="I244" s="135">
        <f t="shared" si="18"/>
        <v>9240</v>
      </c>
      <c r="J244" s="174">
        <v>44651</v>
      </c>
      <c r="K244" s="174">
        <v>45015</v>
      </c>
      <c r="L244" s="131">
        <v>13086063428</v>
      </c>
      <c r="M244" s="160" t="s">
        <v>31</v>
      </c>
      <c r="N244" s="131" t="str">
        <f>VLOOKUP(C244,'[2]2022'!$G$2:$W$451,17,0)</f>
        <v>南新十三队</v>
      </c>
      <c r="O244" s="131">
        <f>VLOOKUP(C244,'[2]2022'!$G$2:$J$350,4,0)</f>
        <v>25.78</v>
      </c>
      <c r="P244" s="158">
        <f t="shared" si="19"/>
        <v>42.6687354538402</v>
      </c>
      <c r="Q244" s="131" t="s">
        <v>38</v>
      </c>
      <c r="R244" s="131" t="s">
        <v>38</v>
      </c>
      <c r="S244" s="131" t="s">
        <v>38</v>
      </c>
      <c r="T244" s="131" t="s">
        <v>38</v>
      </c>
      <c r="U244" s="131" t="s">
        <v>39</v>
      </c>
      <c r="V244" s="131"/>
      <c r="W244" s="131">
        <v>1100</v>
      </c>
      <c r="X244" s="131">
        <f>D244-W244</f>
        <v>0</v>
      </c>
      <c r="Y244" s="131" t="s">
        <v>38</v>
      </c>
      <c r="Z244" s="131" t="s">
        <v>38</v>
      </c>
      <c r="AA244" s="169" t="s">
        <v>40</v>
      </c>
      <c r="AB244" s="131"/>
      <c r="AC244" s="131" t="s">
        <v>41</v>
      </c>
    </row>
    <row r="245" ht="40.5" spans="1:29">
      <c r="A245" s="126">
        <v>243</v>
      </c>
      <c r="B245" s="126" t="s">
        <v>472</v>
      </c>
      <c r="C245" s="126" t="s">
        <v>476</v>
      </c>
      <c r="D245" s="126">
        <v>570</v>
      </c>
      <c r="E245" s="130">
        <v>6840</v>
      </c>
      <c r="F245" s="130">
        <f t="shared" si="15"/>
        <v>2052</v>
      </c>
      <c r="G245" s="130">
        <f t="shared" si="16"/>
        <v>2052</v>
      </c>
      <c r="H245" s="130">
        <f t="shared" si="17"/>
        <v>2736</v>
      </c>
      <c r="I245" s="130">
        <f t="shared" si="18"/>
        <v>4788</v>
      </c>
      <c r="J245" s="175">
        <v>44651</v>
      </c>
      <c r="K245" s="175">
        <v>45015</v>
      </c>
      <c r="L245" s="126">
        <v>18084630722</v>
      </c>
      <c r="M245" s="160" t="s">
        <v>31</v>
      </c>
      <c r="N245" s="126" t="str">
        <f>VLOOKUP(C245,'[2]2022'!$G$2:$W$451,17,0)</f>
        <v>阿肥爹岭</v>
      </c>
      <c r="O245" s="126">
        <f>VLOOKUP(C245,'[2]2022'!$G$2:$J$350,4,0)</f>
        <v>14.79</v>
      </c>
      <c r="P245" s="158">
        <f t="shared" si="19"/>
        <v>38.5395537525355</v>
      </c>
      <c r="Q245" s="126"/>
      <c r="R245" s="126"/>
      <c r="S245" s="126"/>
      <c r="T245" s="126"/>
      <c r="U245" s="126"/>
      <c r="V245" s="126"/>
      <c r="W245" s="126"/>
      <c r="X245" s="126"/>
      <c r="Y245" s="126"/>
      <c r="Z245" s="126"/>
      <c r="AA245" s="169" t="s">
        <v>40</v>
      </c>
      <c r="AB245" s="126"/>
      <c r="AC245" s="126"/>
    </row>
    <row r="246" ht="40.5" spans="1:29">
      <c r="A246" s="126">
        <v>244</v>
      </c>
      <c r="B246" s="126" t="s">
        <v>477</v>
      </c>
      <c r="C246" s="126" t="s">
        <v>478</v>
      </c>
      <c r="D246" s="126">
        <v>1800</v>
      </c>
      <c r="E246" s="130">
        <v>21600</v>
      </c>
      <c r="F246" s="130">
        <f t="shared" si="15"/>
        <v>6480</v>
      </c>
      <c r="G246" s="130">
        <f t="shared" si="16"/>
        <v>6480</v>
      </c>
      <c r="H246" s="130">
        <f t="shared" si="17"/>
        <v>8640</v>
      </c>
      <c r="I246" s="130">
        <f t="shared" si="18"/>
        <v>15120</v>
      </c>
      <c r="J246" s="175">
        <v>44651</v>
      </c>
      <c r="K246" s="175">
        <v>45015</v>
      </c>
      <c r="L246" s="126">
        <v>13627566909</v>
      </c>
      <c r="M246" s="160" t="s">
        <v>31</v>
      </c>
      <c r="N246" s="126" t="str">
        <f>VLOOKUP(C246,'[2]2022'!$G$2:$W$451,17,0)</f>
        <v>阿肥爹岭</v>
      </c>
      <c r="O246" s="126">
        <f>VLOOKUP(C246,'[2]2022'!$G$2:$J$350,4,0)</f>
        <v>41.85</v>
      </c>
      <c r="P246" s="158">
        <f t="shared" si="19"/>
        <v>43.010752688172</v>
      </c>
      <c r="Q246" s="126"/>
      <c r="R246" s="126"/>
      <c r="S246" s="126"/>
      <c r="T246" s="126"/>
      <c r="U246" s="126"/>
      <c r="V246" s="126"/>
      <c r="W246" s="126"/>
      <c r="X246" s="126"/>
      <c r="Y246" s="126"/>
      <c r="Z246" s="126"/>
      <c r="AA246" s="169"/>
      <c r="AB246" s="126"/>
      <c r="AC246" s="126"/>
    </row>
    <row r="247" ht="40.5" spans="1:29">
      <c r="A247" s="136">
        <v>245</v>
      </c>
      <c r="B247" s="136" t="s">
        <v>479</v>
      </c>
      <c r="C247" s="136" t="s">
        <v>480</v>
      </c>
      <c r="D247" s="136">
        <v>3300</v>
      </c>
      <c r="E247" s="140">
        <v>51480</v>
      </c>
      <c r="F247" s="140">
        <f t="shared" si="15"/>
        <v>15444</v>
      </c>
      <c r="G247" s="140">
        <f t="shared" si="16"/>
        <v>15444</v>
      </c>
      <c r="H247" s="140">
        <f t="shared" si="17"/>
        <v>20592</v>
      </c>
      <c r="I247" s="140">
        <f t="shared" si="18"/>
        <v>36036</v>
      </c>
      <c r="J247" s="173">
        <v>44651</v>
      </c>
      <c r="K247" s="173">
        <v>45015</v>
      </c>
      <c r="L247" s="136">
        <v>13876597116</v>
      </c>
      <c r="M247" s="160" t="s">
        <v>31</v>
      </c>
      <c r="N247" s="126" t="str">
        <f>VLOOKUP(C247,'[2]2022'!$G$2:$W$451,17,0)</f>
        <v>赤草村</v>
      </c>
      <c r="O247" s="126">
        <f>VLOOKUP(C247,'[2]2022'!$G$2:$J$350,4,0)</f>
        <v>78.79</v>
      </c>
      <c r="P247" s="158">
        <f t="shared" si="19"/>
        <v>41.8834877522528</v>
      </c>
      <c r="Q247" s="126" t="s">
        <v>38</v>
      </c>
      <c r="R247" s="126" t="s">
        <v>38</v>
      </c>
      <c r="S247" s="126" t="s">
        <v>38</v>
      </c>
      <c r="T247" s="126" t="s">
        <v>38</v>
      </c>
      <c r="U247" s="126" t="s">
        <v>39</v>
      </c>
      <c r="V247" s="126"/>
      <c r="W247" s="126">
        <v>3300</v>
      </c>
      <c r="X247" s="126"/>
      <c r="Y247" s="126" t="s">
        <v>38</v>
      </c>
      <c r="Z247" s="126" t="s">
        <v>38</v>
      </c>
      <c r="AA247" s="169" t="s">
        <v>40</v>
      </c>
      <c r="AB247" s="126"/>
      <c r="AC247" s="126"/>
    </row>
    <row r="248" ht="40.5" spans="1:29">
      <c r="A248" s="136">
        <v>246</v>
      </c>
      <c r="B248" s="136" t="s">
        <v>481</v>
      </c>
      <c r="C248" s="136" t="s">
        <v>482</v>
      </c>
      <c r="D248" s="136">
        <v>1900</v>
      </c>
      <c r="E248" s="140">
        <v>22800</v>
      </c>
      <c r="F248" s="140">
        <f t="shared" si="15"/>
        <v>6840</v>
      </c>
      <c r="G248" s="140">
        <f t="shared" si="16"/>
        <v>6840</v>
      </c>
      <c r="H248" s="140">
        <f t="shared" si="17"/>
        <v>9120</v>
      </c>
      <c r="I248" s="140">
        <f t="shared" si="18"/>
        <v>15960</v>
      </c>
      <c r="J248" s="173">
        <v>44651</v>
      </c>
      <c r="K248" s="173">
        <v>45015</v>
      </c>
      <c r="L248" s="136">
        <v>15985760296</v>
      </c>
      <c r="M248" s="160" t="s">
        <v>31</v>
      </c>
      <c r="N248" s="126" t="str">
        <f>VLOOKUP(C248,'[2]2022'!$G$2:$W$451,17,0)</f>
        <v>梅村</v>
      </c>
      <c r="O248" s="126">
        <f>VLOOKUP(C248,'[2]2022'!$G$2:$J$350,4,0)</f>
        <v>43.2</v>
      </c>
      <c r="P248" s="158">
        <f t="shared" si="19"/>
        <v>43.9814814814815</v>
      </c>
      <c r="Q248" s="126" t="s">
        <v>38</v>
      </c>
      <c r="R248" s="126" t="s">
        <v>38</v>
      </c>
      <c r="S248" s="126" t="s">
        <v>38</v>
      </c>
      <c r="T248" s="126" t="s">
        <v>38</v>
      </c>
      <c r="U248" s="126" t="s">
        <v>39</v>
      </c>
      <c r="V248" s="126"/>
      <c r="W248" s="126">
        <v>1900</v>
      </c>
      <c r="X248" s="126"/>
      <c r="Y248" s="126" t="s">
        <v>38</v>
      </c>
      <c r="Z248" s="126" t="s">
        <v>38</v>
      </c>
      <c r="AA248" s="169"/>
      <c r="AB248" s="126"/>
      <c r="AC248" s="126"/>
    </row>
    <row r="249" s="117" customFormat="1" ht="40.5" spans="1:29">
      <c r="A249" s="131">
        <v>247</v>
      </c>
      <c r="B249" s="131" t="s">
        <v>483</v>
      </c>
      <c r="C249" s="131" t="s">
        <v>484</v>
      </c>
      <c r="D249" s="131">
        <v>1800</v>
      </c>
      <c r="E249" s="135">
        <v>21600</v>
      </c>
      <c r="F249" s="135">
        <f t="shared" si="15"/>
        <v>6480</v>
      </c>
      <c r="G249" s="135">
        <f t="shared" si="16"/>
        <v>6480</v>
      </c>
      <c r="H249" s="135">
        <f t="shared" si="17"/>
        <v>8640</v>
      </c>
      <c r="I249" s="135">
        <f t="shared" si="18"/>
        <v>15120</v>
      </c>
      <c r="J249" s="174">
        <v>44651</v>
      </c>
      <c r="K249" s="174">
        <v>45015</v>
      </c>
      <c r="L249" s="131">
        <v>13518899466</v>
      </c>
      <c r="M249" s="160" t="s">
        <v>31</v>
      </c>
      <c r="N249" s="131" t="str">
        <f>VLOOKUP(C249,'[2]2022'!$G$2:$W$451,17,0)</f>
        <v>梅村</v>
      </c>
      <c r="O249" s="131">
        <f>VLOOKUP(C249,'[2]2022'!$G$2:$J$350,4,0)</f>
        <v>41.1</v>
      </c>
      <c r="P249" s="158">
        <f t="shared" si="19"/>
        <v>43.7956204379562</v>
      </c>
      <c r="Q249" s="131" t="s">
        <v>38</v>
      </c>
      <c r="R249" s="131" t="s">
        <v>38</v>
      </c>
      <c r="S249" s="131" t="s">
        <v>38</v>
      </c>
      <c r="T249" s="131" t="s">
        <v>38</v>
      </c>
      <c r="U249" s="131" t="s">
        <v>39</v>
      </c>
      <c r="V249" s="131"/>
      <c r="W249" s="131">
        <v>1800</v>
      </c>
      <c r="X249" s="131">
        <f>D249-W249</f>
        <v>0</v>
      </c>
      <c r="Y249" s="131" t="s">
        <v>38</v>
      </c>
      <c r="Z249" s="131" t="s">
        <v>38</v>
      </c>
      <c r="AA249" s="169"/>
      <c r="AB249" s="131"/>
      <c r="AC249" s="170" t="s">
        <v>485</v>
      </c>
    </row>
    <row r="250" ht="40.5" spans="1:29">
      <c r="A250" s="136">
        <v>248</v>
      </c>
      <c r="B250" s="136" t="s">
        <v>444</v>
      </c>
      <c r="C250" s="136" t="s">
        <v>486</v>
      </c>
      <c r="D250" s="136">
        <v>1600</v>
      </c>
      <c r="E250" s="140">
        <v>19200</v>
      </c>
      <c r="F250" s="140">
        <f t="shared" si="15"/>
        <v>5760</v>
      </c>
      <c r="G250" s="140">
        <f t="shared" si="16"/>
        <v>5760</v>
      </c>
      <c r="H250" s="140">
        <f t="shared" si="17"/>
        <v>7680</v>
      </c>
      <c r="I250" s="140">
        <f t="shared" si="18"/>
        <v>13440</v>
      </c>
      <c r="J250" s="173">
        <v>44651</v>
      </c>
      <c r="K250" s="173">
        <v>45015</v>
      </c>
      <c r="L250" s="136">
        <v>13178906380</v>
      </c>
      <c r="M250" s="160" t="s">
        <v>31</v>
      </c>
      <c r="N250" s="126" t="str">
        <f>VLOOKUP(C250,'[2]2022'!$G$2:$W$451,17,0)</f>
        <v>梅村</v>
      </c>
      <c r="O250" s="126">
        <f>VLOOKUP(C250,'[2]2022'!$G$2:$J$350,4,0)</f>
        <v>42.5</v>
      </c>
      <c r="P250" s="158">
        <f t="shared" si="19"/>
        <v>37.6470588235294</v>
      </c>
      <c r="Q250" s="126" t="s">
        <v>38</v>
      </c>
      <c r="R250" s="126" t="s">
        <v>38</v>
      </c>
      <c r="S250" s="126" t="s">
        <v>38</v>
      </c>
      <c r="T250" s="126" t="s">
        <v>38</v>
      </c>
      <c r="U250" s="126" t="s">
        <v>39</v>
      </c>
      <c r="V250" s="126"/>
      <c r="W250" s="126">
        <v>1600</v>
      </c>
      <c r="X250" s="126"/>
      <c r="Y250" s="126" t="s">
        <v>38</v>
      </c>
      <c r="Z250" s="126" t="s">
        <v>38</v>
      </c>
      <c r="AA250" s="169" t="s">
        <v>40</v>
      </c>
      <c r="AB250" s="126"/>
      <c r="AC250" s="126"/>
    </row>
    <row r="251" ht="40.5" spans="1:29">
      <c r="A251" s="136">
        <v>249</v>
      </c>
      <c r="B251" s="136" t="s">
        <v>487</v>
      </c>
      <c r="C251" s="136" t="s">
        <v>488</v>
      </c>
      <c r="D251" s="136">
        <v>1700</v>
      </c>
      <c r="E251" s="140">
        <v>20400</v>
      </c>
      <c r="F251" s="140">
        <f t="shared" si="15"/>
        <v>6120</v>
      </c>
      <c r="G251" s="140">
        <f t="shared" si="16"/>
        <v>6120</v>
      </c>
      <c r="H251" s="140">
        <f t="shared" si="17"/>
        <v>8160</v>
      </c>
      <c r="I251" s="140">
        <f t="shared" si="18"/>
        <v>14280</v>
      </c>
      <c r="J251" s="173">
        <v>44651</v>
      </c>
      <c r="K251" s="173">
        <v>45015</v>
      </c>
      <c r="L251" s="136">
        <v>15109865701</v>
      </c>
      <c r="M251" s="160" t="s">
        <v>31</v>
      </c>
      <c r="N251" s="126" t="str">
        <f>VLOOKUP(C251,'[2]2022'!$G$2:$W$451,17,0)</f>
        <v>阿肥爹岭</v>
      </c>
      <c r="O251" s="126">
        <f>VLOOKUP(C251,'[2]2022'!$G$2:$J$350,4,0)</f>
        <v>31.1</v>
      </c>
      <c r="P251" s="158">
        <f t="shared" si="19"/>
        <v>54.6623794212219</v>
      </c>
      <c r="Q251" s="126" t="s">
        <v>38</v>
      </c>
      <c r="R251" s="126" t="s">
        <v>38</v>
      </c>
      <c r="S251" s="126" t="s">
        <v>38</v>
      </c>
      <c r="T251" s="126" t="s">
        <v>38</v>
      </c>
      <c r="U251" s="126" t="s">
        <v>39</v>
      </c>
      <c r="V251" s="126"/>
      <c r="W251" s="126">
        <v>1700</v>
      </c>
      <c r="X251" s="126"/>
      <c r="Y251" s="126" t="s">
        <v>38</v>
      </c>
      <c r="Z251" s="126" t="s">
        <v>38</v>
      </c>
      <c r="AA251" s="169" t="s">
        <v>40</v>
      </c>
      <c r="AB251" s="126"/>
      <c r="AC251" s="126"/>
    </row>
    <row r="252" s="117" customFormat="1" ht="40.5" spans="1:29">
      <c r="A252" s="131">
        <v>250</v>
      </c>
      <c r="B252" s="131" t="s">
        <v>489</v>
      </c>
      <c r="C252" s="131" t="s">
        <v>490</v>
      </c>
      <c r="D252" s="131">
        <v>2800</v>
      </c>
      <c r="E252" s="135">
        <v>33600</v>
      </c>
      <c r="F252" s="135">
        <f t="shared" si="15"/>
        <v>10080</v>
      </c>
      <c r="G252" s="135">
        <f t="shared" si="16"/>
        <v>10080</v>
      </c>
      <c r="H252" s="135">
        <f t="shared" si="17"/>
        <v>13440</v>
      </c>
      <c r="I252" s="135">
        <f t="shared" si="18"/>
        <v>23520</v>
      </c>
      <c r="J252" s="174">
        <v>44651</v>
      </c>
      <c r="K252" s="174">
        <v>45015</v>
      </c>
      <c r="L252" s="131">
        <v>18889249936</v>
      </c>
      <c r="M252" s="160" t="s">
        <v>31</v>
      </c>
      <c r="N252" s="131" t="str">
        <f>VLOOKUP(C252,'[2]2022'!$G$2:$W$451,17,0)</f>
        <v>阿肥爹岭</v>
      </c>
      <c r="O252" s="131">
        <f>VLOOKUP(C252,'[2]2022'!$G$2:$J$350,4,0)</f>
        <v>52.2</v>
      </c>
      <c r="P252" s="158">
        <f t="shared" si="19"/>
        <v>53.639846743295</v>
      </c>
      <c r="Q252" s="131" t="s">
        <v>38</v>
      </c>
      <c r="R252" s="131" t="s">
        <v>38</v>
      </c>
      <c r="S252" s="131" t="s">
        <v>38</v>
      </c>
      <c r="T252" s="131" t="s">
        <v>38</v>
      </c>
      <c r="U252" s="131" t="s">
        <v>39</v>
      </c>
      <c r="V252" s="131"/>
      <c r="W252" s="131">
        <v>2800</v>
      </c>
      <c r="X252" s="131">
        <f>D252-W252</f>
        <v>0</v>
      </c>
      <c r="Y252" s="131" t="s">
        <v>38</v>
      </c>
      <c r="Z252" s="131" t="s">
        <v>38</v>
      </c>
      <c r="AA252" s="169" t="s">
        <v>40</v>
      </c>
      <c r="AB252" s="131"/>
      <c r="AC252" s="131" t="s">
        <v>491</v>
      </c>
    </row>
    <row r="253" ht="40.5" spans="1:29">
      <c r="A253" s="136">
        <v>251</v>
      </c>
      <c r="B253" s="136" t="s">
        <v>492</v>
      </c>
      <c r="C253" s="136" t="s">
        <v>493</v>
      </c>
      <c r="D253" s="136">
        <v>700</v>
      </c>
      <c r="E253" s="140">
        <v>10920</v>
      </c>
      <c r="F253" s="140">
        <f t="shared" si="15"/>
        <v>3276</v>
      </c>
      <c r="G253" s="140">
        <f t="shared" si="16"/>
        <v>3276</v>
      </c>
      <c r="H253" s="140">
        <f t="shared" si="17"/>
        <v>4368</v>
      </c>
      <c r="I253" s="140">
        <f t="shared" si="18"/>
        <v>7644</v>
      </c>
      <c r="J253" s="173">
        <v>44651</v>
      </c>
      <c r="K253" s="173">
        <v>45015</v>
      </c>
      <c r="L253" s="136">
        <v>13807529313</v>
      </c>
      <c r="M253" s="160" t="s">
        <v>31</v>
      </c>
      <c r="N253" s="126" t="str">
        <f>VLOOKUP(C253,'[2]2022'!$G$2:$W$451,17,0)</f>
        <v>梅村</v>
      </c>
      <c r="O253" s="126">
        <f>VLOOKUP(C253,'[2]2022'!$G$2:$J$350,4,0)</f>
        <v>16.46</v>
      </c>
      <c r="P253" s="158">
        <f t="shared" si="19"/>
        <v>42.5273390036452</v>
      </c>
      <c r="Q253" s="126" t="s">
        <v>38</v>
      </c>
      <c r="R253" s="126" t="s">
        <v>38</v>
      </c>
      <c r="S253" s="126" t="s">
        <v>38</v>
      </c>
      <c r="T253" s="126" t="s">
        <v>38</v>
      </c>
      <c r="U253" s="126" t="s">
        <v>39</v>
      </c>
      <c r="V253" s="126"/>
      <c r="W253" s="126">
        <v>700</v>
      </c>
      <c r="X253" s="126"/>
      <c r="Y253" s="126" t="s">
        <v>38</v>
      </c>
      <c r="Z253" s="126" t="s">
        <v>38</v>
      </c>
      <c r="AA253" s="169" t="s">
        <v>40</v>
      </c>
      <c r="AB253" s="126"/>
      <c r="AC253" s="126"/>
    </row>
    <row r="254" ht="40.5" spans="1:29">
      <c r="A254" s="126">
        <v>252</v>
      </c>
      <c r="B254" s="126" t="s">
        <v>494</v>
      </c>
      <c r="C254" s="126" t="s">
        <v>495</v>
      </c>
      <c r="D254" s="126">
        <v>3000</v>
      </c>
      <c r="E254" s="130">
        <v>36000</v>
      </c>
      <c r="F254" s="130">
        <f t="shared" si="15"/>
        <v>10800</v>
      </c>
      <c r="G254" s="130">
        <f t="shared" si="16"/>
        <v>10800</v>
      </c>
      <c r="H254" s="130">
        <f t="shared" si="17"/>
        <v>14400</v>
      </c>
      <c r="I254" s="130">
        <f t="shared" si="18"/>
        <v>25200</v>
      </c>
      <c r="J254" s="175">
        <v>44651</v>
      </c>
      <c r="K254" s="175">
        <v>45015</v>
      </c>
      <c r="L254" s="126">
        <v>13959324597</v>
      </c>
      <c r="M254" s="160" t="s">
        <v>31</v>
      </c>
      <c r="N254" s="126" t="str">
        <f>VLOOKUP(C254,'[2]2022'!$G$2:$W$451,17,0)</f>
        <v>梅村</v>
      </c>
      <c r="O254" s="126">
        <f>VLOOKUP(C254,'[2]2022'!$G$2:$J$350,4,0)</f>
        <v>68.31</v>
      </c>
      <c r="P254" s="158">
        <f t="shared" si="19"/>
        <v>43.917435221783</v>
      </c>
      <c r="Q254" s="126"/>
      <c r="R254" s="126"/>
      <c r="S254" s="126"/>
      <c r="T254" s="126"/>
      <c r="U254" s="126"/>
      <c r="V254" s="126"/>
      <c r="W254" s="126"/>
      <c r="X254" s="126"/>
      <c r="Y254" s="126"/>
      <c r="Z254" s="126"/>
      <c r="AA254" s="169"/>
      <c r="AB254" s="126"/>
      <c r="AC254" s="126"/>
    </row>
    <row r="255" ht="40.5" spans="1:29">
      <c r="A255" s="136">
        <v>253</v>
      </c>
      <c r="B255" s="136" t="s">
        <v>496</v>
      </c>
      <c r="C255" s="136" t="s">
        <v>497</v>
      </c>
      <c r="D255" s="136">
        <v>2800</v>
      </c>
      <c r="E255" s="140">
        <v>33600</v>
      </c>
      <c r="F255" s="140">
        <f t="shared" si="15"/>
        <v>10080</v>
      </c>
      <c r="G255" s="140">
        <f t="shared" si="16"/>
        <v>10080</v>
      </c>
      <c r="H255" s="140">
        <f t="shared" si="17"/>
        <v>13440</v>
      </c>
      <c r="I255" s="140">
        <f t="shared" si="18"/>
        <v>23520</v>
      </c>
      <c r="J255" s="173">
        <v>44651</v>
      </c>
      <c r="K255" s="173">
        <v>45015</v>
      </c>
      <c r="L255" s="136">
        <v>18876107036</v>
      </c>
      <c r="M255" s="160" t="s">
        <v>31</v>
      </c>
      <c r="N255" s="126" t="str">
        <f>VLOOKUP(C255,'[2]2022'!$G$2:$W$451,17,0)</f>
        <v>阿肥爹岭</v>
      </c>
      <c r="O255" s="126">
        <f>VLOOKUP(C255,'[2]2022'!$G$2:$J$350,4,0)</f>
        <v>54.53</v>
      </c>
      <c r="P255" s="158">
        <f t="shared" si="19"/>
        <v>51.3478818998716</v>
      </c>
      <c r="Q255" s="126" t="s">
        <v>38</v>
      </c>
      <c r="R255" s="126" t="s">
        <v>38</v>
      </c>
      <c r="S255" s="126" t="s">
        <v>38</v>
      </c>
      <c r="T255" s="126" t="s">
        <v>38</v>
      </c>
      <c r="U255" s="126" t="s">
        <v>39</v>
      </c>
      <c r="V255" s="126"/>
      <c r="W255" s="126">
        <v>2800</v>
      </c>
      <c r="X255" s="126"/>
      <c r="Y255" s="126" t="s">
        <v>38</v>
      </c>
      <c r="Z255" s="126" t="s">
        <v>38</v>
      </c>
      <c r="AA255" s="169" t="s">
        <v>40</v>
      </c>
      <c r="AB255" s="126"/>
      <c r="AC255" s="126"/>
    </row>
    <row r="256" ht="40.5" spans="1:29">
      <c r="A256" s="136">
        <v>254</v>
      </c>
      <c r="B256" s="136" t="s">
        <v>498</v>
      </c>
      <c r="C256" s="136" t="s">
        <v>499</v>
      </c>
      <c r="D256" s="136">
        <v>2200</v>
      </c>
      <c r="E256" s="140">
        <v>26400</v>
      </c>
      <c r="F256" s="140">
        <f t="shared" si="15"/>
        <v>7920</v>
      </c>
      <c r="G256" s="140">
        <f t="shared" si="16"/>
        <v>7920</v>
      </c>
      <c r="H256" s="140">
        <f t="shared" si="17"/>
        <v>10560</v>
      </c>
      <c r="I256" s="140">
        <f t="shared" si="18"/>
        <v>18480</v>
      </c>
      <c r="J256" s="173">
        <v>44651</v>
      </c>
      <c r="K256" s="173">
        <v>45015</v>
      </c>
      <c r="L256" s="136">
        <v>15008916302</v>
      </c>
      <c r="M256" s="160" t="s">
        <v>31</v>
      </c>
      <c r="N256" s="126" t="str">
        <f>VLOOKUP(C256,'[2]2022'!$G$2:$W$451,17,0)</f>
        <v>阿肥爹岭</v>
      </c>
      <c r="O256" s="126">
        <f>VLOOKUP(C256,'[2]2022'!$G$2:$J$350,4,0)</f>
        <v>46.3</v>
      </c>
      <c r="P256" s="158">
        <f t="shared" si="19"/>
        <v>47.5161987041037</v>
      </c>
      <c r="Q256" s="126" t="s">
        <v>38</v>
      </c>
      <c r="R256" s="126" t="s">
        <v>38</v>
      </c>
      <c r="S256" s="126" t="s">
        <v>38</v>
      </c>
      <c r="T256" s="126" t="s">
        <v>38</v>
      </c>
      <c r="U256" s="126" t="s">
        <v>39</v>
      </c>
      <c r="V256" s="126"/>
      <c r="W256" s="126">
        <v>2200</v>
      </c>
      <c r="X256" s="126"/>
      <c r="Y256" s="126" t="s">
        <v>38</v>
      </c>
      <c r="Z256" s="126" t="s">
        <v>38</v>
      </c>
      <c r="AA256" s="169" t="s">
        <v>40</v>
      </c>
      <c r="AB256" s="126"/>
      <c r="AC256" s="126"/>
    </row>
    <row r="257" s="117" customFormat="1" ht="40.5" spans="1:29">
      <c r="A257" s="131">
        <v>255</v>
      </c>
      <c r="B257" s="131" t="s">
        <v>500</v>
      </c>
      <c r="C257" s="131" t="s">
        <v>501</v>
      </c>
      <c r="D257" s="131">
        <v>1800</v>
      </c>
      <c r="E257" s="135">
        <v>28080</v>
      </c>
      <c r="F257" s="135">
        <f t="shared" si="15"/>
        <v>8424</v>
      </c>
      <c r="G257" s="135">
        <f t="shared" si="16"/>
        <v>8424</v>
      </c>
      <c r="H257" s="135">
        <f t="shared" si="17"/>
        <v>11232</v>
      </c>
      <c r="I257" s="135">
        <f t="shared" si="18"/>
        <v>19656</v>
      </c>
      <c r="J257" s="174">
        <v>44651</v>
      </c>
      <c r="K257" s="174">
        <v>45015</v>
      </c>
      <c r="L257" s="131">
        <v>18789969153</v>
      </c>
      <c r="M257" s="160" t="s">
        <v>31</v>
      </c>
      <c r="N257" s="131" t="str">
        <f>VLOOKUP(C257,'[2]2022'!$G$2:$W$451,17,0)</f>
        <v>黄猄坡</v>
      </c>
      <c r="O257" s="131">
        <f>VLOOKUP(C257,'[2]2022'!$G$2:$J$350,4,0)</f>
        <v>43.28</v>
      </c>
      <c r="P257" s="158">
        <f t="shared" si="19"/>
        <v>41.5896487985213</v>
      </c>
      <c r="Q257" s="131" t="s">
        <v>38</v>
      </c>
      <c r="R257" s="131" t="s">
        <v>38</v>
      </c>
      <c r="S257" s="131" t="s">
        <v>38</v>
      </c>
      <c r="T257" s="131" t="s">
        <v>38</v>
      </c>
      <c r="U257" s="131" t="s">
        <v>39</v>
      </c>
      <c r="V257" s="131"/>
      <c r="W257" s="131">
        <v>1800</v>
      </c>
      <c r="X257" s="131">
        <f>D257-W257</f>
        <v>0</v>
      </c>
      <c r="Y257" s="131" t="s">
        <v>38</v>
      </c>
      <c r="Z257" s="131" t="s">
        <v>38</v>
      </c>
      <c r="AA257" s="169"/>
      <c r="AB257" s="131"/>
      <c r="AC257" s="131" t="s">
        <v>41</v>
      </c>
    </row>
    <row r="258" ht="40.5" spans="1:29">
      <c r="A258" s="136">
        <v>256</v>
      </c>
      <c r="B258" s="136" t="s">
        <v>500</v>
      </c>
      <c r="C258" s="136" t="s">
        <v>502</v>
      </c>
      <c r="D258" s="136">
        <v>1500</v>
      </c>
      <c r="E258" s="140">
        <v>23400</v>
      </c>
      <c r="F258" s="140">
        <f t="shared" si="15"/>
        <v>7020</v>
      </c>
      <c r="G258" s="140">
        <f t="shared" si="16"/>
        <v>7020</v>
      </c>
      <c r="H258" s="140">
        <f t="shared" si="17"/>
        <v>9360</v>
      </c>
      <c r="I258" s="140">
        <f t="shared" si="18"/>
        <v>16380</v>
      </c>
      <c r="J258" s="173">
        <v>44651</v>
      </c>
      <c r="K258" s="173">
        <v>45015</v>
      </c>
      <c r="L258" s="136">
        <v>18789969153</v>
      </c>
      <c r="M258" s="160" t="s">
        <v>31</v>
      </c>
      <c r="N258" s="126" t="str">
        <f>VLOOKUP(C258,'[2]2022'!$G$2:$W$451,17,0)</f>
        <v>双联农场</v>
      </c>
      <c r="O258" s="126">
        <f>VLOOKUP(C258,'[2]2022'!$G$2:$J$350,4,0)</f>
        <v>34.12</v>
      </c>
      <c r="P258" s="158">
        <f t="shared" si="19"/>
        <v>43.9624853458382</v>
      </c>
      <c r="Q258" s="126" t="s">
        <v>38</v>
      </c>
      <c r="R258" s="126" t="s">
        <v>38</v>
      </c>
      <c r="S258" s="126" t="s">
        <v>38</v>
      </c>
      <c r="T258" s="126" t="s">
        <v>38</v>
      </c>
      <c r="U258" s="126" t="s">
        <v>39</v>
      </c>
      <c r="V258" s="126"/>
      <c r="W258" s="126">
        <v>1500</v>
      </c>
      <c r="X258" s="126"/>
      <c r="Y258" s="126" t="s">
        <v>38</v>
      </c>
      <c r="Z258" s="126" t="s">
        <v>38</v>
      </c>
      <c r="AA258" s="169"/>
      <c r="AB258" s="126"/>
      <c r="AC258" s="126"/>
    </row>
    <row r="259" ht="40.5" spans="1:29">
      <c r="A259" s="136">
        <v>257</v>
      </c>
      <c r="B259" s="136" t="s">
        <v>492</v>
      </c>
      <c r="C259" s="136" t="s">
        <v>503</v>
      </c>
      <c r="D259" s="136">
        <v>2500</v>
      </c>
      <c r="E259" s="140">
        <v>39000</v>
      </c>
      <c r="F259" s="140">
        <f t="shared" ref="F259:F294" si="20">E259*0.3</f>
        <v>11700</v>
      </c>
      <c r="G259" s="140">
        <f t="shared" ref="G259:G294" si="21">E259*0.3</f>
        <v>11700</v>
      </c>
      <c r="H259" s="140">
        <f t="shared" ref="H259:H294" si="22">E259*0.4</f>
        <v>15600</v>
      </c>
      <c r="I259" s="140">
        <f t="shared" ref="I259:I294" si="23">G259+H259</f>
        <v>27300</v>
      </c>
      <c r="J259" s="173">
        <v>44651</v>
      </c>
      <c r="K259" s="173">
        <v>45015</v>
      </c>
      <c r="L259" s="136">
        <v>18789969153</v>
      </c>
      <c r="M259" s="160" t="s">
        <v>31</v>
      </c>
      <c r="N259" s="126" t="str">
        <f>VLOOKUP(C259,'[2]2022'!$G$2:$W$451,17,0)</f>
        <v>赤草村</v>
      </c>
      <c r="O259" s="126">
        <f>VLOOKUP(C259,'[2]2022'!$G$2:$J$350,4,0)</f>
        <v>67.36</v>
      </c>
      <c r="P259" s="158">
        <f t="shared" si="19"/>
        <v>37.1140142517815</v>
      </c>
      <c r="Q259" s="126" t="s">
        <v>38</v>
      </c>
      <c r="R259" s="126" t="s">
        <v>38</v>
      </c>
      <c r="S259" s="126" t="s">
        <v>38</v>
      </c>
      <c r="T259" s="126" t="s">
        <v>38</v>
      </c>
      <c r="U259" s="126" t="s">
        <v>39</v>
      </c>
      <c r="V259" s="126"/>
      <c r="W259" s="126">
        <v>2500</v>
      </c>
      <c r="X259" s="126"/>
      <c r="Y259" s="126" t="s">
        <v>38</v>
      </c>
      <c r="Z259" s="126" t="s">
        <v>38</v>
      </c>
      <c r="AA259" s="169" t="s">
        <v>40</v>
      </c>
      <c r="AB259" s="126"/>
      <c r="AC259" s="126"/>
    </row>
    <row r="260" ht="40.5" spans="1:29">
      <c r="A260" s="136">
        <v>258</v>
      </c>
      <c r="B260" s="136" t="s">
        <v>504</v>
      </c>
      <c r="C260" s="136" t="s">
        <v>505</v>
      </c>
      <c r="D260" s="136">
        <v>1500</v>
      </c>
      <c r="E260" s="140">
        <v>23400</v>
      </c>
      <c r="F260" s="140">
        <f t="shared" si="20"/>
        <v>7020</v>
      </c>
      <c r="G260" s="140">
        <f t="shared" si="21"/>
        <v>7020</v>
      </c>
      <c r="H260" s="140">
        <f t="shared" si="22"/>
        <v>9360</v>
      </c>
      <c r="I260" s="140">
        <f t="shared" si="23"/>
        <v>16380</v>
      </c>
      <c r="J260" s="173">
        <v>44651</v>
      </c>
      <c r="K260" s="173">
        <v>45015</v>
      </c>
      <c r="L260" s="136">
        <v>15798921003</v>
      </c>
      <c r="M260" s="160" t="s">
        <v>31</v>
      </c>
      <c r="N260" s="126" t="str">
        <f>VLOOKUP(C260,'[2]2022'!$G$2:$W$451,17,0)</f>
        <v>赤草村</v>
      </c>
      <c r="O260" s="126">
        <f>VLOOKUP(C260,'[2]2022'!$G$2:$J$350,4,0)</f>
        <v>44.64</v>
      </c>
      <c r="P260" s="158">
        <f t="shared" ref="P260:P298" si="24">D260/O260</f>
        <v>33.6021505376344</v>
      </c>
      <c r="Q260" s="126" t="s">
        <v>38</v>
      </c>
      <c r="R260" s="126" t="s">
        <v>38</v>
      </c>
      <c r="S260" s="126" t="s">
        <v>38</v>
      </c>
      <c r="T260" s="126" t="s">
        <v>38</v>
      </c>
      <c r="U260" s="126" t="s">
        <v>39</v>
      </c>
      <c r="V260" s="126"/>
      <c r="W260" s="126">
        <v>1500</v>
      </c>
      <c r="X260" s="126"/>
      <c r="Y260" s="126" t="s">
        <v>38</v>
      </c>
      <c r="Z260" s="126" t="s">
        <v>38</v>
      </c>
      <c r="AA260" s="169" t="s">
        <v>506</v>
      </c>
      <c r="AB260" s="126"/>
      <c r="AC260" s="126"/>
    </row>
    <row r="261" ht="40.5" spans="1:29">
      <c r="A261" s="136">
        <v>259</v>
      </c>
      <c r="B261" s="136" t="s">
        <v>370</v>
      </c>
      <c r="C261" s="136" t="s">
        <v>507</v>
      </c>
      <c r="D261" s="136">
        <v>1820</v>
      </c>
      <c r="E261" s="140">
        <v>21840</v>
      </c>
      <c r="F261" s="140">
        <f t="shared" si="20"/>
        <v>6552</v>
      </c>
      <c r="G261" s="140">
        <f t="shared" si="21"/>
        <v>6552</v>
      </c>
      <c r="H261" s="140">
        <f t="shared" si="22"/>
        <v>8736</v>
      </c>
      <c r="I261" s="140">
        <f t="shared" si="23"/>
        <v>15288</v>
      </c>
      <c r="J261" s="173">
        <v>44651</v>
      </c>
      <c r="K261" s="173">
        <v>45015</v>
      </c>
      <c r="L261" s="136">
        <v>17798434628</v>
      </c>
      <c r="M261" s="160" t="s">
        <v>31</v>
      </c>
      <c r="N261" s="126" t="str">
        <f>VLOOKUP(C261,'[2]2022'!$G$2:$W$451,17,0)</f>
        <v>阿肥爹岭</v>
      </c>
      <c r="O261" s="126">
        <f>VLOOKUP(C261,'[2]2022'!$G$2:$J$350,4,0)</f>
        <v>32.53</v>
      </c>
      <c r="P261" s="158">
        <f t="shared" si="24"/>
        <v>55.9483553642791</v>
      </c>
      <c r="Q261" s="126" t="s">
        <v>38</v>
      </c>
      <c r="R261" s="126" t="s">
        <v>38</v>
      </c>
      <c r="S261" s="126" t="s">
        <v>38</v>
      </c>
      <c r="T261" s="126" t="s">
        <v>38</v>
      </c>
      <c r="U261" s="126" t="s">
        <v>39</v>
      </c>
      <c r="V261" s="126"/>
      <c r="W261" s="126">
        <v>2500</v>
      </c>
      <c r="X261" s="126"/>
      <c r="Y261" s="126" t="s">
        <v>38</v>
      </c>
      <c r="Z261" s="126" t="s">
        <v>38</v>
      </c>
      <c r="AA261" s="169" t="s">
        <v>40</v>
      </c>
      <c r="AB261" s="126"/>
      <c r="AC261" s="126"/>
    </row>
    <row r="262" s="117" customFormat="1" ht="40.5" spans="1:29">
      <c r="A262" s="131">
        <v>260</v>
      </c>
      <c r="B262" s="131" t="s">
        <v>474</v>
      </c>
      <c r="C262" s="131" t="s">
        <v>508</v>
      </c>
      <c r="D262" s="131">
        <v>1500</v>
      </c>
      <c r="E262" s="135">
        <v>18000</v>
      </c>
      <c r="F262" s="135">
        <f t="shared" si="20"/>
        <v>5400</v>
      </c>
      <c r="G262" s="135">
        <f t="shared" si="21"/>
        <v>5400</v>
      </c>
      <c r="H262" s="135">
        <f t="shared" si="22"/>
        <v>7200</v>
      </c>
      <c r="I262" s="135">
        <f t="shared" si="23"/>
        <v>12600</v>
      </c>
      <c r="J262" s="174">
        <v>44651</v>
      </c>
      <c r="K262" s="174">
        <v>45015</v>
      </c>
      <c r="L262" s="131">
        <v>13086063428</v>
      </c>
      <c r="M262" s="160" t="s">
        <v>31</v>
      </c>
      <c r="N262" s="131" t="str">
        <f>VLOOKUP(C262,'[2]2022'!$G$2:$W$451,17,0)</f>
        <v>南新十三队</v>
      </c>
      <c r="O262" s="131">
        <f>VLOOKUP(C262,'[2]2022'!$G$2:$J$350,4,0)</f>
        <v>36.34</v>
      </c>
      <c r="P262" s="158">
        <f t="shared" si="24"/>
        <v>41.2768299394606</v>
      </c>
      <c r="Q262" s="131" t="s">
        <v>38</v>
      </c>
      <c r="R262" s="131" t="s">
        <v>38</v>
      </c>
      <c r="S262" s="131" t="s">
        <v>38</v>
      </c>
      <c r="T262" s="131" t="s">
        <v>38</v>
      </c>
      <c r="U262" s="131" t="s">
        <v>39</v>
      </c>
      <c r="V262" s="131"/>
      <c r="W262" s="131">
        <v>1500</v>
      </c>
      <c r="X262" s="131">
        <f>D262-W262</f>
        <v>0</v>
      </c>
      <c r="Y262" s="131" t="s">
        <v>38</v>
      </c>
      <c r="Z262" s="131" t="s">
        <v>38</v>
      </c>
      <c r="AA262" s="169" t="s">
        <v>40</v>
      </c>
      <c r="AB262" s="131"/>
      <c r="AC262" s="131" t="s">
        <v>41</v>
      </c>
    </row>
    <row r="263" s="117" customFormat="1" ht="40.5" spans="1:29">
      <c r="A263" s="131">
        <v>261</v>
      </c>
      <c r="B263" s="131" t="s">
        <v>509</v>
      </c>
      <c r="C263" s="131" t="s">
        <v>510</v>
      </c>
      <c r="D263" s="131">
        <v>2500</v>
      </c>
      <c r="E263" s="135">
        <v>30000</v>
      </c>
      <c r="F263" s="135">
        <f t="shared" si="20"/>
        <v>9000</v>
      </c>
      <c r="G263" s="135">
        <f t="shared" si="21"/>
        <v>9000</v>
      </c>
      <c r="H263" s="135">
        <f t="shared" si="22"/>
        <v>12000</v>
      </c>
      <c r="I263" s="135">
        <f t="shared" si="23"/>
        <v>21000</v>
      </c>
      <c r="J263" s="174">
        <v>44651</v>
      </c>
      <c r="K263" s="174">
        <v>45015</v>
      </c>
      <c r="L263" s="131">
        <v>17850793601</v>
      </c>
      <c r="M263" s="160" t="s">
        <v>31</v>
      </c>
      <c r="N263" s="131" t="str">
        <f>VLOOKUP(C263,'[2]2022'!$G$2:$W$451,17,0)</f>
        <v>阿肥爹岭</v>
      </c>
      <c r="O263" s="131">
        <f>VLOOKUP(C263,'[2]2022'!$G$2:$J$350,4,0)</f>
        <v>58.18</v>
      </c>
      <c r="P263" s="158">
        <f t="shared" si="24"/>
        <v>42.9700928154005</v>
      </c>
      <c r="Q263" s="131" t="s">
        <v>38</v>
      </c>
      <c r="R263" s="131" t="s">
        <v>38</v>
      </c>
      <c r="S263" s="131" t="s">
        <v>38</v>
      </c>
      <c r="T263" s="131" t="s">
        <v>38</v>
      </c>
      <c r="U263" s="131" t="s">
        <v>39</v>
      </c>
      <c r="V263" s="131"/>
      <c r="W263" s="131">
        <v>2500</v>
      </c>
      <c r="X263" s="131">
        <f>D263-W263</f>
        <v>0</v>
      </c>
      <c r="Y263" s="131" t="s">
        <v>38</v>
      </c>
      <c r="Z263" s="131" t="s">
        <v>38</v>
      </c>
      <c r="AA263" s="169" t="s">
        <v>40</v>
      </c>
      <c r="AB263" s="131"/>
      <c r="AC263" s="131" t="s">
        <v>491</v>
      </c>
    </row>
    <row r="264" ht="40.5" spans="1:29">
      <c r="A264" s="136">
        <v>262</v>
      </c>
      <c r="B264" s="136" t="s">
        <v>504</v>
      </c>
      <c r="C264" s="136" t="s">
        <v>511</v>
      </c>
      <c r="D264" s="136">
        <v>1750</v>
      </c>
      <c r="E264" s="140">
        <v>27300</v>
      </c>
      <c r="F264" s="140">
        <f t="shared" si="20"/>
        <v>8190</v>
      </c>
      <c r="G264" s="140">
        <f t="shared" si="21"/>
        <v>8190</v>
      </c>
      <c r="H264" s="140">
        <f t="shared" si="22"/>
        <v>10920</v>
      </c>
      <c r="I264" s="140">
        <f t="shared" si="23"/>
        <v>19110</v>
      </c>
      <c r="J264" s="173">
        <v>44651</v>
      </c>
      <c r="K264" s="173">
        <v>45015</v>
      </c>
      <c r="L264" s="136">
        <v>15798921003</v>
      </c>
      <c r="M264" s="160" t="s">
        <v>31</v>
      </c>
      <c r="N264" s="126" t="str">
        <f>VLOOKUP(C264,'[2]2022'!$G$2:$W$451,17,0)</f>
        <v>赤草村</v>
      </c>
      <c r="O264" s="126">
        <f>VLOOKUP(C264,'[2]2022'!$G$2:$J$350,4,0)</f>
        <v>40.65</v>
      </c>
      <c r="P264" s="158">
        <f t="shared" si="24"/>
        <v>43.050430504305</v>
      </c>
      <c r="Q264" s="126" t="s">
        <v>38</v>
      </c>
      <c r="R264" s="126" t="s">
        <v>38</v>
      </c>
      <c r="S264" s="126" t="s">
        <v>38</v>
      </c>
      <c r="T264" s="126" t="s">
        <v>38</v>
      </c>
      <c r="U264" s="126" t="s">
        <v>39</v>
      </c>
      <c r="V264" s="126"/>
      <c r="W264" s="126">
        <v>1750</v>
      </c>
      <c r="X264" s="126"/>
      <c r="Y264" s="126" t="s">
        <v>38</v>
      </c>
      <c r="Z264" s="126" t="s">
        <v>38</v>
      </c>
      <c r="AA264" s="169" t="s">
        <v>506</v>
      </c>
      <c r="AB264" s="126"/>
      <c r="AC264" s="126"/>
    </row>
    <row r="265" s="117" customFormat="1" ht="40.5" spans="1:29">
      <c r="A265" s="131">
        <v>263</v>
      </c>
      <c r="B265" s="131" t="s">
        <v>500</v>
      </c>
      <c r="C265" s="131" t="s">
        <v>512</v>
      </c>
      <c r="D265" s="131">
        <v>2666</v>
      </c>
      <c r="E265" s="135">
        <v>41589.6</v>
      </c>
      <c r="F265" s="135">
        <f t="shared" si="20"/>
        <v>12476.88</v>
      </c>
      <c r="G265" s="135">
        <f t="shared" si="21"/>
        <v>12476.88</v>
      </c>
      <c r="H265" s="135">
        <f t="shared" si="22"/>
        <v>16635.84</v>
      </c>
      <c r="I265" s="135">
        <f t="shared" si="23"/>
        <v>29112.72</v>
      </c>
      <c r="J265" s="174">
        <v>44651</v>
      </c>
      <c r="K265" s="174">
        <v>45015</v>
      </c>
      <c r="L265" s="131">
        <v>18789969153</v>
      </c>
      <c r="M265" s="160" t="s">
        <v>31</v>
      </c>
      <c r="N265" s="131" t="str">
        <f>VLOOKUP(C265,'[2]2022'!$G$2:$W$451,17,0)</f>
        <v>黄猄坡</v>
      </c>
      <c r="O265" s="131">
        <f>VLOOKUP(C265,'[2]2022'!$G$2:$J$350,4,0)</f>
        <v>30.8</v>
      </c>
      <c r="P265" s="158">
        <f t="shared" si="24"/>
        <v>86.5584415584416</v>
      </c>
      <c r="Q265" s="131" t="s">
        <v>38</v>
      </c>
      <c r="R265" s="131" t="s">
        <v>38</v>
      </c>
      <c r="S265" s="131" t="s">
        <v>38</v>
      </c>
      <c r="T265" s="131" t="s">
        <v>38</v>
      </c>
      <c r="U265" s="131" t="s">
        <v>39</v>
      </c>
      <c r="V265" s="131"/>
      <c r="W265" s="131">
        <v>2666</v>
      </c>
      <c r="X265" s="131">
        <f>D265-W265</f>
        <v>0</v>
      </c>
      <c r="Y265" s="131" t="s">
        <v>38</v>
      </c>
      <c r="Z265" s="131" t="s">
        <v>38</v>
      </c>
      <c r="AA265" s="169" t="s">
        <v>40</v>
      </c>
      <c r="AB265" s="131"/>
      <c r="AC265" s="131" t="s">
        <v>491</v>
      </c>
    </row>
    <row r="266" ht="40.5" spans="1:29">
      <c r="A266" s="136">
        <v>264</v>
      </c>
      <c r="B266" s="136" t="s">
        <v>372</v>
      </c>
      <c r="C266" s="136" t="s">
        <v>513</v>
      </c>
      <c r="D266" s="136">
        <v>1000</v>
      </c>
      <c r="E266" s="140">
        <v>12000</v>
      </c>
      <c r="F266" s="140">
        <f t="shared" si="20"/>
        <v>3600</v>
      </c>
      <c r="G266" s="140">
        <f t="shared" si="21"/>
        <v>3600</v>
      </c>
      <c r="H266" s="140">
        <f t="shared" si="22"/>
        <v>4800</v>
      </c>
      <c r="I266" s="140">
        <f t="shared" si="23"/>
        <v>8400</v>
      </c>
      <c r="J266" s="173">
        <v>44651</v>
      </c>
      <c r="K266" s="173">
        <v>45015</v>
      </c>
      <c r="L266" s="136">
        <v>17389735942</v>
      </c>
      <c r="M266" s="160" t="s">
        <v>31</v>
      </c>
      <c r="N266" s="126" t="str">
        <f>VLOOKUP(C266,'[2]2022'!$G$2:$W$451,17,0)</f>
        <v>阿肥爹岭</v>
      </c>
      <c r="O266" s="126">
        <f>VLOOKUP(C266,'[2]2022'!$G$2:$J$350,4,0)</f>
        <v>20.82</v>
      </c>
      <c r="P266" s="158">
        <f t="shared" si="24"/>
        <v>48.030739673391</v>
      </c>
      <c r="Q266" s="126" t="s">
        <v>38</v>
      </c>
      <c r="R266" s="126" t="s">
        <v>38</v>
      </c>
      <c r="S266" s="126" t="s">
        <v>38</v>
      </c>
      <c r="T266" s="126" t="s">
        <v>38</v>
      </c>
      <c r="U266" s="126" t="s">
        <v>39</v>
      </c>
      <c r="V266" s="126"/>
      <c r="W266" s="126">
        <v>1000</v>
      </c>
      <c r="X266" s="126"/>
      <c r="Y266" s="126" t="s">
        <v>38</v>
      </c>
      <c r="Z266" s="126" t="s">
        <v>38</v>
      </c>
      <c r="AA266" s="169" t="s">
        <v>32</v>
      </c>
      <c r="AB266" s="126"/>
      <c r="AC266" s="126"/>
    </row>
    <row r="267" s="117" customFormat="1" ht="40.5" spans="1:29">
      <c r="A267" s="131">
        <v>265</v>
      </c>
      <c r="B267" s="131" t="s">
        <v>500</v>
      </c>
      <c r="C267" s="131" t="s">
        <v>514</v>
      </c>
      <c r="D267" s="131">
        <v>1300</v>
      </c>
      <c r="E267" s="135">
        <v>20280</v>
      </c>
      <c r="F267" s="135">
        <f t="shared" si="20"/>
        <v>6084</v>
      </c>
      <c r="G267" s="135">
        <f t="shared" si="21"/>
        <v>6084</v>
      </c>
      <c r="H267" s="135">
        <f t="shared" si="22"/>
        <v>8112</v>
      </c>
      <c r="I267" s="135">
        <f t="shared" si="23"/>
        <v>14196</v>
      </c>
      <c r="J267" s="174">
        <v>44651</v>
      </c>
      <c r="K267" s="174">
        <v>45015</v>
      </c>
      <c r="L267" s="131">
        <v>18789969153</v>
      </c>
      <c r="M267" s="160" t="s">
        <v>31</v>
      </c>
      <c r="N267" s="131" t="str">
        <f>VLOOKUP(C267,'[2]2022'!$G$2:$W$451,17,0)</f>
        <v>黄猄坡</v>
      </c>
      <c r="O267" s="131">
        <f>VLOOKUP(C267,'[2]2022'!$G$2:$J$350,4,0)</f>
        <v>30.76</v>
      </c>
      <c r="P267" s="158">
        <f t="shared" si="24"/>
        <v>42.2626788036411</v>
      </c>
      <c r="Q267" s="131" t="s">
        <v>38</v>
      </c>
      <c r="R267" s="131" t="s">
        <v>38</v>
      </c>
      <c r="S267" s="131" t="s">
        <v>38</v>
      </c>
      <c r="T267" s="131" t="s">
        <v>38</v>
      </c>
      <c r="U267" s="131" t="s">
        <v>39</v>
      </c>
      <c r="V267" s="131"/>
      <c r="W267" s="131">
        <v>1300</v>
      </c>
      <c r="X267" s="131">
        <f>D267-W267</f>
        <v>0</v>
      </c>
      <c r="Y267" s="131" t="s">
        <v>38</v>
      </c>
      <c r="Z267" s="131" t="s">
        <v>38</v>
      </c>
      <c r="AA267" s="169" t="s">
        <v>40</v>
      </c>
      <c r="AB267" s="131"/>
      <c r="AC267" s="131" t="s">
        <v>41</v>
      </c>
    </row>
    <row r="268" ht="40.5" spans="1:29">
      <c r="A268" s="136">
        <v>266</v>
      </c>
      <c r="B268" s="136" t="s">
        <v>515</v>
      </c>
      <c r="C268" s="136" t="s">
        <v>516</v>
      </c>
      <c r="D268" s="136">
        <v>3000</v>
      </c>
      <c r="E268" s="140">
        <v>36000</v>
      </c>
      <c r="F268" s="140">
        <f t="shared" si="20"/>
        <v>10800</v>
      </c>
      <c r="G268" s="140">
        <f t="shared" si="21"/>
        <v>10800</v>
      </c>
      <c r="H268" s="140">
        <f t="shared" si="22"/>
        <v>14400</v>
      </c>
      <c r="I268" s="140">
        <f t="shared" si="23"/>
        <v>25200</v>
      </c>
      <c r="J268" s="173">
        <v>44651</v>
      </c>
      <c r="K268" s="173">
        <v>45015</v>
      </c>
      <c r="L268" s="136">
        <v>13105960888</v>
      </c>
      <c r="M268" s="160" t="s">
        <v>31</v>
      </c>
      <c r="N268" s="126" t="str">
        <f>VLOOKUP(C268,'[2]2022'!$G$2:$W$451,17,0)</f>
        <v>阿肥爹岭</v>
      </c>
      <c r="O268" s="126">
        <f>VLOOKUP(C268,'[2]2022'!$G$2:$J$350,4,0)</f>
        <v>68.38</v>
      </c>
      <c r="P268" s="158">
        <f t="shared" si="24"/>
        <v>43.8724773325534</v>
      </c>
      <c r="Q268" s="126" t="s">
        <v>38</v>
      </c>
      <c r="R268" s="126" t="s">
        <v>38</v>
      </c>
      <c r="S268" s="126" t="s">
        <v>38</v>
      </c>
      <c r="T268" s="126" t="s">
        <v>38</v>
      </c>
      <c r="U268" s="126" t="s">
        <v>39</v>
      </c>
      <c r="V268" s="126"/>
      <c r="W268" s="126">
        <v>3000</v>
      </c>
      <c r="X268" s="126"/>
      <c r="Y268" s="126" t="s">
        <v>38</v>
      </c>
      <c r="Z268" s="126" t="s">
        <v>38</v>
      </c>
      <c r="AA268" s="169" t="s">
        <v>40</v>
      </c>
      <c r="AB268" s="126"/>
      <c r="AC268" s="126"/>
    </row>
    <row r="269" s="117" customFormat="1" ht="40.5" spans="1:29">
      <c r="A269" s="131">
        <v>267</v>
      </c>
      <c r="B269" s="131" t="s">
        <v>500</v>
      </c>
      <c r="C269" s="131" t="s">
        <v>517</v>
      </c>
      <c r="D269" s="131">
        <v>2600</v>
      </c>
      <c r="E269" s="135">
        <v>40560</v>
      </c>
      <c r="F269" s="135">
        <f t="shared" si="20"/>
        <v>12168</v>
      </c>
      <c r="G269" s="135">
        <f t="shared" si="21"/>
        <v>12168</v>
      </c>
      <c r="H269" s="135">
        <f t="shared" si="22"/>
        <v>16224</v>
      </c>
      <c r="I269" s="135">
        <f t="shared" si="23"/>
        <v>28392</v>
      </c>
      <c r="J269" s="174">
        <v>44651</v>
      </c>
      <c r="K269" s="174">
        <v>45015</v>
      </c>
      <c r="L269" s="131">
        <v>18789969153</v>
      </c>
      <c r="M269" s="160" t="s">
        <v>31</v>
      </c>
      <c r="N269" s="131" t="str">
        <f>VLOOKUP(C269,'[2]2022'!$G$2:$W$451,17,0)</f>
        <v>黄猄坡</v>
      </c>
      <c r="O269" s="131">
        <f>VLOOKUP(C269,'[2]2022'!$G$2:$J$350,4,0)</f>
        <v>66.6</v>
      </c>
      <c r="P269" s="158">
        <f t="shared" si="24"/>
        <v>39.039039039039</v>
      </c>
      <c r="Q269" s="131" t="s">
        <v>38</v>
      </c>
      <c r="R269" s="131" t="s">
        <v>38</v>
      </c>
      <c r="S269" s="131" t="s">
        <v>38</v>
      </c>
      <c r="T269" s="131" t="s">
        <v>38</v>
      </c>
      <c r="U269" s="131" t="s">
        <v>39</v>
      </c>
      <c r="V269" s="131"/>
      <c r="W269" s="131">
        <v>1300</v>
      </c>
      <c r="X269" s="131">
        <v>2600</v>
      </c>
      <c r="Y269" s="131" t="s">
        <v>38</v>
      </c>
      <c r="Z269" s="131" t="s">
        <v>38</v>
      </c>
      <c r="AA269" s="169" t="s">
        <v>40</v>
      </c>
      <c r="AB269" s="131"/>
      <c r="AC269" s="131" t="s">
        <v>41</v>
      </c>
    </row>
    <row r="270" ht="40.5" spans="1:29">
      <c r="A270" s="136">
        <v>268</v>
      </c>
      <c r="B270" s="136" t="s">
        <v>518</v>
      </c>
      <c r="C270" s="136" t="s">
        <v>519</v>
      </c>
      <c r="D270" s="136">
        <v>1820</v>
      </c>
      <c r="E270" s="140">
        <v>21840</v>
      </c>
      <c r="F270" s="140">
        <f t="shared" si="20"/>
        <v>6552</v>
      </c>
      <c r="G270" s="140">
        <f t="shared" si="21"/>
        <v>6552</v>
      </c>
      <c r="H270" s="140">
        <f t="shared" si="22"/>
        <v>8736</v>
      </c>
      <c r="I270" s="140">
        <f t="shared" si="23"/>
        <v>15288</v>
      </c>
      <c r="J270" s="173">
        <v>44651</v>
      </c>
      <c r="K270" s="173">
        <v>45015</v>
      </c>
      <c r="L270" s="136">
        <v>18389413117</v>
      </c>
      <c r="M270" s="160" t="s">
        <v>31</v>
      </c>
      <c r="N270" s="126" t="str">
        <f>VLOOKUP(C270,'[2]2022'!$G$2:$W$451,17,0)</f>
        <v>阿肥爹岭</v>
      </c>
      <c r="O270" s="126">
        <f>VLOOKUP(C270,'[2]2022'!$G$2:$J$350,4,0)</f>
        <v>41.48</v>
      </c>
      <c r="P270" s="158">
        <f t="shared" si="24"/>
        <v>43.8765670202507</v>
      </c>
      <c r="Q270" s="126" t="s">
        <v>38</v>
      </c>
      <c r="R270" s="126" t="s">
        <v>38</v>
      </c>
      <c r="S270" s="126" t="s">
        <v>38</v>
      </c>
      <c r="T270" s="126" t="s">
        <v>38</v>
      </c>
      <c r="U270" s="126" t="s">
        <v>39</v>
      </c>
      <c r="V270" s="126"/>
      <c r="W270" s="126">
        <v>1820</v>
      </c>
      <c r="X270" s="126"/>
      <c r="Y270" s="126" t="s">
        <v>38</v>
      </c>
      <c r="Z270" s="126" t="s">
        <v>38</v>
      </c>
      <c r="AA270" s="169" t="s">
        <v>40</v>
      </c>
      <c r="AB270" s="126"/>
      <c r="AC270" s="126"/>
    </row>
    <row r="271" s="117" customFormat="1" ht="40.5" spans="1:29">
      <c r="A271" s="131">
        <v>269</v>
      </c>
      <c r="B271" s="131" t="s">
        <v>520</v>
      </c>
      <c r="C271" s="131" t="s">
        <v>521</v>
      </c>
      <c r="D271" s="131">
        <v>1200</v>
      </c>
      <c r="E271" s="135">
        <v>14400</v>
      </c>
      <c r="F271" s="135">
        <f t="shared" si="20"/>
        <v>4320</v>
      </c>
      <c r="G271" s="135">
        <f t="shared" si="21"/>
        <v>4320</v>
      </c>
      <c r="H271" s="135">
        <f t="shared" si="22"/>
        <v>5760</v>
      </c>
      <c r="I271" s="135">
        <f t="shared" si="23"/>
        <v>10080</v>
      </c>
      <c r="J271" s="174">
        <v>44651</v>
      </c>
      <c r="K271" s="174">
        <v>45015</v>
      </c>
      <c r="L271" s="131">
        <v>18982812673</v>
      </c>
      <c r="M271" s="160" t="s">
        <v>31</v>
      </c>
      <c r="N271" s="131" t="str">
        <f>VLOOKUP(C271,'[2]2022'!$G$2:$W$451,17,0)</f>
        <v>阿肥爹岭</v>
      </c>
      <c r="O271" s="131">
        <f>VLOOKUP(C271,'[2]2022'!$G$2:$J$350,4,0)</f>
        <v>35.22</v>
      </c>
      <c r="P271" s="158">
        <f t="shared" si="24"/>
        <v>34.0715502555366</v>
      </c>
      <c r="Q271" s="131" t="s">
        <v>38</v>
      </c>
      <c r="R271" s="131" t="s">
        <v>38</v>
      </c>
      <c r="S271" s="131" t="s">
        <v>38</v>
      </c>
      <c r="T271" s="131" t="s">
        <v>38</v>
      </c>
      <c r="U271" s="131" t="s">
        <v>39</v>
      </c>
      <c r="V271" s="131"/>
      <c r="W271" s="131">
        <v>1200</v>
      </c>
      <c r="X271" s="131">
        <f>D271-W271</f>
        <v>0</v>
      </c>
      <c r="Y271" s="131" t="s">
        <v>38</v>
      </c>
      <c r="Z271" s="131" t="s">
        <v>38</v>
      </c>
      <c r="AA271" s="169" t="s">
        <v>40</v>
      </c>
      <c r="AB271" s="131"/>
      <c r="AC271" s="131" t="s">
        <v>55</v>
      </c>
    </row>
    <row r="272" ht="40.5" spans="1:29">
      <c r="A272" s="126">
        <v>270</v>
      </c>
      <c r="B272" s="126" t="s">
        <v>522</v>
      </c>
      <c r="C272" s="126" t="s">
        <v>523</v>
      </c>
      <c r="D272" s="126">
        <v>3000</v>
      </c>
      <c r="E272" s="130">
        <v>36000</v>
      </c>
      <c r="F272" s="130">
        <f t="shared" si="20"/>
        <v>10800</v>
      </c>
      <c r="G272" s="130">
        <f t="shared" si="21"/>
        <v>10800</v>
      </c>
      <c r="H272" s="130">
        <f t="shared" si="22"/>
        <v>14400</v>
      </c>
      <c r="I272" s="130">
        <f t="shared" si="23"/>
        <v>25200</v>
      </c>
      <c r="J272" s="175">
        <v>44651</v>
      </c>
      <c r="K272" s="175">
        <v>45015</v>
      </c>
      <c r="L272" s="126">
        <v>15773753360</v>
      </c>
      <c r="M272" s="160" t="s">
        <v>31</v>
      </c>
      <c r="N272" s="126" t="str">
        <f>VLOOKUP(C272,'[2]2022'!$G$2:$W$451,17,0)</f>
        <v>阿肥爹岭</v>
      </c>
      <c r="O272" s="126">
        <f>VLOOKUP(C272,'[2]2022'!$G$2:$J$350,4,0)</f>
        <v>54.23</v>
      </c>
      <c r="P272" s="158">
        <f t="shared" si="24"/>
        <v>55.3199336160797</v>
      </c>
      <c r="Q272" s="126"/>
      <c r="R272" s="126"/>
      <c r="S272" s="126"/>
      <c r="T272" s="126"/>
      <c r="U272" s="126"/>
      <c r="V272" s="126"/>
      <c r="W272" s="126"/>
      <c r="X272" s="126"/>
      <c r="Y272" s="126"/>
      <c r="Z272" s="126"/>
      <c r="AA272" s="169" t="s">
        <v>40</v>
      </c>
      <c r="AB272" s="126"/>
      <c r="AC272" s="126"/>
    </row>
    <row r="273" s="117" customFormat="1" ht="40.5" spans="1:29">
      <c r="A273" s="131">
        <v>271</v>
      </c>
      <c r="B273" s="131" t="s">
        <v>520</v>
      </c>
      <c r="C273" s="131" t="s">
        <v>524</v>
      </c>
      <c r="D273" s="131">
        <v>300</v>
      </c>
      <c r="E273" s="135">
        <v>3600</v>
      </c>
      <c r="F273" s="135">
        <f t="shared" si="20"/>
        <v>1080</v>
      </c>
      <c r="G273" s="135">
        <f t="shared" si="21"/>
        <v>1080</v>
      </c>
      <c r="H273" s="135">
        <f t="shared" si="22"/>
        <v>1440</v>
      </c>
      <c r="I273" s="135">
        <f t="shared" si="23"/>
        <v>2520</v>
      </c>
      <c r="J273" s="174">
        <v>44651</v>
      </c>
      <c r="K273" s="174">
        <v>45015</v>
      </c>
      <c r="L273" s="131">
        <v>18982812673</v>
      </c>
      <c r="M273" s="160" t="s">
        <v>31</v>
      </c>
      <c r="N273" s="131" t="str">
        <f>VLOOKUP(C273,'[2]2022'!$G$2:$W$451,17,0)</f>
        <v>阿肥爹岭</v>
      </c>
      <c r="O273" s="131">
        <f>VLOOKUP(C273,'[2]2022'!$G$2:$J$350,4,0)</f>
        <v>7.2</v>
      </c>
      <c r="P273" s="158">
        <f t="shared" si="24"/>
        <v>41.6666666666667</v>
      </c>
      <c r="Q273" s="131" t="s">
        <v>38</v>
      </c>
      <c r="R273" s="131" t="s">
        <v>38</v>
      </c>
      <c r="S273" s="131" t="s">
        <v>38</v>
      </c>
      <c r="T273" s="131" t="s">
        <v>38</v>
      </c>
      <c r="U273" s="131" t="s">
        <v>39</v>
      </c>
      <c r="V273" s="131"/>
      <c r="W273" s="131">
        <v>300</v>
      </c>
      <c r="X273" s="131">
        <f>D273-W273</f>
        <v>0</v>
      </c>
      <c r="Y273" s="131" t="s">
        <v>38</v>
      </c>
      <c r="Z273" s="131" t="s">
        <v>38</v>
      </c>
      <c r="AA273" s="169" t="s">
        <v>40</v>
      </c>
      <c r="AB273" s="131"/>
      <c r="AC273" s="131" t="s">
        <v>55</v>
      </c>
    </row>
    <row r="274" ht="40.5" spans="1:29">
      <c r="A274" s="136">
        <v>272</v>
      </c>
      <c r="B274" s="136" t="s">
        <v>525</v>
      </c>
      <c r="C274" s="136" t="s">
        <v>526</v>
      </c>
      <c r="D274" s="136">
        <v>1550</v>
      </c>
      <c r="E274" s="140">
        <v>18600</v>
      </c>
      <c r="F274" s="140">
        <f t="shared" si="20"/>
        <v>5580</v>
      </c>
      <c r="G274" s="140">
        <f t="shared" si="21"/>
        <v>5580</v>
      </c>
      <c r="H274" s="140">
        <f t="shared" si="22"/>
        <v>7440</v>
      </c>
      <c r="I274" s="140">
        <f t="shared" si="23"/>
        <v>13020</v>
      </c>
      <c r="J274" s="173">
        <v>44651</v>
      </c>
      <c r="K274" s="173">
        <v>45015</v>
      </c>
      <c r="L274" s="136">
        <v>17330817735</v>
      </c>
      <c r="M274" s="160" t="s">
        <v>31</v>
      </c>
      <c r="N274" s="126" t="str">
        <f>VLOOKUP(C274,'[2]2022'!$G$2:$W$451,17,0)</f>
        <v>梅村</v>
      </c>
      <c r="O274" s="126">
        <f>VLOOKUP(C274,'[2]2022'!$G$2:$J$350,4,0)</f>
        <v>46.81</v>
      </c>
      <c r="P274" s="158">
        <f t="shared" si="24"/>
        <v>33.112582781457</v>
      </c>
      <c r="Q274" s="126" t="s">
        <v>38</v>
      </c>
      <c r="R274" s="126" t="s">
        <v>38</v>
      </c>
      <c r="S274" s="126" t="s">
        <v>38</v>
      </c>
      <c r="T274" s="126" t="s">
        <v>38</v>
      </c>
      <c r="U274" s="126" t="s">
        <v>39</v>
      </c>
      <c r="V274" s="126"/>
      <c r="W274" s="126">
        <v>1550</v>
      </c>
      <c r="X274" s="126"/>
      <c r="Y274" s="126" t="s">
        <v>38</v>
      </c>
      <c r="Z274" s="126" t="s">
        <v>38</v>
      </c>
      <c r="AA274" s="169" t="s">
        <v>527</v>
      </c>
      <c r="AB274" s="126"/>
      <c r="AC274" s="126"/>
    </row>
    <row r="275" s="117" customFormat="1" ht="40.5" spans="1:29">
      <c r="A275" s="131">
        <v>273</v>
      </c>
      <c r="B275" s="131" t="s">
        <v>525</v>
      </c>
      <c r="C275" s="131" t="s">
        <v>528</v>
      </c>
      <c r="D275" s="131">
        <v>1450</v>
      </c>
      <c r="E275" s="135">
        <v>17400</v>
      </c>
      <c r="F275" s="135">
        <f t="shared" si="20"/>
        <v>5220</v>
      </c>
      <c r="G275" s="135">
        <f t="shared" si="21"/>
        <v>5220</v>
      </c>
      <c r="H275" s="135">
        <f t="shared" si="22"/>
        <v>6960</v>
      </c>
      <c r="I275" s="135">
        <f t="shared" si="23"/>
        <v>12180</v>
      </c>
      <c r="J275" s="174">
        <v>44651</v>
      </c>
      <c r="K275" s="174">
        <v>45015</v>
      </c>
      <c r="L275" s="131">
        <v>17330817735</v>
      </c>
      <c r="M275" s="160" t="s">
        <v>31</v>
      </c>
      <c r="N275" s="131" t="str">
        <f>VLOOKUP(C275,'[2]2022'!$G$2:$W$451,17,0)</f>
        <v>梅村</v>
      </c>
      <c r="O275" s="131">
        <f>VLOOKUP(C275,'[2]2022'!$G$2:$J$350,4,0)</f>
        <v>43.67</v>
      </c>
      <c r="P275" s="158">
        <f t="shared" si="24"/>
        <v>33.2035722463934</v>
      </c>
      <c r="Q275" s="131" t="s">
        <v>38</v>
      </c>
      <c r="R275" s="131" t="s">
        <v>38</v>
      </c>
      <c r="S275" s="131" t="s">
        <v>38</v>
      </c>
      <c r="T275" s="131" t="s">
        <v>38</v>
      </c>
      <c r="U275" s="131" t="s">
        <v>39</v>
      </c>
      <c r="V275" s="131"/>
      <c r="W275" s="131">
        <v>1550</v>
      </c>
      <c r="X275" s="131">
        <f>D275-W275</f>
        <v>-100</v>
      </c>
      <c r="Y275" s="131" t="s">
        <v>38</v>
      </c>
      <c r="Z275" s="131" t="s">
        <v>38</v>
      </c>
      <c r="AA275" s="169" t="s">
        <v>527</v>
      </c>
      <c r="AB275" s="131"/>
      <c r="AC275" s="131" t="s">
        <v>41</v>
      </c>
    </row>
    <row r="276" s="117" customFormat="1" ht="40.5" spans="1:29">
      <c r="A276" s="131">
        <v>274</v>
      </c>
      <c r="B276" s="131" t="s">
        <v>529</v>
      </c>
      <c r="C276" s="131" t="s">
        <v>530</v>
      </c>
      <c r="D276" s="131">
        <v>2000</v>
      </c>
      <c r="E276" s="135">
        <v>24000</v>
      </c>
      <c r="F276" s="135">
        <f t="shared" si="20"/>
        <v>7200</v>
      </c>
      <c r="G276" s="135">
        <f t="shared" si="21"/>
        <v>7200</v>
      </c>
      <c r="H276" s="135">
        <f t="shared" si="22"/>
        <v>9600</v>
      </c>
      <c r="I276" s="135">
        <f t="shared" si="23"/>
        <v>16800</v>
      </c>
      <c r="J276" s="174">
        <v>44651</v>
      </c>
      <c r="K276" s="174">
        <v>45015</v>
      </c>
      <c r="L276" s="131">
        <v>15960002556</v>
      </c>
      <c r="M276" s="160" t="s">
        <v>31</v>
      </c>
      <c r="N276" s="131" t="str">
        <f>VLOOKUP(C276,'[2]2022'!$G$2:$W$451,17,0)</f>
        <v>海棠村</v>
      </c>
      <c r="O276" s="131">
        <f>VLOOKUP(C276,'[2]2022'!$G$2:$J$350,4,0)</f>
        <v>68</v>
      </c>
      <c r="P276" s="158">
        <f t="shared" si="24"/>
        <v>29.4117647058824</v>
      </c>
      <c r="Q276" s="131" t="s">
        <v>38</v>
      </c>
      <c r="R276" s="131" t="s">
        <v>38</v>
      </c>
      <c r="S276" s="131" t="s">
        <v>38</v>
      </c>
      <c r="T276" s="131" t="s">
        <v>38</v>
      </c>
      <c r="U276" s="131" t="s">
        <v>39</v>
      </c>
      <c r="V276" s="131"/>
      <c r="W276" s="131">
        <v>2000</v>
      </c>
      <c r="X276" s="131">
        <f>D276-W276</f>
        <v>0</v>
      </c>
      <c r="Y276" s="131" t="s">
        <v>38</v>
      </c>
      <c r="Z276" s="131" t="s">
        <v>38</v>
      </c>
      <c r="AA276" s="169" t="s">
        <v>40</v>
      </c>
      <c r="AB276" s="131"/>
      <c r="AC276" s="170" t="s">
        <v>531</v>
      </c>
    </row>
    <row r="277" s="117" customFormat="1" ht="40.5" spans="1:29">
      <c r="A277" s="131">
        <v>275</v>
      </c>
      <c r="B277" s="131" t="s">
        <v>532</v>
      </c>
      <c r="C277" s="131" t="s">
        <v>533</v>
      </c>
      <c r="D277" s="131">
        <v>1400</v>
      </c>
      <c r="E277" s="135">
        <v>16800</v>
      </c>
      <c r="F277" s="135">
        <f t="shared" si="20"/>
        <v>5040</v>
      </c>
      <c r="G277" s="135">
        <f t="shared" si="21"/>
        <v>5040</v>
      </c>
      <c r="H277" s="135">
        <f t="shared" si="22"/>
        <v>6720</v>
      </c>
      <c r="I277" s="135">
        <f t="shared" si="23"/>
        <v>11760</v>
      </c>
      <c r="J277" s="174">
        <v>44651</v>
      </c>
      <c r="K277" s="174">
        <v>45015</v>
      </c>
      <c r="L277" s="131">
        <v>18789958368</v>
      </c>
      <c r="M277" s="160" t="s">
        <v>31</v>
      </c>
      <c r="N277" s="131" t="str">
        <f>VLOOKUP(C277,'[2]2022'!$G$2:$W$451,17,0)</f>
        <v>阿肥爹岭</v>
      </c>
      <c r="O277" s="131">
        <f>VLOOKUP(C277,'[2]2022'!$G$2:$J$350,4,0)</f>
        <v>40.68</v>
      </c>
      <c r="P277" s="158">
        <f t="shared" si="24"/>
        <v>34.4149459193707</v>
      </c>
      <c r="Q277" s="131" t="s">
        <v>38</v>
      </c>
      <c r="R277" s="131" t="s">
        <v>38</v>
      </c>
      <c r="S277" s="131" t="s">
        <v>38</v>
      </c>
      <c r="T277" s="131" t="s">
        <v>534</v>
      </c>
      <c r="U277" s="131" t="s">
        <v>39</v>
      </c>
      <c r="V277" s="131"/>
      <c r="W277" s="131">
        <v>1600</v>
      </c>
      <c r="X277" s="131">
        <f>D277-W277</f>
        <v>-200</v>
      </c>
      <c r="Y277" s="131" t="s">
        <v>38</v>
      </c>
      <c r="Z277" s="131" t="s">
        <v>38</v>
      </c>
      <c r="AA277" s="169" t="s">
        <v>535</v>
      </c>
      <c r="AB277" s="131"/>
      <c r="AC277" s="131" t="s">
        <v>55</v>
      </c>
    </row>
    <row r="278" ht="40.5" spans="1:29">
      <c r="A278" s="136">
        <v>276</v>
      </c>
      <c r="B278" s="136" t="s">
        <v>536</v>
      </c>
      <c r="C278" s="136" t="s">
        <v>537</v>
      </c>
      <c r="D278" s="136">
        <v>1400</v>
      </c>
      <c r="E278" s="140">
        <v>21840</v>
      </c>
      <c r="F278" s="140">
        <f t="shared" si="20"/>
        <v>6552</v>
      </c>
      <c r="G278" s="140">
        <f t="shared" si="21"/>
        <v>6552</v>
      </c>
      <c r="H278" s="140">
        <f t="shared" si="22"/>
        <v>8736</v>
      </c>
      <c r="I278" s="140">
        <f t="shared" si="23"/>
        <v>15288</v>
      </c>
      <c r="J278" s="173">
        <v>44651</v>
      </c>
      <c r="K278" s="173">
        <v>45015</v>
      </c>
      <c r="L278" s="136">
        <v>18105020508</v>
      </c>
      <c r="M278" s="160" t="s">
        <v>31</v>
      </c>
      <c r="N278" s="126" t="str">
        <f>VLOOKUP(C278,'[2]2022'!$G$2:$W$451,17,0)</f>
        <v>海棠村</v>
      </c>
      <c r="O278" s="126">
        <f>VLOOKUP(C278,'[2]2022'!$G$2:$J$350,4,0)</f>
        <v>40.32</v>
      </c>
      <c r="P278" s="158">
        <f t="shared" si="24"/>
        <v>34.7222222222222</v>
      </c>
      <c r="Q278" s="126" t="s">
        <v>38</v>
      </c>
      <c r="R278" s="126" t="s">
        <v>38</v>
      </c>
      <c r="S278" s="126" t="s">
        <v>38</v>
      </c>
      <c r="T278" s="126" t="s">
        <v>38</v>
      </c>
      <c r="U278" s="126" t="s">
        <v>39</v>
      </c>
      <c r="V278" s="126"/>
      <c r="W278" s="126">
        <v>1400</v>
      </c>
      <c r="X278" s="126"/>
      <c r="Y278" s="126" t="s">
        <v>38</v>
      </c>
      <c r="Z278" s="126" t="s">
        <v>38</v>
      </c>
      <c r="AA278" s="169" t="s">
        <v>40</v>
      </c>
      <c r="AB278" s="126"/>
      <c r="AC278" s="126"/>
    </row>
    <row r="279" ht="40.5" spans="1:29">
      <c r="A279" s="136">
        <v>277</v>
      </c>
      <c r="B279" s="136" t="s">
        <v>538</v>
      </c>
      <c r="C279" s="136" t="s">
        <v>539</v>
      </c>
      <c r="D279" s="136">
        <v>1890</v>
      </c>
      <c r="E279" s="140">
        <v>22680</v>
      </c>
      <c r="F279" s="140">
        <f t="shared" si="20"/>
        <v>6804</v>
      </c>
      <c r="G279" s="140">
        <f t="shared" si="21"/>
        <v>6804</v>
      </c>
      <c r="H279" s="140">
        <f t="shared" si="22"/>
        <v>9072</v>
      </c>
      <c r="I279" s="140">
        <f t="shared" si="23"/>
        <v>15876</v>
      </c>
      <c r="J279" s="173">
        <v>44651</v>
      </c>
      <c r="K279" s="173">
        <v>45015</v>
      </c>
      <c r="L279" s="136">
        <v>17263658810</v>
      </c>
      <c r="M279" s="160" t="s">
        <v>31</v>
      </c>
      <c r="N279" s="126" t="str">
        <f>VLOOKUP(C279,'[2]2022'!$G$2:$W$451,17,0)</f>
        <v>梅村</v>
      </c>
      <c r="O279" s="126">
        <f>VLOOKUP(C279,'[2]2022'!$G$2:$J$350,4,0)</f>
        <v>43.73</v>
      </c>
      <c r="P279" s="158">
        <f t="shared" si="24"/>
        <v>43.2197576034759</v>
      </c>
      <c r="Q279" s="126" t="s">
        <v>38</v>
      </c>
      <c r="R279" s="126" t="s">
        <v>38</v>
      </c>
      <c r="S279" s="126" t="s">
        <v>38</v>
      </c>
      <c r="T279" s="126" t="s">
        <v>38</v>
      </c>
      <c r="U279" s="126" t="s">
        <v>39</v>
      </c>
      <c r="V279" s="126"/>
      <c r="W279" s="126">
        <v>1890</v>
      </c>
      <c r="X279" s="126"/>
      <c r="Y279" s="126" t="s">
        <v>38</v>
      </c>
      <c r="Z279" s="126" t="s">
        <v>38</v>
      </c>
      <c r="AA279" s="169" t="s">
        <v>40</v>
      </c>
      <c r="AB279" s="126"/>
      <c r="AC279" s="126"/>
    </row>
    <row r="280" ht="40.5" spans="1:29">
      <c r="A280" s="126">
        <v>278</v>
      </c>
      <c r="B280" s="126" t="s">
        <v>449</v>
      </c>
      <c r="C280" s="126" t="s">
        <v>540</v>
      </c>
      <c r="D280" s="126">
        <v>1300</v>
      </c>
      <c r="E280" s="130">
        <v>15600</v>
      </c>
      <c r="F280" s="130">
        <f t="shared" si="20"/>
        <v>4680</v>
      </c>
      <c r="G280" s="130">
        <f t="shared" si="21"/>
        <v>4680</v>
      </c>
      <c r="H280" s="130">
        <f t="shared" si="22"/>
        <v>6240</v>
      </c>
      <c r="I280" s="130">
        <f t="shared" si="23"/>
        <v>10920</v>
      </c>
      <c r="J280" s="175">
        <v>44651</v>
      </c>
      <c r="K280" s="175">
        <v>45015</v>
      </c>
      <c r="L280" s="126">
        <v>18976347667</v>
      </c>
      <c r="M280" s="160" t="s">
        <v>31</v>
      </c>
      <c r="N280" s="126" t="str">
        <f>VLOOKUP(C280,'[2]2022'!$G$2:$W$451,17,0)</f>
        <v>梅村</v>
      </c>
      <c r="O280" s="126">
        <f>VLOOKUP(C280,'[2]2022'!$G$2:$J$350,4,0)</f>
        <v>30.45</v>
      </c>
      <c r="P280" s="158">
        <f t="shared" si="24"/>
        <v>42.6929392446634</v>
      </c>
      <c r="Q280" s="126"/>
      <c r="R280" s="126"/>
      <c r="S280" s="126"/>
      <c r="T280" s="126"/>
      <c r="U280" s="126"/>
      <c r="V280" s="126"/>
      <c r="W280" s="126"/>
      <c r="X280" s="126"/>
      <c r="Y280" s="126"/>
      <c r="Z280" s="126"/>
      <c r="AA280" s="169" t="s">
        <v>40</v>
      </c>
      <c r="AB280" s="126"/>
      <c r="AC280" s="126"/>
    </row>
    <row r="281" ht="40.5" spans="1:29">
      <c r="A281" s="136">
        <v>279</v>
      </c>
      <c r="B281" s="136" t="s">
        <v>541</v>
      </c>
      <c r="C281" s="136" t="s">
        <v>542</v>
      </c>
      <c r="D281" s="136">
        <v>2000</v>
      </c>
      <c r="E281" s="140">
        <v>24000</v>
      </c>
      <c r="F281" s="140">
        <f t="shared" si="20"/>
        <v>7200</v>
      </c>
      <c r="G281" s="140">
        <f t="shared" si="21"/>
        <v>7200</v>
      </c>
      <c r="H281" s="140">
        <f t="shared" si="22"/>
        <v>9600</v>
      </c>
      <c r="I281" s="140">
        <f t="shared" si="23"/>
        <v>16800</v>
      </c>
      <c r="J281" s="173">
        <v>44651</v>
      </c>
      <c r="K281" s="173">
        <v>45015</v>
      </c>
      <c r="L281" s="136">
        <v>13976726838</v>
      </c>
      <c r="M281" s="160" t="s">
        <v>31</v>
      </c>
      <c r="N281" s="126" t="str">
        <f>VLOOKUP(C281,'[2]2022'!$G$2:$W$451,17,0)</f>
        <v>梅村</v>
      </c>
      <c r="O281" s="126">
        <f>VLOOKUP(C281,'[2]2022'!$G$2:$J$350,4,0)</f>
        <v>46.27</v>
      </c>
      <c r="P281" s="158">
        <f t="shared" si="24"/>
        <v>43.2245515452777</v>
      </c>
      <c r="Q281" s="126" t="s">
        <v>38</v>
      </c>
      <c r="R281" s="126" t="s">
        <v>38</v>
      </c>
      <c r="S281" s="126" t="s">
        <v>38</v>
      </c>
      <c r="T281" s="126" t="s">
        <v>38</v>
      </c>
      <c r="U281" s="126" t="s">
        <v>39</v>
      </c>
      <c r="V281" s="126"/>
      <c r="W281" s="126">
        <v>2000</v>
      </c>
      <c r="X281" s="126"/>
      <c r="Y281" s="126" t="s">
        <v>38</v>
      </c>
      <c r="Z281" s="126" t="s">
        <v>38</v>
      </c>
      <c r="AA281" s="169" t="s">
        <v>40</v>
      </c>
      <c r="AB281" s="126"/>
      <c r="AC281" s="126"/>
    </row>
    <row r="282" ht="40.5" spans="1:29">
      <c r="A282" s="136">
        <v>280</v>
      </c>
      <c r="B282" s="136" t="s">
        <v>543</v>
      </c>
      <c r="C282" s="136" t="s">
        <v>544</v>
      </c>
      <c r="D282" s="136">
        <v>2880</v>
      </c>
      <c r="E282" s="140">
        <v>34560</v>
      </c>
      <c r="F282" s="140">
        <f t="shared" si="20"/>
        <v>10368</v>
      </c>
      <c r="G282" s="140">
        <f t="shared" si="21"/>
        <v>10368</v>
      </c>
      <c r="H282" s="140">
        <f t="shared" si="22"/>
        <v>13824</v>
      </c>
      <c r="I282" s="140">
        <f t="shared" si="23"/>
        <v>24192</v>
      </c>
      <c r="J282" s="173">
        <v>44651</v>
      </c>
      <c r="K282" s="173">
        <v>45015</v>
      </c>
      <c r="L282" s="136">
        <v>13876608942</v>
      </c>
      <c r="M282" s="160" t="s">
        <v>31</v>
      </c>
      <c r="N282" s="126" t="str">
        <f>VLOOKUP(C282,'[2]2022'!$G$2:$W$451,17,0)</f>
        <v>阿肥爹岭</v>
      </c>
      <c r="O282" s="126">
        <f>VLOOKUP(C282,'[2]2022'!$G$2:$J$350,4,0)</f>
        <v>58.87</v>
      </c>
      <c r="P282" s="158">
        <f t="shared" si="24"/>
        <v>48.9213521318159</v>
      </c>
      <c r="Q282" s="126" t="s">
        <v>38</v>
      </c>
      <c r="R282" s="126" t="s">
        <v>38</v>
      </c>
      <c r="S282" s="126" t="s">
        <v>38</v>
      </c>
      <c r="T282" s="126" t="s">
        <v>38</v>
      </c>
      <c r="U282" s="126" t="s">
        <v>39</v>
      </c>
      <c r="V282" s="126"/>
      <c r="W282" s="126">
        <v>2880</v>
      </c>
      <c r="X282" s="126"/>
      <c r="Y282" s="126" t="s">
        <v>38</v>
      </c>
      <c r="Z282" s="126" t="s">
        <v>38</v>
      </c>
      <c r="AA282" s="169" t="s">
        <v>40</v>
      </c>
      <c r="AB282" s="126"/>
      <c r="AC282" s="126"/>
    </row>
    <row r="283" ht="40.5" spans="1:29">
      <c r="A283" s="136">
        <v>281</v>
      </c>
      <c r="B283" s="136" t="s">
        <v>545</v>
      </c>
      <c r="C283" s="136" t="s">
        <v>546</v>
      </c>
      <c r="D283" s="136">
        <v>1700</v>
      </c>
      <c r="E283" s="140">
        <v>20400</v>
      </c>
      <c r="F283" s="140">
        <f t="shared" si="20"/>
        <v>6120</v>
      </c>
      <c r="G283" s="140">
        <f t="shared" si="21"/>
        <v>6120</v>
      </c>
      <c r="H283" s="140">
        <f t="shared" si="22"/>
        <v>8160</v>
      </c>
      <c r="I283" s="140">
        <f t="shared" si="23"/>
        <v>14280</v>
      </c>
      <c r="J283" s="173">
        <v>44651</v>
      </c>
      <c r="K283" s="173">
        <v>45015</v>
      </c>
      <c r="L283" s="136">
        <v>15259333629</v>
      </c>
      <c r="M283" s="160" t="s">
        <v>31</v>
      </c>
      <c r="N283" s="126" t="str">
        <f>VLOOKUP(C283,'[2]2022'!$G$2:$W$451,17,0)</f>
        <v>梅村</v>
      </c>
      <c r="O283" s="126">
        <f>VLOOKUP(C283,'[2]2022'!$G$2:$J$350,4,0)</f>
        <v>34</v>
      </c>
      <c r="P283" s="158">
        <f t="shared" si="24"/>
        <v>50</v>
      </c>
      <c r="Q283" s="126" t="s">
        <v>38</v>
      </c>
      <c r="R283" s="126" t="s">
        <v>38</v>
      </c>
      <c r="S283" s="126" t="s">
        <v>38</v>
      </c>
      <c r="T283" s="126" t="s">
        <v>38</v>
      </c>
      <c r="U283" s="126" t="s">
        <v>39</v>
      </c>
      <c r="V283" s="126"/>
      <c r="W283" s="126">
        <v>1700</v>
      </c>
      <c r="X283" s="126"/>
      <c r="Y283" s="126" t="s">
        <v>38</v>
      </c>
      <c r="Z283" s="126" t="s">
        <v>38</v>
      </c>
      <c r="AA283" s="169" t="s">
        <v>40</v>
      </c>
      <c r="AB283" s="126"/>
      <c r="AC283" s="126"/>
    </row>
    <row r="284" ht="40.5" spans="1:29">
      <c r="A284" s="136">
        <v>282</v>
      </c>
      <c r="B284" s="136" t="s">
        <v>547</v>
      </c>
      <c r="C284" s="136" t="s">
        <v>548</v>
      </c>
      <c r="D284" s="136">
        <v>1100</v>
      </c>
      <c r="E284" s="140">
        <v>13200</v>
      </c>
      <c r="F284" s="140">
        <f t="shared" si="20"/>
        <v>3960</v>
      </c>
      <c r="G284" s="140">
        <f t="shared" si="21"/>
        <v>3960</v>
      </c>
      <c r="H284" s="140">
        <f t="shared" si="22"/>
        <v>5280</v>
      </c>
      <c r="I284" s="140">
        <f t="shared" si="23"/>
        <v>9240</v>
      </c>
      <c r="J284" s="173">
        <v>44651</v>
      </c>
      <c r="K284" s="173">
        <v>45015</v>
      </c>
      <c r="L284" s="136">
        <v>15120870805</v>
      </c>
      <c r="M284" s="160" t="s">
        <v>31</v>
      </c>
      <c r="N284" s="126" t="str">
        <f>VLOOKUP(C284,'[2]2022'!$G$2:$W$451,17,0)</f>
        <v>红岭队</v>
      </c>
      <c r="O284" s="126">
        <f>VLOOKUP(C284,'[2]2022'!$G$2:$J$350,4,0)</f>
        <v>26.49</v>
      </c>
      <c r="P284" s="158">
        <f t="shared" si="24"/>
        <v>41.5251038127595</v>
      </c>
      <c r="Q284" s="126" t="s">
        <v>38</v>
      </c>
      <c r="R284" s="126" t="s">
        <v>38</v>
      </c>
      <c r="S284" s="126" t="s">
        <v>38</v>
      </c>
      <c r="T284" s="126" t="s">
        <v>38</v>
      </c>
      <c r="U284" s="126" t="s">
        <v>39</v>
      </c>
      <c r="V284" s="126"/>
      <c r="W284" s="126">
        <v>1100</v>
      </c>
      <c r="X284" s="126"/>
      <c r="Y284" s="126" t="s">
        <v>38</v>
      </c>
      <c r="Z284" s="126" t="s">
        <v>38</v>
      </c>
      <c r="AA284" s="169"/>
      <c r="AB284" s="126"/>
      <c r="AC284" s="126"/>
    </row>
    <row r="285" s="117" customFormat="1" ht="40.5" spans="1:29">
      <c r="A285" s="131">
        <v>283</v>
      </c>
      <c r="B285" s="131" t="s">
        <v>549</v>
      </c>
      <c r="C285" s="131" t="s">
        <v>550</v>
      </c>
      <c r="D285" s="131">
        <v>3000</v>
      </c>
      <c r="E285" s="135">
        <v>36000</v>
      </c>
      <c r="F285" s="135">
        <f t="shared" si="20"/>
        <v>10800</v>
      </c>
      <c r="G285" s="135">
        <f t="shared" si="21"/>
        <v>10800</v>
      </c>
      <c r="H285" s="135">
        <f t="shared" si="22"/>
        <v>14400</v>
      </c>
      <c r="I285" s="135">
        <f t="shared" si="23"/>
        <v>25200</v>
      </c>
      <c r="J285" s="174">
        <v>44651</v>
      </c>
      <c r="K285" s="174">
        <v>45015</v>
      </c>
      <c r="L285" s="131">
        <v>18789705952</v>
      </c>
      <c r="M285" s="160" t="s">
        <v>31</v>
      </c>
      <c r="N285" s="131" t="str">
        <f>VLOOKUP(C285,'[2]2022'!$G$2:$W$451,17,0)</f>
        <v>阿肥爹岭</v>
      </c>
      <c r="O285" s="131">
        <f>VLOOKUP(C285,'[2]2022'!$G$2:$J$350,4,0)</f>
        <v>80.76</v>
      </c>
      <c r="P285" s="158">
        <f t="shared" si="24"/>
        <v>37.147102526003</v>
      </c>
      <c r="Q285" s="131" t="s">
        <v>38</v>
      </c>
      <c r="R285" s="131" t="s">
        <v>38</v>
      </c>
      <c r="S285" s="131" t="s">
        <v>38</v>
      </c>
      <c r="T285" s="131" t="s">
        <v>38</v>
      </c>
      <c r="U285" s="131" t="s">
        <v>39</v>
      </c>
      <c r="V285" s="131">
        <v>81</v>
      </c>
      <c r="W285" s="131">
        <v>3000</v>
      </c>
      <c r="X285" s="131">
        <f>D285-W285</f>
        <v>0</v>
      </c>
      <c r="Y285" s="131" t="s">
        <v>38</v>
      </c>
      <c r="Z285" s="131" t="s">
        <v>38</v>
      </c>
      <c r="AA285" s="169" t="s">
        <v>40</v>
      </c>
      <c r="AB285" s="131"/>
      <c r="AC285" s="170" t="s">
        <v>551</v>
      </c>
    </row>
    <row r="286" ht="40.5" spans="1:29">
      <c r="A286" s="136">
        <v>284</v>
      </c>
      <c r="B286" s="136" t="s">
        <v>552</v>
      </c>
      <c r="C286" s="136" t="s">
        <v>553</v>
      </c>
      <c r="D286" s="136">
        <v>600</v>
      </c>
      <c r="E286" s="140">
        <v>7200</v>
      </c>
      <c r="F286" s="140">
        <f t="shared" si="20"/>
        <v>2160</v>
      </c>
      <c r="G286" s="140">
        <f t="shared" si="21"/>
        <v>2160</v>
      </c>
      <c r="H286" s="140">
        <f t="shared" si="22"/>
        <v>2880</v>
      </c>
      <c r="I286" s="140">
        <f t="shared" si="23"/>
        <v>5040</v>
      </c>
      <c r="J286" s="173">
        <v>44651</v>
      </c>
      <c r="K286" s="173">
        <v>45015</v>
      </c>
      <c r="L286" s="136">
        <v>18976472906</v>
      </c>
      <c r="M286" s="131" t="s">
        <v>31</v>
      </c>
      <c r="N286" s="126" t="str">
        <f>VLOOKUP(C286,'[2]2022'!$G$2:$W$451,17,0)</f>
        <v>赤草村中坡</v>
      </c>
      <c r="O286" s="126">
        <f>VLOOKUP(C286,'[2]2022'!$G$2:$J$350,4,0)</f>
        <v>14.23</v>
      </c>
      <c r="P286" s="158">
        <f t="shared" si="24"/>
        <v>42.1644413211525</v>
      </c>
      <c r="Q286" s="126" t="s">
        <v>38</v>
      </c>
      <c r="R286" s="126" t="s">
        <v>38</v>
      </c>
      <c r="S286" s="126" t="s">
        <v>38</v>
      </c>
      <c r="T286" s="126" t="s">
        <v>38</v>
      </c>
      <c r="U286" s="126" t="s">
        <v>39</v>
      </c>
      <c r="V286" s="126"/>
      <c r="W286" s="126">
        <v>600</v>
      </c>
      <c r="X286" s="126"/>
      <c r="Y286" s="126" t="s">
        <v>38</v>
      </c>
      <c r="Z286" s="126" t="s">
        <v>38</v>
      </c>
      <c r="AA286" s="169" t="s">
        <v>40</v>
      </c>
      <c r="AB286" s="126"/>
      <c r="AC286" s="126"/>
    </row>
    <row r="287" ht="40.5" spans="1:29">
      <c r="A287" s="136">
        <v>285</v>
      </c>
      <c r="B287" s="136" t="s">
        <v>554</v>
      </c>
      <c r="C287" s="136" t="s">
        <v>555</v>
      </c>
      <c r="D287" s="136">
        <v>1500</v>
      </c>
      <c r="E287" s="140">
        <v>18000</v>
      </c>
      <c r="F287" s="140">
        <f t="shared" si="20"/>
        <v>5400</v>
      </c>
      <c r="G287" s="140">
        <f t="shared" si="21"/>
        <v>5400</v>
      </c>
      <c r="H287" s="140">
        <f t="shared" si="22"/>
        <v>7200</v>
      </c>
      <c r="I287" s="140">
        <f t="shared" si="23"/>
        <v>12600</v>
      </c>
      <c r="J287" s="173">
        <v>44651</v>
      </c>
      <c r="K287" s="173">
        <v>45015</v>
      </c>
      <c r="L287" s="136">
        <v>13016273557</v>
      </c>
      <c r="M287" s="160" t="s">
        <v>31</v>
      </c>
      <c r="N287" s="126" t="str">
        <f>VLOOKUP(C287,'[2]2022'!$G$2:$W$451,17,0)</f>
        <v>梅村</v>
      </c>
      <c r="O287" s="126">
        <f>VLOOKUP(C287,'[2]2022'!$G$2:$J$350,4,0)</f>
        <v>52.8</v>
      </c>
      <c r="P287" s="158">
        <f t="shared" si="24"/>
        <v>28.4090909090909</v>
      </c>
      <c r="Q287" s="126" t="s">
        <v>38</v>
      </c>
      <c r="R287" s="126" t="s">
        <v>38</v>
      </c>
      <c r="S287" s="126" t="s">
        <v>38</v>
      </c>
      <c r="T287" s="126" t="s">
        <v>38</v>
      </c>
      <c r="U287" s="126" t="s">
        <v>39</v>
      </c>
      <c r="V287" s="126"/>
      <c r="W287" s="126">
        <v>1500</v>
      </c>
      <c r="X287" s="126"/>
      <c r="Y287" s="126" t="s">
        <v>38</v>
      </c>
      <c r="Z287" s="126" t="s">
        <v>38</v>
      </c>
      <c r="AA287" s="169" t="s">
        <v>40</v>
      </c>
      <c r="AB287" s="126"/>
      <c r="AC287" s="126"/>
    </row>
    <row r="288" s="117" customFormat="1" ht="40.5" spans="1:29">
      <c r="A288" s="131">
        <v>286</v>
      </c>
      <c r="B288" s="131" t="s">
        <v>556</v>
      </c>
      <c r="C288" s="131" t="s">
        <v>557</v>
      </c>
      <c r="D288" s="131">
        <v>900</v>
      </c>
      <c r="E288" s="135">
        <v>10800</v>
      </c>
      <c r="F288" s="135">
        <f t="shared" si="20"/>
        <v>3240</v>
      </c>
      <c r="G288" s="135">
        <f t="shared" si="21"/>
        <v>3240</v>
      </c>
      <c r="H288" s="135">
        <f t="shared" si="22"/>
        <v>4320</v>
      </c>
      <c r="I288" s="135">
        <f t="shared" si="23"/>
        <v>7560</v>
      </c>
      <c r="J288" s="174">
        <v>44651</v>
      </c>
      <c r="K288" s="174">
        <v>45015</v>
      </c>
      <c r="L288" s="131">
        <v>18360348494</v>
      </c>
      <c r="M288" s="160" t="s">
        <v>31</v>
      </c>
      <c r="N288" s="131" t="str">
        <f>VLOOKUP(C288,'[2]2022'!$G$2:$W$451,17,0)</f>
        <v>羊岭队</v>
      </c>
      <c r="O288" s="131">
        <f>VLOOKUP(C288,'[2]2022'!$G$2:$J$350,4,0)</f>
        <v>21.89</v>
      </c>
      <c r="P288" s="158">
        <f t="shared" si="24"/>
        <v>41.1146642302421</v>
      </c>
      <c r="Q288" s="131" t="s">
        <v>38</v>
      </c>
      <c r="R288" s="131" t="s">
        <v>38</v>
      </c>
      <c r="S288" s="131" t="s">
        <v>38</v>
      </c>
      <c r="T288" s="131" t="s">
        <v>38</v>
      </c>
      <c r="U288" s="131" t="s">
        <v>558</v>
      </c>
      <c r="V288" s="131">
        <v>22.1</v>
      </c>
      <c r="W288" s="131"/>
      <c r="X288" s="131">
        <f>D288-W288</f>
        <v>900</v>
      </c>
      <c r="Y288" s="131" t="s">
        <v>38</v>
      </c>
      <c r="Z288" s="131" t="s">
        <v>38</v>
      </c>
      <c r="AA288" s="169" t="s">
        <v>40</v>
      </c>
      <c r="AB288" s="131"/>
      <c r="AC288" s="131" t="s">
        <v>55</v>
      </c>
    </row>
    <row r="289" ht="40.5" spans="1:29">
      <c r="A289" s="126">
        <v>287</v>
      </c>
      <c r="B289" s="126" t="s">
        <v>559</v>
      </c>
      <c r="C289" s="126" t="s">
        <v>560</v>
      </c>
      <c r="D289" s="126">
        <v>600</v>
      </c>
      <c r="E289" s="130">
        <v>7200</v>
      </c>
      <c r="F289" s="130">
        <f t="shared" si="20"/>
        <v>2160</v>
      </c>
      <c r="G289" s="130">
        <f t="shared" si="21"/>
        <v>2160</v>
      </c>
      <c r="H289" s="130">
        <f t="shared" si="22"/>
        <v>2880</v>
      </c>
      <c r="I289" s="130">
        <f t="shared" si="23"/>
        <v>5040</v>
      </c>
      <c r="J289" s="175">
        <v>44651</v>
      </c>
      <c r="K289" s="175">
        <v>45015</v>
      </c>
      <c r="L289" s="126">
        <v>13876663053</v>
      </c>
      <c r="M289" s="160" t="s">
        <v>31</v>
      </c>
      <c r="N289" s="126" t="str">
        <f>VLOOKUP(C289,'[2]2022'!$G$2:$W$451,17,0)</f>
        <v>羊岭队</v>
      </c>
      <c r="O289" s="126">
        <f>VLOOKUP(C289,'[2]2022'!$G$2:$J$350,4,0)</f>
        <v>17.4</v>
      </c>
      <c r="P289" s="158">
        <f t="shared" si="24"/>
        <v>34.4827586206897</v>
      </c>
      <c r="Q289" s="126"/>
      <c r="R289" s="126"/>
      <c r="S289" s="126"/>
      <c r="T289" s="126"/>
      <c r="U289" s="126"/>
      <c r="V289" s="126"/>
      <c r="W289" s="126"/>
      <c r="X289" s="126"/>
      <c r="Y289" s="126"/>
      <c r="Z289" s="126"/>
      <c r="AA289" s="169" t="s">
        <v>561</v>
      </c>
      <c r="AB289" s="126"/>
      <c r="AC289" s="126"/>
    </row>
    <row r="290" s="117" customFormat="1" ht="40.5" spans="1:29">
      <c r="A290" s="131">
        <v>288</v>
      </c>
      <c r="B290" s="131" t="s">
        <v>562</v>
      </c>
      <c r="C290" s="131" t="s">
        <v>563</v>
      </c>
      <c r="D290" s="131">
        <v>3000</v>
      </c>
      <c r="E290" s="135">
        <v>36000</v>
      </c>
      <c r="F290" s="135">
        <f t="shared" si="20"/>
        <v>10800</v>
      </c>
      <c r="G290" s="135">
        <f t="shared" si="21"/>
        <v>10800</v>
      </c>
      <c r="H290" s="135">
        <f t="shared" si="22"/>
        <v>14400</v>
      </c>
      <c r="I290" s="135">
        <f t="shared" si="23"/>
        <v>25200</v>
      </c>
      <c r="J290" s="174">
        <v>44651</v>
      </c>
      <c r="K290" s="174">
        <v>45015</v>
      </c>
      <c r="L290" s="131">
        <v>13518865183</v>
      </c>
      <c r="M290" s="160" t="s">
        <v>31</v>
      </c>
      <c r="N290" s="131" t="str">
        <f>VLOOKUP(C290,'[2]2022'!$G$2:$W$451,17,0)</f>
        <v>阿肥爹岭</v>
      </c>
      <c r="O290" s="131">
        <f>VLOOKUP(C290,'[2]2022'!$G$2:$J$350,4,0)</f>
        <v>80.95</v>
      </c>
      <c r="P290" s="158">
        <f t="shared" si="24"/>
        <v>37.0599135268684</v>
      </c>
      <c r="Q290" s="131" t="s">
        <v>38</v>
      </c>
      <c r="R290" s="131" t="s">
        <v>38</v>
      </c>
      <c r="S290" s="131" t="s">
        <v>38</v>
      </c>
      <c r="T290" s="131" t="s">
        <v>38</v>
      </c>
      <c r="U290" s="131" t="s">
        <v>39</v>
      </c>
      <c r="V290" s="131">
        <v>81</v>
      </c>
      <c r="W290" s="131">
        <v>3000</v>
      </c>
      <c r="X290" s="131">
        <f>D290-W290</f>
        <v>0</v>
      </c>
      <c r="Y290" s="131" t="s">
        <v>38</v>
      </c>
      <c r="Z290" s="131" t="s">
        <v>38</v>
      </c>
      <c r="AA290" s="169" t="s">
        <v>40</v>
      </c>
      <c r="AB290" s="131"/>
      <c r="AC290" s="170" t="s">
        <v>564</v>
      </c>
    </row>
    <row r="291" ht="40.5" spans="1:29">
      <c r="A291" s="136">
        <v>289</v>
      </c>
      <c r="B291" s="136" t="s">
        <v>565</v>
      </c>
      <c r="C291" s="136" t="s">
        <v>566</v>
      </c>
      <c r="D291" s="136">
        <v>2160</v>
      </c>
      <c r="E291" s="140">
        <v>25920</v>
      </c>
      <c r="F291" s="140">
        <f t="shared" si="20"/>
        <v>7776</v>
      </c>
      <c r="G291" s="140">
        <f t="shared" si="21"/>
        <v>7776</v>
      </c>
      <c r="H291" s="140">
        <f t="shared" si="22"/>
        <v>10368</v>
      </c>
      <c r="I291" s="140">
        <f t="shared" si="23"/>
        <v>18144</v>
      </c>
      <c r="J291" s="173">
        <v>44651</v>
      </c>
      <c r="K291" s="173">
        <v>45015</v>
      </c>
      <c r="L291" s="136">
        <v>18511160686</v>
      </c>
      <c r="M291" s="160" t="s">
        <v>31</v>
      </c>
      <c r="N291" s="126" t="str">
        <f>VLOOKUP(C291,'[2]2022'!$G$2:$W$451,17,0)</f>
        <v>南滨居红岭队</v>
      </c>
      <c r="O291" s="126">
        <f>VLOOKUP(C291,'[2]2022'!$G$2:$J$350,4,0)</f>
        <v>50</v>
      </c>
      <c r="P291" s="158">
        <f t="shared" si="24"/>
        <v>43.2</v>
      </c>
      <c r="Q291" s="126" t="s">
        <v>38</v>
      </c>
      <c r="R291" s="126" t="s">
        <v>38</v>
      </c>
      <c r="S291" s="126" t="s">
        <v>38</v>
      </c>
      <c r="T291" s="126" t="s">
        <v>38</v>
      </c>
      <c r="U291" s="126" t="s">
        <v>39</v>
      </c>
      <c r="V291" s="126"/>
      <c r="W291" s="126">
        <v>2160</v>
      </c>
      <c r="X291" s="126"/>
      <c r="Y291" s="126" t="s">
        <v>38</v>
      </c>
      <c r="Z291" s="126" t="s">
        <v>38</v>
      </c>
      <c r="AA291" s="169" t="s">
        <v>40</v>
      </c>
      <c r="AB291" s="126"/>
      <c r="AC291" s="126"/>
    </row>
    <row r="292" ht="40.5" spans="1:29">
      <c r="A292" s="136">
        <v>290</v>
      </c>
      <c r="B292" s="136" t="s">
        <v>536</v>
      </c>
      <c r="C292" s="136" t="s">
        <v>567</v>
      </c>
      <c r="D292" s="136">
        <v>2250</v>
      </c>
      <c r="E292" s="140">
        <v>27000</v>
      </c>
      <c r="F292" s="140">
        <f t="shared" si="20"/>
        <v>8100</v>
      </c>
      <c r="G292" s="140">
        <f t="shared" si="21"/>
        <v>8100</v>
      </c>
      <c r="H292" s="140">
        <f t="shared" si="22"/>
        <v>10800</v>
      </c>
      <c r="I292" s="140">
        <f t="shared" si="23"/>
        <v>18900</v>
      </c>
      <c r="J292" s="173">
        <v>44651</v>
      </c>
      <c r="K292" s="173">
        <v>45015</v>
      </c>
      <c r="L292" s="136">
        <v>18105020508</v>
      </c>
      <c r="M292" s="160" t="s">
        <v>31</v>
      </c>
      <c r="N292" s="126" t="str">
        <f>VLOOKUP(C292,'[2]2022'!$G$2:$W$451,17,0)</f>
        <v>海棠村</v>
      </c>
      <c r="O292" s="126">
        <f>VLOOKUP(C292,'[2]2022'!$G$2:$J$350,4,0)</f>
        <v>79.13</v>
      </c>
      <c r="P292" s="158">
        <f t="shared" si="24"/>
        <v>28.4342221660559</v>
      </c>
      <c r="Q292" s="126" t="s">
        <v>38</v>
      </c>
      <c r="R292" s="126" t="s">
        <v>38</v>
      </c>
      <c r="S292" s="126" t="s">
        <v>38</v>
      </c>
      <c r="T292" s="126" t="s">
        <v>38</v>
      </c>
      <c r="U292" s="126" t="s">
        <v>39</v>
      </c>
      <c r="V292" s="126"/>
      <c r="W292" s="126">
        <v>1400</v>
      </c>
      <c r="X292" s="126"/>
      <c r="Y292" s="126" t="s">
        <v>38</v>
      </c>
      <c r="Z292" s="126" t="s">
        <v>38</v>
      </c>
      <c r="AA292" s="169" t="s">
        <v>40</v>
      </c>
      <c r="AB292" s="126"/>
      <c r="AC292" s="126"/>
    </row>
    <row r="293" s="117" customFormat="1" ht="40.5" spans="1:29">
      <c r="A293" s="131">
        <v>291</v>
      </c>
      <c r="B293" s="131" t="s">
        <v>568</v>
      </c>
      <c r="C293" s="131" t="s">
        <v>569</v>
      </c>
      <c r="D293" s="131">
        <v>1800</v>
      </c>
      <c r="E293" s="135">
        <v>21600</v>
      </c>
      <c r="F293" s="135">
        <f t="shared" si="20"/>
        <v>6480</v>
      </c>
      <c r="G293" s="135">
        <f t="shared" si="21"/>
        <v>6480</v>
      </c>
      <c r="H293" s="135">
        <f t="shared" si="22"/>
        <v>8640</v>
      </c>
      <c r="I293" s="135">
        <f t="shared" si="23"/>
        <v>15120</v>
      </c>
      <c r="J293" s="174">
        <v>44651</v>
      </c>
      <c r="K293" s="174">
        <v>45015</v>
      </c>
      <c r="L293" s="131">
        <v>13062168206</v>
      </c>
      <c r="M293" s="160" t="s">
        <v>31</v>
      </c>
      <c r="N293" s="131" t="str">
        <f>VLOOKUP(C293,'[2]2022'!$G$2:$W$451,17,0)</f>
        <v>梅村</v>
      </c>
      <c r="O293" s="131">
        <f>VLOOKUP(C293,'[2]2022'!$G$2:$J$350,4,0)</f>
        <v>42.71</v>
      </c>
      <c r="P293" s="158">
        <f t="shared" si="24"/>
        <v>42.1446967923203</v>
      </c>
      <c r="Q293" s="131" t="s">
        <v>38</v>
      </c>
      <c r="R293" s="131" t="s">
        <v>38</v>
      </c>
      <c r="S293" s="131" t="s">
        <v>38</v>
      </c>
      <c r="T293" s="131" t="s">
        <v>38</v>
      </c>
      <c r="U293" s="131" t="s">
        <v>39</v>
      </c>
      <c r="V293" s="131"/>
      <c r="W293" s="131">
        <v>1800</v>
      </c>
      <c r="X293" s="131">
        <f>D293-W293</f>
        <v>0</v>
      </c>
      <c r="Y293" s="131" t="s">
        <v>38</v>
      </c>
      <c r="Z293" s="131" t="s">
        <v>38</v>
      </c>
      <c r="AA293" s="169" t="s">
        <v>40</v>
      </c>
      <c r="AB293" s="131"/>
      <c r="AC293" s="170" t="s">
        <v>570</v>
      </c>
    </row>
    <row r="294" s="117" customFormat="1" ht="40.5" spans="1:29">
      <c r="A294" s="131">
        <v>292</v>
      </c>
      <c r="B294" s="131" t="s">
        <v>571</v>
      </c>
      <c r="C294" s="131" t="s">
        <v>572</v>
      </c>
      <c r="D294" s="131">
        <v>1500</v>
      </c>
      <c r="E294" s="135">
        <v>18000</v>
      </c>
      <c r="F294" s="135">
        <f t="shared" si="20"/>
        <v>5400</v>
      </c>
      <c r="G294" s="135">
        <f t="shared" si="21"/>
        <v>5400</v>
      </c>
      <c r="H294" s="135">
        <f t="shared" si="22"/>
        <v>7200</v>
      </c>
      <c r="I294" s="135">
        <f t="shared" si="23"/>
        <v>12600</v>
      </c>
      <c r="J294" s="174">
        <v>44651</v>
      </c>
      <c r="K294" s="174">
        <v>45015</v>
      </c>
      <c r="L294" s="131">
        <v>18208966835</v>
      </c>
      <c r="M294" s="160" t="s">
        <v>31</v>
      </c>
      <c r="N294" s="131" t="str">
        <f>VLOOKUP(C294,'[2]2022'!$G$2:$W$451,17,0)</f>
        <v>三更村</v>
      </c>
      <c r="O294" s="131">
        <f>VLOOKUP(C294,'[2]2022'!$G$2:$J$350,4,0)</f>
        <v>46</v>
      </c>
      <c r="P294" s="158">
        <f t="shared" si="24"/>
        <v>32.6086956521739</v>
      </c>
      <c r="Q294" s="131" t="s">
        <v>38</v>
      </c>
      <c r="R294" s="131" t="s">
        <v>38</v>
      </c>
      <c r="S294" s="131" t="s">
        <v>38</v>
      </c>
      <c r="T294" s="131" t="s">
        <v>38</v>
      </c>
      <c r="U294" s="131" t="s">
        <v>39</v>
      </c>
      <c r="V294" s="131"/>
      <c r="W294" s="131">
        <v>1500</v>
      </c>
      <c r="X294" s="131">
        <f>D294-W294</f>
        <v>0</v>
      </c>
      <c r="Y294" s="131" t="s">
        <v>38</v>
      </c>
      <c r="Z294" s="131" t="s">
        <v>38</v>
      </c>
      <c r="AA294" s="169" t="s">
        <v>40</v>
      </c>
      <c r="AB294" s="131"/>
      <c r="AC294" s="131"/>
    </row>
    <row r="295" s="117" customFormat="1" ht="54" spans="1:29">
      <c r="A295" s="131">
        <v>293</v>
      </c>
      <c r="B295" s="176" t="s">
        <v>573</v>
      </c>
      <c r="C295" s="176" t="s">
        <v>574</v>
      </c>
      <c r="D295" s="128">
        <v>31695</v>
      </c>
      <c r="E295" s="177">
        <v>380340</v>
      </c>
      <c r="F295" s="178"/>
      <c r="G295" s="177">
        <f t="shared" ref="G295:G298" si="25">E295*0.3</f>
        <v>114102</v>
      </c>
      <c r="H295" s="177">
        <f t="shared" ref="H295:H298" si="26">E295*0.7</f>
        <v>266238</v>
      </c>
      <c r="I295" s="177">
        <f t="shared" ref="I295:I298" si="27">G295+H295</f>
        <v>380340</v>
      </c>
      <c r="J295" s="180">
        <v>44651</v>
      </c>
      <c r="K295" s="180">
        <v>45015</v>
      </c>
      <c r="L295" s="178">
        <v>13700420471</v>
      </c>
      <c r="M295" s="176" t="s">
        <v>263</v>
      </c>
      <c r="N295" s="176" t="s">
        <v>573</v>
      </c>
      <c r="O295" s="131">
        <v>766.58</v>
      </c>
      <c r="P295" s="158">
        <f t="shared" si="24"/>
        <v>41.3459782410185</v>
      </c>
      <c r="Q295" s="131"/>
      <c r="R295" s="131"/>
      <c r="S295" s="131"/>
      <c r="T295" s="131"/>
      <c r="U295" s="131"/>
      <c r="V295" s="131"/>
      <c r="W295" s="131"/>
      <c r="X295" s="131"/>
      <c r="Y295" s="131">
        <v>32075</v>
      </c>
      <c r="Z295" s="131"/>
      <c r="AA295" s="169"/>
      <c r="AB295" s="131"/>
      <c r="AC295" s="131"/>
    </row>
    <row r="296" s="117" customFormat="1" ht="54" spans="1:29">
      <c r="A296" s="131">
        <v>294</v>
      </c>
      <c r="B296" s="176" t="s">
        <v>575</v>
      </c>
      <c r="C296" s="176" t="s">
        <v>576</v>
      </c>
      <c r="D296" s="128">
        <v>15330</v>
      </c>
      <c r="E296" s="177">
        <v>183960</v>
      </c>
      <c r="F296" s="178"/>
      <c r="G296" s="177">
        <f t="shared" si="25"/>
        <v>55188</v>
      </c>
      <c r="H296" s="177">
        <f t="shared" si="26"/>
        <v>128772</v>
      </c>
      <c r="I296" s="177">
        <f t="shared" si="27"/>
        <v>183960</v>
      </c>
      <c r="J296" s="180">
        <v>44651</v>
      </c>
      <c r="K296" s="180">
        <v>45015</v>
      </c>
      <c r="L296" s="178">
        <v>13876865262</v>
      </c>
      <c r="M296" s="176" t="s">
        <v>263</v>
      </c>
      <c r="N296" s="176" t="s">
        <v>575</v>
      </c>
      <c r="O296" s="131">
        <v>397.33</v>
      </c>
      <c r="P296" s="158">
        <f t="shared" si="24"/>
        <v>38.5825384441145</v>
      </c>
      <c r="Q296" s="131"/>
      <c r="R296" s="131"/>
      <c r="S296" s="131"/>
      <c r="T296" s="131"/>
      <c r="U296" s="131"/>
      <c r="V296" s="131"/>
      <c r="W296" s="131"/>
      <c r="X296" s="131"/>
      <c r="Y296" s="131"/>
      <c r="Z296" s="131"/>
      <c r="AA296" s="169"/>
      <c r="AB296" s="131"/>
      <c r="AC296" s="131"/>
    </row>
    <row r="297" s="117" customFormat="1" ht="54" spans="1:29">
      <c r="A297" s="131">
        <v>295</v>
      </c>
      <c r="B297" s="176" t="s">
        <v>577</v>
      </c>
      <c r="C297" s="176" t="s">
        <v>578</v>
      </c>
      <c r="D297" s="128">
        <v>12780</v>
      </c>
      <c r="E297" s="177">
        <v>153360</v>
      </c>
      <c r="F297" s="178"/>
      <c r="G297" s="177">
        <f t="shared" si="25"/>
        <v>46008</v>
      </c>
      <c r="H297" s="177">
        <f t="shared" si="26"/>
        <v>107352</v>
      </c>
      <c r="I297" s="177">
        <f t="shared" si="27"/>
        <v>153360</v>
      </c>
      <c r="J297" s="180">
        <v>44651</v>
      </c>
      <c r="K297" s="180">
        <v>45015</v>
      </c>
      <c r="L297" s="178">
        <v>13876714172</v>
      </c>
      <c r="M297" s="176" t="s">
        <v>263</v>
      </c>
      <c r="N297" s="176" t="s">
        <v>577</v>
      </c>
      <c r="O297" s="131">
        <v>329.04</v>
      </c>
      <c r="P297" s="158">
        <f t="shared" si="24"/>
        <v>38.8402625820569</v>
      </c>
      <c r="Q297" s="131"/>
      <c r="R297" s="131"/>
      <c r="S297" s="131"/>
      <c r="T297" s="131"/>
      <c r="U297" s="131"/>
      <c r="V297" s="131"/>
      <c r="W297" s="131"/>
      <c r="X297" s="131"/>
      <c r="Y297" s="131"/>
      <c r="Z297" s="131"/>
      <c r="AA297" s="169"/>
      <c r="AB297" s="131"/>
      <c r="AC297" s="131"/>
    </row>
    <row r="298" s="117" customFormat="1" ht="54" spans="1:29">
      <c r="A298" s="131">
        <v>296</v>
      </c>
      <c r="B298" s="176" t="s">
        <v>579</v>
      </c>
      <c r="C298" s="176" t="s">
        <v>580</v>
      </c>
      <c r="D298" s="128">
        <v>53348</v>
      </c>
      <c r="E298" s="177">
        <v>640176</v>
      </c>
      <c r="F298" s="178"/>
      <c r="G298" s="177">
        <f t="shared" si="25"/>
        <v>192052.8</v>
      </c>
      <c r="H298" s="177">
        <f t="shared" si="26"/>
        <v>448123.2</v>
      </c>
      <c r="I298" s="177">
        <f t="shared" si="27"/>
        <v>640176</v>
      </c>
      <c r="J298" s="180">
        <v>44651</v>
      </c>
      <c r="K298" s="180">
        <v>45015</v>
      </c>
      <c r="L298" s="178">
        <v>13876710690</v>
      </c>
      <c r="M298" s="176" t="s">
        <v>263</v>
      </c>
      <c r="N298" s="176" t="s">
        <v>579</v>
      </c>
      <c r="O298" s="131">
        <v>1316.14</v>
      </c>
      <c r="P298" s="158">
        <f t="shared" si="24"/>
        <v>40.5336818271612</v>
      </c>
      <c r="Q298" s="131"/>
      <c r="R298" s="131"/>
      <c r="S298" s="131"/>
      <c r="T298" s="131"/>
      <c r="U298" s="131"/>
      <c r="V298" s="131"/>
      <c r="W298" s="131"/>
      <c r="X298" s="131"/>
      <c r="Y298" s="131"/>
      <c r="Z298" s="131"/>
      <c r="AA298" s="169"/>
      <c r="AB298" s="131"/>
      <c r="AC298" s="131"/>
    </row>
    <row r="299" spans="1:29">
      <c r="A299" s="126" t="s">
        <v>581</v>
      </c>
      <c r="B299" s="126"/>
      <c r="C299" s="126"/>
      <c r="D299" s="126">
        <f t="shared" ref="D299:I299" si="28">SUM(D3:D298)</f>
        <v>578037</v>
      </c>
      <c r="E299" s="126">
        <f t="shared" si="28"/>
        <v>7072041.6</v>
      </c>
      <c r="F299" s="179">
        <f t="shared" si="28"/>
        <v>1714261.68</v>
      </c>
      <c r="G299" s="179">
        <f t="shared" si="28"/>
        <v>2121612.48</v>
      </c>
      <c r="H299" s="179">
        <f t="shared" si="28"/>
        <v>3236167.44</v>
      </c>
      <c r="I299" s="179">
        <f t="shared" si="28"/>
        <v>5357779.92</v>
      </c>
      <c r="J299" s="175"/>
      <c r="K299" s="175"/>
      <c r="L299" s="126"/>
      <c r="M299" s="126"/>
      <c r="N299" s="126"/>
      <c r="O299" s="126">
        <f>SUM(O3:O298)</f>
        <v>13473.82</v>
      </c>
      <c r="P299" s="158"/>
      <c r="Q299" s="126"/>
      <c r="R299" s="126"/>
      <c r="S299" s="126"/>
      <c r="T299" s="126"/>
      <c r="U299" s="126"/>
      <c r="V299" s="126"/>
      <c r="W299" s="126"/>
      <c r="X299" s="126"/>
      <c r="Y299" s="126"/>
      <c r="Z299" s="126"/>
      <c r="AA299" s="169"/>
      <c r="AB299" s="126"/>
      <c r="AC299" s="126"/>
    </row>
    <row r="300" spans="10:11">
      <c r="J300" s="114"/>
      <c r="K300" s="114"/>
    </row>
    <row r="301" spans="4:15">
      <c r="D301" s="118">
        <f t="shared" ref="D301:I301" si="29">D130+D128</f>
        <v>2260</v>
      </c>
      <c r="E301" s="118">
        <f t="shared" si="29"/>
        <v>27120</v>
      </c>
      <c r="F301" s="118">
        <f t="shared" si="29"/>
        <v>8136</v>
      </c>
      <c r="G301" s="118">
        <f t="shared" si="29"/>
        <v>8136</v>
      </c>
      <c r="H301" s="118">
        <f t="shared" si="29"/>
        <v>10848</v>
      </c>
      <c r="I301" s="118">
        <f t="shared" si="29"/>
        <v>18984</v>
      </c>
      <c r="J301" s="114"/>
      <c r="K301" s="114"/>
      <c r="O301" s="118">
        <f>O299-O130-O128</f>
        <v>13421.2</v>
      </c>
    </row>
    <row r="302" spans="10:11">
      <c r="J302" s="114"/>
      <c r="K302" s="114"/>
    </row>
    <row r="303" spans="4:11">
      <c r="D303" s="118">
        <f>D299-D301</f>
        <v>575777</v>
      </c>
      <c r="E303" s="118">
        <f t="shared" ref="E303:I303" si="30">E299-E301</f>
        <v>7044921.6</v>
      </c>
      <c r="F303" s="118">
        <f t="shared" si="30"/>
        <v>1706125.68</v>
      </c>
      <c r="G303" s="118">
        <f t="shared" si="30"/>
        <v>2113476.48</v>
      </c>
      <c r="H303" s="118">
        <f t="shared" si="30"/>
        <v>3225319.44</v>
      </c>
      <c r="I303" s="118">
        <f t="shared" si="30"/>
        <v>5338795.92</v>
      </c>
      <c r="J303" s="114"/>
      <c r="K303" s="114"/>
    </row>
    <row r="304" spans="10:11">
      <c r="J304" s="114"/>
      <c r="K304" s="114"/>
    </row>
    <row r="305" spans="10:11">
      <c r="J305" s="114"/>
      <c r="K305" s="114"/>
    </row>
    <row r="306" spans="10:11">
      <c r="J306" s="114"/>
      <c r="K306" s="114"/>
    </row>
    <row r="307" spans="10:11">
      <c r="J307" s="114"/>
      <c r="K307" s="114"/>
    </row>
    <row r="308" spans="10:11">
      <c r="J308" s="114"/>
      <c r="K308" s="114"/>
    </row>
    <row r="309" spans="10:11">
      <c r="J309" s="114"/>
      <c r="K309" s="114"/>
    </row>
    <row r="310" spans="10:11">
      <c r="J310" s="114"/>
      <c r="K310" s="114"/>
    </row>
    <row r="311" spans="10:11">
      <c r="J311" s="114"/>
      <c r="K311" s="114"/>
    </row>
    <row r="312" spans="10:11">
      <c r="J312" s="114"/>
      <c r="K312" s="114"/>
    </row>
    <row r="313" spans="10:11">
      <c r="J313" s="114"/>
      <c r="K313" s="114"/>
    </row>
    <row r="314" spans="10:11">
      <c r="J314" s="114"/>
      <c r="K314" s="114"/>
    </row>
    <row r="315" spans="10:11">
      <c r="J315" s="114"/>
      <c r="K315" s="114"/>
    </row>
    <row r="316" spans="10:11">
      <c r="J316" s="114"/>
      <c r="K316" s="114"/>
    </row>
    <row r="317" spans="10:11">
      <c r="J317" s="114"/>
      <c r="K317" s="114"/>
    </row>
    <row r="318" spans="10:11">
      <c r="J318" s="114"/>
      <c r="K318" s="114"/>
    </row>
    <row r="319" spans="10:11">
      <c r="J319" s="114"/>
      <c r="K319" s="114"/>
    </row>
    <row r="320" spans="10:11">
      <c r="J320" s="114"/>
      <c r="K320" s="114"/>
    </row>
    <row r="321" spans="10:11">
      <c r="J321" s="114"/>
      <c r="K321" s="114"/>
    </row>
    <row r="322" spans="10:11">
      <c r="J322" s="114"/>
      <c r="K322" s="114"/>
    </row>
    <row r="323" spans="10:11">
      <c r="J323" s="114"/>
      <c r="K323" s="114"/>
    </row>
    <row r="324" spans="10:11">
      <c r="J324" s="114"/>
      <c r="K324" s="114"/>
    </row>
    <row r="325" spans="10:11">
      <c r="J325" s="114"/>
      <c r="K325" s="114"/>
    </row>
    <row r="326" spans="10:11">
      <c r="J326" s="114"/>
      <c r="K326" s="114"/>
    </row>
    <row r="327" spans="10:11">
      <c r="J327" s="114"/>
      <c r="K327" s="114"/>
    </row>
    <row r="328" spans="10:11">
      <c r="J328" s="114"/>
      <c r="K328" s="114"/>
    </row>
  </sheetData>
  <mergeCells count="2">
    <mergeCell ref="A1:L1"/>
    <mergeCell ref="V1:W1"/>
  </mergeCells>
  <conditionalFormatting sqref="C265">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C307">
    <cfRule type="duplicateValues" dxfId="0" priority="22"/>
  </conditionalFormatting>
  <conditionalFormatting sqref="C308">
    <cfRule type="duplicateValues" dxfId="0" priority="21"/>
  </conditionalFormatting>
  <conditionalFormatting sqref="C315">
    <cfRule type="duplicateValues" dxfId="0" priority="20"/>
  </conditionalFormatting>
  <conditionalFormatting sqref="C265:C294">
    <cfRule type="duplicateValues" dxfId="0" priority="1"/>
  </conditionalFormatting>
  <conditionalFormatting sqref="C299 D303:I303 C316:C323 C301:C306 C309:C314">
    <cfRule type="duplicateValues" dxfId="0" priority="23"/>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11"/>
  <sheetViews>
    <sheetView view="pageBreakPreview" zoomScaleNormal="100" zoomScaleSheetLayoutView="100" workbookViewId="0">
      <pane ySplit="7" topLeftCell="A8" activePane="bottomLeft" state="frozen"/>
      <selection/>
      <selection pane="bottomLeft" activeCell="D10" sqref="D10"/>
    </sheetView>
  </sheetViews>
  <sheetFormatPr defaultColWidth="17.2666666666667" defaultRowHeight="13.5"/>
  <cols>
    <col min="1" max="1" width="5.26666666666667" customWidth="1"/>
    <col min="2" max="2" width="8.6" customWidth="1"/>
    <col min="3" max="3" width="11.3333333333333" style="68" customWidth="1"/>
    <col min="4" max="4" width="10.6666666666667" customWidth="1"/>
    <col min="5" max="5" width="12.3333333333333" customWidth="1"/>
    <col min="6" max="6" width="16.2" customWidth="1"/>
    <col min="7" max="7" width="16.2666666666667" customWidth="1"/>
    <col min="8" max="8" width="13.525" customWidth="1"/>
    <col min="9" max="9" width="15" customWidth="1"/>
    <col min="10" max="14" width="13.8" customWidth="1"/>
    <col min="15" max="15" width="11.2666666666667" customWidth="1"/>
    <col min="16" max="16" width="13.4666666666667" customWidth="1"/>
    <col min="17" max="17" width="9.13333333333333" customWidth="1"/>
    <col min="18" max="18" width="13.525" customWidth="1"/>
    <col min="19" max="16356" width="17.2666666666667" customWidth="1"/>
  </cols>
  <sheetData>
    <row r="1" customFormat="1" spans="1:3">
      <c r="A1" s="69" t="s">
        <v>582</v>
      </c>
      <c r="B1" s="69"/>
      <c r="C1" s="68"/>
    </row>
    <row r="2" s="64" customFormat="1" ht="28.05" customHeight="1" spans="1:18">
      <c r="A2" s="70" t="s">
        <v>583</v>
      </c>
      <c r="B2" s="70"/>
      <c r="C2" s="71"/>
      <c r="D2" s="70"/>
      <c r="E2" s="70"/>
      <c r="F2" s="70"/>
      <c r="G2" s="70"/>
      <c r="H2" s="70"/>
      <c r="I2" s="70"/>
      <c r="J2" s="70"/>
      <c r="K2" s="70"/>
      <c r="L2" s="70"/>
      <c r="M2" s="70"/>
      <c r="N2" s="70"/>
      <c r="O2" s="70"/>
      <c r="P2" s="70"/>
      <c r="Q2" s="70"/>
      <c r="R2" s="98"/>
    </row>
    <row r="3" s="64" customFormat="1" ht="28.05" customHeight="1" spans="1:18">
      <c r="A3" s="72" t="s">
        <v>584</v>
      </c>
      <c r="B3" s="72"/>
      <c r="C3" s="73"/>
      <c r="D3" s="72"/>
      <c r="E3" s="72"/>
      <c r="F3" s="72"/>
      <c r="G3" s="72"/>
      <c r="H3" s="74"/>
      <c r="I3" s="87"/>
      <c r="J3" s="87"/>
      <c r="K3" s="87"/>
      <c r="L3" s="87"/>
      <c r="M3" s="87"/>
      <c r="N3" s="87"/>
      <c r="O3" s="87"/>
      <c r="P3" s="87"/>
      <c r="Q3" s="87" t="s">
        <v>585</v>
      </c>
      <c r="R3" s="87"/>
    </row>
    <row r="4" s="65" customFormat="1" ht="28.05" customHeight="1" spans="1:18">
      <c r="A4" s="30" t="s">
        <v>2</v>
      </c>
      <c r="B4" s="75" t="s">
        <v>3</v>
      </c>
      <c r="C4" s="76" t="s">
        <v>4</v>
      </c>
      <c r="D4" s="9" t="s">
        <v>586</v>
      </c>
      <c r="E4" s="77" t="s">
        <v>16</v>
      </c>
      <c r="F4" s="9" t="s">
        <v>587</v>
      </c>
      <c r="G4" s="78" t="s">
        <v>588</v>
      </c>
      <c r="H4" s="78"/>
      <c r="I4" s="78"/>
      <c r="J4" s="88" t="s">
        <v>589</v>
      </c>
      <c r="K4" s="88"/>
      <c r="L4" s="88"/>
      <c r="M4" s="88"/>
      <c r="N4" s="88"/>
      <c r="O4" s="89" t="s">
        <v>11</v>
      </c>
      <c r="P4" s="89" t="s">
        <v>12</v>
      </c>
      <c r="Q4" s="89" t="s">
        <v>14</v>
      </c>
      <c r="R4" s="10" t="s">
        <v>15</v>
      </c>
    </row>
    <row r="5" s="65" customFormat="1" ht="28.05" customHeight="1" spans="1:18">
      <c r="A5" s="30"/>
      <c r="B5" s="75"/>
      <c r="C5" s="76"/>
      <c r="D5" s="9"/>
      <c r="E5" s="77"/>
      <c r="F5" s="9"/>
      <c r="G5" s="9" t="s">
        <v>590</v>
      </c>
      <c r="H5" s="9" t="s">
        <v>591</v>
      </c>
      <c r="I5" s="31" t="s">
        <v>592</v>
      </c>
      <c r="J5" s="31" t="s">
        <v>593</v>
      </c>
      <c r="K5" s="88" t="s">
        <v>594</v>
      </c>
      <c r="L5" s="88"/>
      <c r="M5" s="88"/>
      <c r="N5" s="88" t="s">
        <v>592</v>
      </c>
      <c r="O5" s="90"/>
      <c r="P5" s="90"/>
      <c r="Q5" s="90"/>
      <c r="R5" s="14"/>
    </row>
    <row r="6" s="66" customFormat="1" ht="24" spans="1:18">
      <c r="A6" s="30"/>
      <c r="B6" s="75"/>
      <c r="C6" s="76"/>
      <c r="D6" s="9"/>
      <c r="E6" s="77"/>
      <c r="F6" s="9"/>
      <c r="G6" s="9"/>
      <c r="H6" s="9"/>
      <c r="I6" s="31"/>
      <c r="J6" s="31"/>
      <c r="K6" s="31" t="s">
        <v>595</v>
      </c>
      <c r="L6" s="31" t="s">
        <v>596</v>
      </c>
      <c r="M6" s="31" t="s">
        <v>597</v>
      </c>
      <c r="N6" s="88"/>
      <c r="O6" s="91"/>
      <c r="P6" s="91"/>
      <c r="Q6" s="91"/>
      <c r="R6" s="16"/>
    </row>
    <row r="7" s="66" customFormat="1" ht="24" spans="1:18">
      <c r="A7" s="9">
        <v>1</v>
      </c>
      <c r="B7" s="18" t="s">
        <v>29</v>
      </c>
      <c r="C7" s="79" t="s">
        <v>598</v>
      </c>
      <c r="D7" s="80">
        <v>1500</v>
      </c>
      <c r="E7" s="77">
        <v>35.66</v>
      </c>
      <c r="F7" s="81">
        <v>180000</v>
      </c>
      <c r="G7" s="81">
        <v>18000</v>
      </c>
      <c r="H7" s="81"/>
      <c r="I7" s="92">
        <v>18000</v>
      </c>
      <c r="J7" s="93">
        <v>5400</v>
      </c>
      <c r="K7" s="93">
        <v>5400</v>
      </c>
      <c r="L7" s="93">
        <v>7200</v>
      </c>
      <c r="M7" s="93">
        <v>12600</v>
      </c>
      <c r="N7" s="93">
        <v>18000</v>
      </c>
      <c r="O7" s="94">
        <v>44651</v>
      </c>
      <c r="P7" s="94">
        <v>45015</v>
      </c>
      <c r="Q7" s="99" t="s">
        <v>31</v>
      </c>
      <c r="R7" s="100" t="s">
        <v>599</v>
      </c>
    </row>
    <row r="8" s="66" customFormat="1" ht="24" spans="1:18">
      <c r="A8" s="9">
        <v>2</v>
      </c>
      <c r="B8" s="18" t="s">
        <v>33</v>
      </c>
      <c r="C8" s="79" t="s">
        <v>600</v>
      </c>
      <c r="D8" s="80">
        <v>1500</v>
      </c>
      <c r="E8" s="77">
        <v>39.62</v>
      </c>
      <c r="F8" s="81">
        <v>180000</v>
      </c>
      <c r="G8" s="81">
        <v>18000</v>
      </c>
      <c r="H8" s="81"/>
      <c r="I8" s="92">
        <v>18000</v>
      </c>
      <c r="J8" s="93">
        <v>5400</v>
      </c>
      <c r="K8" s="93">
        <v>5400</v>
      </c>
      <c r="L8" s="93">
        <v>7200</v>
      </c>
      <c r="M8" s="93">
        <v>12600</v>
      </c>
      <c r="N8" s="93">
        <v>18000</v>
      </c>
      <c r="O8" s="94">
        <v>44651</v>
      </c>
      <c r="P8" s="94">
        <v>45015</v>
      </c>
      <c r="Q8" s="99" t="s">
        <v>31</v>
      </c>
      <c r="R8" s="100" t="s">
        <v>599</v>
      </c>
    </row>
    <row r="9" s="66" customFormat="1" ht="24" spans="1:18">
      <c r="A9" s="9">
        <v>3</v>
      </c>
      <c r="B9" s="18" t="s">
        <v>35</v>
      </c>
      <c r="C9" s="79" t="s">
        <v>601</v>
      </c>
      <c r="D9" s="80">
        <v>1050</v>
      </c>
      <c r="E9" s="77">
        <v>24.69</v>
      </c>
      <c r="F9" s="81">
        <v>126000</v>
      </c>
      <c r="G9" s="81">
        <v>12600</v>
      </c>
      <c r="H9" s="81"/>
      <c r="I9" s="92">
        <v>12600</v>
      </c>
      <c r="J9" s="93">
        <v>3780</v>
      </c>
      <c r="K9" s="93">
        <v>3780</v>
      </c>
      <c r="L9" s="93">
        <v>5040</v>
      </c>
      <c r="M9" s="93">
        <v>8820</v>
      </c>
      <c r="N9" s="93">
        <v>12600</v>
      </c>
      <c r="O9" s="94">
        <v>44651</v>
      </c>
      <c r="P9" s="94">
        <v>45015</v>
      </c>
      <c r="Q9" s="99" t="s">
        <v>37</v>
      </c>
      <c r="R9" s="100" t="s">
        <v>602</v>
      </c>
    </row>
    <row r="10" s="66" customFormat="1" ht="24" spans="1:18">
      <c r="A10" s="9">
        <v>4</v>
      </c>
      <c r="B10" s="18" t="s">
        <v>35</v>
      </c>
      <c r="C10" s="79" t="s">
        <v>603</v>
      </c>
      <c r="D10" s="80">
        <v>1160</v>
      </c>
      <c r="E10" s="77">
        <v>26.65</v>
      </c>
      <c r="F10" s="81">
        <v>139200</v>
      </c>
      <c r="G10" s="81">
        <v>13920</v>
      </c>
      <c r="H10" s="81"/>
      <c r="I10" s="92">
        <v>13920</v>
      </c>
      <c r="J10" s="93">
        <v>4176</v>
      </c>
      <c r="K10" s="93">
        <v>4176</v>
      </c>
      <c r="L10" s="93">
        <v>5568</v>
      </c>
      <c r="M10" s="93">
        <v>9744</v>
      </c>
      <c r="N10" s="93">
        <v>13920</v>
      </c>
      <c r="O10" s="94">
        <v>44651</v>
      </c>
      <c r="P10" s="94">
        <v>45015</v>
      </c>
      <c r="Q10" s="99" t="s">
        <v>37</v>
      </c>
      <c r="R10" s="100" t="s">
        <v>602</v>
      </c>
    </row>
    <row r="11" s="66" customFormat="1" ht="24" spans="1:18">
      <c r="A11" s="9">
        <v>5</v>
      </c>
      <c r="B11" s="18" t="s">
        <v>43</v>
      </c>
      <c r="C11" s="79" t="s">
        <v>604</v>
      </c>
      <c r="D11" s="80">
        <v>1430</v>
      </c>
      <c r="E11" s="77">
        <v>32.69</v>
      </c>
      <c r="F11" s="81">
        <v>171600</v>
      </c>
      <c r="G11" s="81">
        <v>17160</v>
      </c>
      <c r="H11" s="81"/>
      <c r="I11" s="92">
        <v>17160</v>
      </c>
      <c r="J11" s="93">
        <v>5148</v>
      </c>
      <c r="K11" s="93">
        <v>5148</v>
      </c>
      <c r="L11" s="93">
        <v>6864</v>
      </c>
      <c r="M11" s="93">
        <v>12012</v>
      </c>
      <c r="N11" s="93">
        <v>17160</v>
      </c>
      <c r="O11" s="94">
        <v>44651</v>
      </c>
      <c r="P11" s="94">
        <v>45015</v>
      </c>
      <c r="Q11" s="99" t="s">
        <v>37</v>
      </c>
      <c r="R11" s="100" t="s">
        <v>605</v>
      </c>
    </row>
    <row r="12" s="66" customFormat="1" ht="24" spans="1:18">
      <c r="A12" s="9">
        <v>6</v>
      </c>
      <c r="B12" s="18" t="s">
        <v>43</v>
      </c>
      <c r="C12" s="79" t="s">
        <v>606</v>
      </c>
      <c r="D12" s="80">
        <v>1420</v>
      </c>
      <c r="E12" s="77">
        <v>32.73</v>
      </c>
      <c r="F12" s="81">
        <v>170400</v>
      </c>
      <c r="G12" s="81">
        <v>17040</v>
      </c>
      <c r="H12" s="81"/>
      <c r="I12" s="92">
        <v>17040</v>
      </c>
      <c r="J12" s="93">
        <v>5112</v>
      </c>
      <c r="K12" s="93">
        <v>5112</v>
      </c>
      <c r="L12" s="93">
        <v>6816</v>
      </c>
      <c r="M12" s="93">
        <v>11928</v>
      </c>
      <c r="N12" s="93">
        <v>17040</v>
      </c>
      <c r="O12" s="94">
        <v>44651</v>
      </c>
      <c r="P12" s="94">
        <v>45015</v>
      </c>
      <c r="Q12" s="99" t="s">
        <v>37</v>
      </c>
      <c r="R12" s="100" t="s">
        <v>605</v>
      </c>
    </row>
    <row r="13" s="66" customFormat="1" ht="24" spans="1:18">
      <c r="A13" s="9">
        <v>7</v>
      </c>
      <c r="B13" s="18" t="s">
        <v>47</v>
      </c>
      <c r="C13" s="79" t="s">
        <v>607</v>
      </c>
      <c r="D13" s="80">
        <v>1380</v>
      </c>
      <c r="E13" s="77">
        <v>31.97</v>
      </c>
      <c r="F13" s="81">
        <v>165600</v>
      </c>
      <c r="G13" s="81">
        <v>16560</v>
      </c>
      <c r="H13" s="81"/>
      <c r="I13" s="92">
        <v>16560</v>
      </c>
      <c r="J13" s="93">
        <v>4968</v>
      </c>
      <c r="K13" s="93">
        <v>4968</v>
      </c>
      <c r="L13" s="93">
        <v>6624</v>
      </c>
      <c r="M13" s="93">
        <v>11592</v>
      </c>
      <c r="N13" s="93">
        <v>16560</v>
      </c>
      <c r="O13" s="94">
        <v>44651</v>
      </c>
      <c r="P13" s="94">
        <v>45015</v>
      </c>
      <c r="Q13" s="99" t="s">
        <v>37</v>
      </c>
      <c r="R13" s="100" t="s">
        <v>602</v>
      </c>
    </row>
    <row r="14" s="66" customFormat="1" ht="24" spans="1:18">
      <c r="A14" s="9">
        <v>8</v>
      </c>
      <c r="B14" s="18" t="s">
        <v>47</v>
      </c>
      <c r="C14" s="79" t="s">
        <v>608</v>
      </c>
      <c r="D14" s="80">
        <v>1460</v>
      </c>
      <c r="E14" s="77">
        <v>34.67</v>
      </c>
      <c r="F14" s="81">
        <v>175200</v>
      </c>
      <c r="G14" s="81">
        <v>17520</v>
      </c>
      <c r="H14" s="81"/>
      <c r="I14" s="92">
        <v>17520</v>
      </c>
      <c r="J14" s="93">
        <v>5256</v>
      </c>
      <c r="K14" s="93">
        <v>5256</v>
      </c>
      <c r="L14" s="93">
        <v>7008</v>
      </c>
      <c r="M14" s="93">
        <v>12264</v>
      </c>
      <c r="N14" s="93">
        <v>17520</v>
      </c>
      <c r="O14" s="94">
        <v>44651</v>
      </c>
      <c r="P14" s="94">
        <v>45015</v>
      </c>
      <c r="Q14" s="99" t="s">
        <v>37</v>
      </c>
      <c r="R14" s="100" t="s">
        <v>602</v>
      </c>
    </row>
    <row r="15" s="66" customFormat="1" ht="24" spans="1:18">
      <c r="A15" s="9">
        <v>9</v>
      </c>
      <c r="B15" s="18" t="s">
        <v>50</v>
      </c>
      <c r="C15" s="79" t="s">
        <v>609</v>
      </c>
      <c r="D15" s="80">
        <v>1300</v>
      </c>
      <c r="E15" s="77">
        <v>29.83</v>
      </c>
      <c r="F15" s="81">
        <v>156000</v>
      </c>
      <c r="G15" s="81">
        <v>15600</v>
      </c>
      <c r="H15" s="81"/>
      <c r="I15" s="92">
        <v>15600</v>
      </c>
      <c r="J15" s="93">
        <v>4680</v>
      </c>
      <c r="K15" s="93">
        <v>4680</v>
      </c>
      <c r="L15" s="93">
        <v>6240</v>
      </c>
      <c r="M15" s="93">
        <v>10920</v>
      </c>
      <c r="N15" s="93">
        <v>15600</v>
      </c>
      <c r="O15" s="94">
        <v>44651</v>
      </c>
      <c r="P15" s="94">
        <v>45015</v>
      </c>
      <c r="Q15" s="99" t="s">
        <v>37</v>
      </c>
      <c r="R15" s="100" t="s">
        <v>602</v>
      </c>
    </row>
    <row r="16" s="66" customFormat="1" ht="24" spans="1:18">
      <c r="A16" s="9">
        <v>10</v>
      </c>
      <c r="B16" s="18" t="s">
        <v>50</v>
      </c>
      <c r="C16" s="79" t="s">
        <v>610</v>
      </c>
      <c r="D16" s="80">
        <v>1200</v>
      </c>
      <c r="E16" s="77">
        <v>28.65</v>
      </c>
      <c r="F16" s="81">
        <v>144000</v>
      </c>
      <c r="G16" s="81">
        <v>14400</v>
      </c>
      <c r="H16" s="81"/>
      <c r="I16" s="92">
        <v>14400</v>
      </c>
      <c r="J16" s="93">
        <v>4320</v>
      </c>
      <c r="K16" s="93">
        <v>4320</v>
      </c>
      <c r="L16" s="93">
        <v>5760</v>
      </c>
      <c r="M16" s="93">
        <v>10080</v>
      </c>
      <c r="N16" s="93">
        <v>14400</v>
      </c>
      <c r="O16" s="94">
        <v>44651</v>
      </c>
      <c r="P16" s="94">
        <v>45015</v>
      </c>
      <c r="Q16" s="99" t="s">
        <v>37</v>
      </c>
      <c r="R16" s="100" t="s">
        <v>602</v>
      </c>
    </row>
    <row r="17" s="66" customFormat="1" ht="24" spans="1:18">
      <c r="A17" s="9">
        <v>11</v>
      </c>
      <c r="B17" s="18" t="s">
        <v>53</v>
      </c>
      <c r="C17" s="79" t="s">
        <v>611</v>
      </c>
      <c r="D17" s="80">
        <v>1350</v>
      </c>
      <c r="E17" s="77">
        <v>31.62</v>
      </c>
      <c r="F17" s="81">
        <v>162000</v>
      </c>
      <c r="G17" s="81">
        <v>16200</v>
      </c>
      <c r="H17" s="81"/>
      <c r="I17" s="92">
        <v>16200</v>
      </c>
      <c r="J17" s="93">
        <v>4860</v>
      </c>
      <c r="K17" s="93">
        <v>4860</v>
      </c>
      <c r="L17" s="93">
        <v>6480</v>
      </c>
      <c r="M17" s="93">
        <v>11340</v>
      </c>
      <c r="N17" s="93">
        <v>16200</v>
      </c>
      <c r="O17" s="94">
        <v>44651</v>
      </c>
      <c r="P17" s="94">
        <v>45015</v>
      </c>
      <c r="Q17" s="99" t="s">
        <v>37</v>
      </c>
      <c r="R17" s="100" t="s">
        <v>605</v>
      </c>
    </row>
    <row r="18" s="66" customFormat="1" ht="24" spans="1:18">
      <c r="A18" s="9">
        <v>12</v>
      </c>
      <c r="B18" s="82" t="s">
        <v>56</v>
      </c>
      <c r="C18" s="79" t="s">
        <v>612</v>
      </c>
      <c r="D18" s="80">
        <v>1500</v>
      </c>
      <c r="E18" s="77">
        <v>34.94</v>
      </c>
      <c r="F18" s="81">
        <v>180000</v>
      </c>
      <c r="G18" s="81">
        <v>18000</v>
      </c>
      <c r="H18" s="81"/>
      <c r="I18" s="92">
        <v>18000</v>
      </c>
      <c r="J18" s="93">
        <v>5400</v>
      </c>
      <c r="K18" s="93">
        <v>5400</v>
      </c>
      <c r="L18" s="93">
        <v>7200</v>
      </c>
      <c r="M18" s="93">
        <v>12600</v>
      </c>
      <c r="N18" s="93">
        <v>18000</v>
      </c>
      <c r="O18" s="94">
        <v>44651</v>
      </c>
      <c r="P18" s="94">
        <v>45015</v>
      </c>
      <c r="Q18" s="99" t="s">
        <v>31</v>
      </c>
      <c r="R18" s="100" t="s">
        <v>613</v>
      </c>
    </row>
    <row r="19" s="66" customFormat="1" ht="24" spans="1:18">
      <c r="A19" s="9">
        <v>13</v>
      </c>
      <c r="B19" s="18" t="s">
        <v>58</v>
      </c>
      <c r="C19" s="79" t="s">
        <v>614</v>
      </c>
      <c r="D19" s="80">
        <v>1600</v>
      </c>
      <c r="E19" s="77">
        <v>36.93</v>
      </c>
      <c r="F19" s="81">
        <v>192000</v>
      </c>
      <c r="G19" s="81">
        <v>19200</v>
      </c>
      <c r="H19" s="81"/>
      <c r="I19" s="92">
        <v>19200</v>
      </c>
      <c r="J19" s="93">
        <v>5760</v>
      </c>
      <c r="K19" s="93">
        <v>5760</v>
      </c>
      <c r="L19" s="93">
        <v>7680</v>
      </c>
      <c r="M19" s="93">
        <v>13440</v>
      </c>
      <c r="N19" s="93">
        <v>19200</v>
      </c>
      <c r="O19" s="94">
        <v>44651</v>
      </c>
      <c r="P19" s="94">
        <v>45015</v>
      </c>
      <c r="Q19" s="99" t="s">
        <v>31</v>
      </c>
      <c r="R19" s="100" t="s">
        <v>613</v>
      </c>
    </row>
    <row r="20" s="66" customFormat="1" ht="24" spans="1:18">
      <c r="A20" s="9">
        <v>14</v>
      </c>
      <c r="B20" s="18" t="s">
        <v>60</v>
      </c>
      <c r="C20" s="79" t="s">
        <v>615</v>
      </c>
      <c r="D20" s="80">
        <v>1200</v>
      </c>
      <c r="E20" s="77">
        <v>27.94</v>
      </c>
      <c r="F20" s="81">
        <v>144000</v>
      </c>
      <c r="G20" s="81">
        <v>14400</v>
      </c>
      <c r="H20" s="81"/>
      <c r="I20" s="92">
        <v>14400</v>
      </c>
      <c r="J20" s="93">
        <v>4320</v>
      </c>
      <c r="K20" s="93">
        <v>4320</v>
      </c>
      <c r="L20" s="93">
        <v>5760</v>
      </c>
      <c r="M20" s="93">
        <v>10080</v>
      </c>
      <c r="N20" s="93">
        <v>14400</v>
      </c>
      <c r="O20" s="94">
        <v>44651</v>
      </c>
      <c r="P20" s="94">
        <v>45015</v>
      </c>
      <c r="Q20" s="99" t="s">
        <v>31</v>
      </c>
      <c r="R20" s="100" t="s">
        <v>616</v>
      </c>
    </row>
    <row r="21" s="66" customFormat="1" ht="24" spans="1:18">
      <c r="A21" s="9">
        <v>15</v>
      </c>
      <c r="B21" s="18" t="s">
        <v>63</v>
      </c>
      <c r="C21" s="79" t="s">
        <v>617</v>
      </c>
      <c r="D21" s="80">
        <v>1600</v>
      </c>
      <c r="E21" s="77">
        <v>36.86</v>
      </c>
      <c r="F21" s="81">
        <v>192000</v>
      </c>
      <c r="G21" s="81">
        <v>19200</v>
      </c>
      <c r="H21" s="81"/>
      <c r="I21" s="92">
        <v>19200</v>
      </c>
      <c r="J21" s="93">
        <v>5760</v>
      </c>
      <c r="K21" s="93">
        <v>5760</v>
      </c>
      <c r="L21" s="93">
        <v>7680</v>
      </c>
      <c r="M21" s="93">
        <v>13440</v>
      </c>
      <c r="N21" s="93">
        <v>19200</v>
      </c>
      <c r="O21" s="94">
        <v>44651</v>
      </c>
      <c r="P21" s="94">
        <v>45015</v>
      </c>
      <c r="Q21" s="99" t="s">
        <v>31</v>
      </c>
      <c r="R21" s="100" t="s">
        <v>613</v>
      </c>
    </row>
    <row r="22" s="66" customFormat="1" ht="24" spans="1:18">
      <c r="A22" s="9">
        <v>16</v>
      </c>
      <c r="B22" s="18" t="s">
        <v>65</v>
      </c>
      <c r="C22" s="79" t="s">
        <v>618</v>
      </c>
      <c r="D22" s="80">
        <v>1200</v>
      </c>
      <c r="E22" s="77">
        <v>28.75</v>
      </c>
      <c r="F22" s="81">
        <v>144000</v>
      </c>
      <c r="G22" s="81">
        <v>14400</v>
      </c>
      <c r="H22" s="81"/>
      <c r="I22" s="92">
        <v>14400</v>
      </c>
      <c r="J22" s="93">
        <v>4320</v>
      </c>
      <c r="K22" s="93">
        <v>4320</v>
      </c>
      <c r="L22" s="93">
        <v>5760</v>
      </c>
      <c r="M22" s="93">
        <v>10080</v>
      </c>
      <c r="N22" s="93">
        <v>14400</v>
      </c>
      <c r="O22" s="94">
        <v>44651</v>
      </c>
      <c r="P22" s="94">
        <v>45015</v>
      </c>
      <c r="Q22" s="99" t="s">
        <v>31</v>
      </c>
      <c r="R22" s="100" t="s">
        <v>613</v>
      </c>
    </row>
    <row r="23" s="66" customFormat="1" ht="24" spans="1:18">
      <c r="A23" s="9">
        <v>17</v>
      </c>
      <c r="B23" s="18" t="s">
        <v>67</v>
      </c>
      <c r="C23" s="79" t="s">
        <v>619</v>
      </c>
      <c r="D23" s="80">
        <v>1300</v>
      </c>
      <c r="E23" s="77">
        <v>30.06</v>
      </c>
      <c r="F23" s="81">
        <v>156000</v>
      </c>
      <c r="G23" s="81">
        <v>15600</v>
      </c>
      <c r="H23" s="81"/>
      <c r="I23" s="92">
        <v>15600</v>
      </c>
      <c r="J23" s="93">
        <v>4680</v>
      </c>
      <c r="K23" s="93">
        <v>4680</v>
      </c>
      <c r="L23" s="93">
        <v>6240</v>
      </c>
      <c r="M23" s="93">
        <v>10920</v>
      </c>
      <c r="N23" s="93">
        <v>15600</v>
      </c>
      <c r="O23" s="94">
        <v>44651</v>
      </c>
      <c r="P23" s="94">
        <v>45015</v>
      </c>
      <c r="Q23" s="99" t="s">
        <v>31</v>
      </c>
      <c r="R23" s="100" t="s">
        <v>613</v>
      </c>
    </row>
    <row r="24" s="66" customFormat="1" ht="24" spans="1:18">
      <c r="A24" s="9">
        <v>18</v>
      </c>
      <c r="B24" s="18" t="s">
        <v>69</v>
      </c>
      <c r="C24" s="79" t="s">
        <v>620</v>
      </c>
      <c r="D24" s="80">
        <v>1700</v>
      </c>
      <c r="E24" s="77">
        <v>38.72</v>
      </c>
      <c r="F24" s="81">
        <v>204000</v>
      </c>
      <c r="G24" s="81">
        <v>20400</v>
      </c>
      <c r="H24" s="81"/>
      <c r="I24" s="92">
        <v>20400</v>
      </c>
      <c r="J24" s="93">
        <v>6120</v>
      </c>
      <c r="K24" s="93">
        <v>6120</v>
      </c>
      <c r="L24" s="93">
        <v>8160</v>
      </c>
      <c r="M24" s="93">
        <v>14280</v>
      </c>
      <c r="N24" s="93">
        <v>20400</v>
      </c>
      <c r="O24" s="94">
        <v>44651</v>
      </c>
      <c r="P24" s="94">
        <v>45015</v>
      </c>
      <c r="Q24" s="99" t="s">
        <v>31</v>
      </c>
      <c r="R24" s="100" t="s">
        <v>616</v>
      </c>
    </row>
    <row r="25" s="66" customFormat="1" ht="24" spans="1:18">
      <c r="A25" s="9">
        <v>19</v>
      </c>
      <c r="B25" s="18" t="s">
        <v>71</v>
      </c>
      <c r="C25" s="79" t="s">
        <v>621</v>
      </c>
      <c r="D25" s="80">
        <v>1800</v>
      </c>
      <c r="E25" s="77">
        <v>37.42</v>
      </c>
      <c r="F25" s="81">
        <v>216000</v>
      </c>
      <c r="G25" s="81">
        <v>21600</v>
      </c>
      <c r="H25" s="81"/>
      <c r="I25" s="92">
        <v>21600</v>
      </c>
      <c r="J25" s="93">
        <v>6480</v>
      </c>
      <c r="K25" s="93">
        <v>6480</v>
      </c>
      <c r="L25" s="93">
        <v>8640</v>
      </c>
      <c r="M25" s="93">
        <v>15120</v>
      </c>
      <c r="N25" s="93">
        <v>21600</v>
      </c>
      <c r="O25" s="94">
        <v>44651</v>
      </c>
      <c r="P25" s="94">
        <v>45015</v>
      </c>
      <c r="Q25" s="99" t="s">
        <v>31</v>
      </c>
      <c r="R25" s="100" t="s">
        <v>622</v>
      </c>
    </row>
    <row r="26" s="66" customFormat="1" ht="24" spans="1:18">
      <c r="A26" s="9">
        <v>20</v>
      </c>
      <c r="B26" s="18" t="s">
        <v>73</v>
      </c>
      <c r="C26" s="79" t="s">
        <v>623</v>
      </c>
      <c r="D26" s="80">
        <v>1620</v>
      </c>
      <c r="E26" s="77">
        <v>37.27</v>
      </c>
      <c r="F26" s="81">
        <v>194400</v>
      </c>
      <c r="G26" s="81">
        <v>19440</v>
      </c>
      <c r="H26" s="81"/>
      <c r="I26" s="92">
        <v>19440</v>
      </c>
      <c r="J26" s="93">
        <v>5832</v>
      </c>
      <c r="K26" s="93">
        <v>5832</v>
      </c>
      <c r="L26" s="93">
        <v>7776</v>
      </c>
      <c r="M26" s="93">
        <v>13608</v>
      </c>
      <c r="N26" s="93">
        <v>19440</v>
      </c>
      <c r="O26" s="94">
        <v>44651</v>
      </c>
      <c r="P26" s="94">
        <v>45015</v>
      </c>
      <c r="Q26" s="99" t="s">
        <v>31</v>
      </c>
      <c r="R26" s="100" t="s">
        <v>616</v>
      </c>
    </row>
    <row r="27" s="66" customFormat="1" ht="24" spans="1:18">
      <c r="A27" s="9">
        <v>21</v>
      </c>
      <c r="B27" s="18" t="s">
        <v>75</v>
      </c>
      <c r="C27" s="79" t="s">
        <v>624</v>
      </c>
      <c r="D27" s="80">
        <v>1500</v>
      </c>
      <c r="E27" s="77">
        <v>34.18</v>
      </c>
      <c r="F27" s="81">
        <v>180000</v>
      </c>
      <c r="G27" s="81">
        <v>18000</v>
      </c>
      <c r="H27" s="81"/>
      <c r="I27" s="92">
        <v>18000</v>
      </c>
      <c r="J27" s="93">
        <v>5400</v>
      </c>
      <c r="K27" s="93">
        <v>5400</v>
      </c>
      <c r="L27" s="93">
        <v>7200</v>
      </c>
      <c r="M27" s="93">
        <v>12600</v>
      </c>
      <c r="N27" s="93">
        <v>18000</v>
      </c>
      <c r="O27" s="94">
        <v>44651</v>
      </c>
      <c r="P27" s="94">
        <v>45015</v>
      </c>
      <c r="Q27" s="99" t="s">
        <v>31</v>
      </c>
      <c r="R27" s="100" t="s">
        <v>625</v>
      </c>
    </row>
    <row r="28" s="66" customFormat="1" ht="24" spans="1:18">
      <c r="A28" s="9">
        <v>22</v>
      </c>
      <c r="B28" s="18" t="s">
        <v>75</v>
      </c>
      <c r="C28" s="79" t="s">
        <v>626</v>
      </c>
      <c r="D28" s="80">
        <v>1450</v>
      </c>
      <c r="E28" s="77">
        <v>33.17</v>
      </c>
      <c r="F28" s="81">
        <v>174000</v>
      </c>
      <c r="G28" s="81">
        <v>17400</v>
      </c>
      <c r="H28" s="81"/>
      <c r="I28" s="92">
        <v>17400</v>
      </c>
      <c r="J28" s="93">
        <v>5220</v>
      </c>
      <c r="K28" s="93">
        <v>5220</v>
      </c>
      <c r="L28" s="93">
        <v>6960</v>
      </c>
      <c r="M28" s="93">
        <v>12180</v>
      </c>
      <c r="N28" s="93">
        <v>17400</v>
      </c>
      <c r="O28" s="94">
        <v>44651</v>
      </c>
      <c r="P28" s="94">
        <v>45015</v>
      </c>
      <c r="Q28" s="99" t="s">
        <v>31</v>
      </c>
      <c r="R28" s="100" t="s">
        <v>625</v>
      </c>
    </row>
    <row r="29" s="66" customFormat="1" ht="24" spans="1:18">
      <c r="A29" s="9">
        <v>23</v>
      </c>
      <c r="B29" s="82" t="s">
        <v>78</v>
      </c>
      <c r="C29" s="79" t="s">
        <v>627</v>
      </c>
      <c r="D29" s="80">
        <v>1580</v>
      </c>
      <c r="E29" s="77">
        <v>36.72</v>
      </c>
      <c r="F29" s="81">
        <v>189600</v>
      </c>
      <c r="G29" s="81">
        <v>18960</v>
      </c>
      <c r="H29" s="81"/>
      <c r="I29" s="92">
        <v>18960</v>
      </c>
      <c r="J29" s="93">
        <v>5688</v>
      </c>
      <c r="K29" s="93">
        <v>5688</v>
      </c>
      <c r="L29" s="93">
        <v>7584</v>
      </c>
      <c r="M29" s="93">
        <v>13272</v>
      </c>
      <c r="N29" s="93">
        <v>18960</v>
      </c>
      <c r="O29" s="94">
        <v>44651</v>
      </c>
      <c r="P29" s="94">
        <v>45015</v>
      </c>
      <c r="Q29" s="99" t="s">
        <v>31</v>
      </c>
      <c r="R29" s="100" t="s">
        <v>628</v>
      </c>
    </row>
    <row r="30" s="66" customFormat="1" ht="24" spans="1:18">
      <c r="A30" s="9">
        <v>24</v>
      </c>
      <c r="B30" s="82" t="s">
        <v>78</v>
      </c>
      <c r="C30" s="79" t="s">
        <v>629</v>
      </c>
      <c r="D30" s="80">
        <v>1290</v>
      </c>
      <c r="E30" s="77">
        <v>30.02</v>
      </c>
      <c r="F30" s="81">
        <v>154800</v>
      </c>
      <c r="G30" s="81">
        <v>15480</v>
      </c>
      <c r="H30" s="81"/>
      <c r="I30" s="95">
        <v>15480</v>
      </c>
      <c r="J30" s="93">
        <v>4644</v>
      </c>
      <c r="K30" s="93">
        <v>4644</v>
      </c>
      <c r="L30" s="93">
        <v>6192</v>
      </c>
      <c r="M30" s="93">
        <v>10836</v>
      </c>
      <c r="N30" s="93">
        <v>15480</v>
      </c>
      <c r="O30" s="94">
        <v>44651</v>
      </c>
      <c r="P30" s="94">
        <v>45015</v>
      </c>
      <c r="Q30" s="99" t="s">
        <v>31</v>
      </c>
      <c r="R30" s="100" t="s">
        <v>630</v>
      </c>
    </row>
    <row r="31" s="66" customFormat="1" ht="24" spans="1:18">
      <c r="A31" s="9">
        <v>25</v>
      </c>
      <c r="B31" s="18" t="s">
        <v>65</v>
      </c>
      <c r="C31" s="79" t="s">
        <v>631</v>
      </c>
      <c r="D31" s="80">
        <v>500</v>
      </c>
      <c r="E31" s="77">
        <v>12.53</v>
      </c>
      <c r="F31" s="81">
        <v>60000</v>
      </c>
      <c r="G31" s="81">
        <v>6000</v>
      </c>
      <c r="H31" s="81"/>
      <c r="I31" s="92">
        <v>6000</v>
      </c>
      <c r="J31" s="93">
        <v>1800</v>
      </c>
      <c r="K31" s="93">
        <v>1800</v>
      </c>
      <c r="L31" s="93">
        <v>2400</v>
      </c>
      <c r="M31" s="93">
        <v>4200</v>
      </c>
      <c r="N31" s="93">
        <v>6000</v>
      </c>
      <c r="O31" s="94">
        <v>44651</v>
      </c>
      <c r="P31" s="94">
        <v>45015</v>
      </c>
      <c r="Q31" s="99" t="s">
        <v>31</v>
      </c>
      <c r="R31" s="100" t="s">
        <v>613</v>
      </c>
    </row>
    <row r="32" s="66" customFormat="1" ht="24" spans="1:18">
      <c r="A32" s="9">
        <v>26</v>
      </c>
      <c r="B32" s="18" t="s">
        <v>84</v>
      </c>
      <c r="C32" s="79" t="s">
        <v>632</v>
      </c>
      <c r="D32" s="80">
        <v>1800</v>
      </c>
      <c r="E32" s="77">
        <v>41.04</v>
      </c>
      <c r="F32" s="81">
        <v>216000</v>
      </c>
      <c r="G32" s="81">
        <v>21600</v>
      </c>
      <c r="H32" s="81"/>
      <c r="I32" s="92">
        <v>21600</v>
      </c>
      <c r="J32" s="93">
        <v>6480</v>
      </c>
      <c r="K32" s="93">
        <v>6480</v>
      </c>
      <c r="L32" s="93">
        <v>8640</v>
      </c>
      <c r="M32" s="93">
        <v>15120</v>
      </c>
      <c r="N32" s="93">
        <v>21600</v>
      </c>
      <c r="O32" s="94">
        <v>44651</v>
      </c>
      <c r="P32" s="94">
        <v>45015</v>
      </c>
      <c r="Q32" s="99" t="s">
        <v>31</v>
      </c>
      <c r="R32" s="100" t="s">
        <v>633</v>
      </c>
    </row>
    <row r="33" s="66" customFormat="1" ht="24" spans="1:18">
      <c r="A33" s="9">
        <v>27</v>
      </c>
      <c r="B33" s="18" t="s">
        <v>86</v>
      </c>
      <c r="C33" s="79" t="s">
        <v>634</v>
      </c>
      <c r="D33" s="80">
        <v>1100</v>
      </c>
      <c r="E33" s="77">
        <v>25.29</v>
      </c>
      <c r="F33" s="81">
        <v>132000</v>
      </c>
      <c r="G33" s="81">
        <v>13200</v>
      </c>
      <c r="H33" s="81"/>
      <c r="I33" s="92">
        <v>13200</v>
      </c>
      <c r="J33" s="93">
        <v>3960</v>
      </c>
      <c r="K33" s="93">
        <v>3960</v>
      </c>
      <c r="L33" s="93">
        <v>5280</v>
      </c>
      <c r="M33" s="93">
        <v>9240</v>
      </c>
      <c r="N33" s="93">
        <v>13200</v>
      </c>
      <c r="O33" s="94">
        <v>44651</v>
      </c>
      <c r="P33" s="94">
        <v>45015</v>
      </c>
      <c r="Q33" s="99" t="s">
        <v>37</v>
      </c>
      <c r="R33" s="100" t="s">
        <v>602</v>
      </c>
    </row>
    <row r="34" s="66" customFormat="1" ht="24" spans="1:18">
      <c r="A34" s="9">
        <v>28</v>
      </c>
      <c r="B34" s="18" t="s">
        <v>86</v>
      </c>
      <c r="C34" s="79" t="s">
        <v>635</v>
      </c>
      <c r="D34" s="80">
        <v>900</v>
      </c>
      <c r="E34" s="77">
        <v>21.11</v>
      </c>
      <c r="F34" s="81">
        <v>108000</v>
      </c>
      <c r="G34" s="81">
        <v>10800</v>
      </c>
      <c r="H34" s="81"/>
      <c r="I34" s="92">
        <v>10800</v>
      </c>
      <c r="J34" s="93">
        <v>3240</v>
      </c>
      <c r="K34" s="93">
        <v>3240</v>
      </c>
      <c r="L34" s="93">
        <v>4320</v>
      </c>
      <c r="M34" s="93">
        <v>7560</v>
      </c>
      <c r="N34" s="93">
        <v>10800</v>
      </c>
      <c r="O34" s="94">
        <v>44651</v>
      </c>
      <c r="P34" s="94">
        <v>45015</v>
      </c>
      <c r="Q34" s="99" t="s">
        <v>37</v>
      </c>
      <c r="R34" s="100" t="s">
        <v>602</v>
      </c>
    </row>
    <row r="35" s="66" customFormat="1" ht="24" spans="1:18">
      <c r="A35" s="9">
        <v>29</v>
      </c>
      <c r="B35" s="18" t="s">
        <v>86</v>
      </c>
      <c r="C35" s="79" t="s">
        <v>636</v>
      </c>
      <c r="D35" s="80">
        <v>970</v>
      </c>
      <c r="E35" s="77">
        <v>22.24</v>
      </c>
      <c r="F35" s="81">
        <v>116400</v>
      </c>
      <c r="G35" s="81">
        <v>11640</v>
      </c>
      <c r="H35" s="81"/>
      <c r="I35" s="92">
        <v>11640</v>
      </c>
      <c r="J35" s="93">
        <v>3492</v>
      </c>
      <c r="K35" s="93">
        <v>3492</v>
      </c>
      <c r="L35" s="93">
        <v>4656</v>
      </c>
      <c r="M35" s="93">
        <v>8148</v>
      </c>
      <c r="N35" s="93">
        <v>11640</v>
      </c>
      <c r="O35" s="94">
        <v>44651</v>
      </c>
      <c r="P35" s="94">
        <v>45015</v>
      </c>
      <c r="Q35" s="99" t="s">
        <v>37</v>
      </c>
      <c r="R35" s="100" t="s">
        <v>602</v>
      </c>
    </row>
    <row r="36" s="66" customFormat="1" ht="24" spans="1:18">
      <c r="A36" s="9">
        <v>30</v>
      </c>
      <c r="B36" s="18" t="s">
        <v>50</v>
      </c>
      <c r="C36" s="79" t="s">
        <v>637</v>
      </c>
      <c r="D36" s="80">
        <v>460</v>
      </c>
      <c r="E36" s="77">
        <v>10.66</v>
      </c>
      <c r="F36" s="81">
        <v>55200</v>
      </c>
      <c r="G36" s="81">
        <v>5520</v>
      </c>
      <c r="H36" s="81"/>
      <c r="I36" s="92">
        <v>5520</v>
      </c>
      <c r="J36" s="93">
        <v>1656</v>
      </c>
      <c r="K36" s="93">
        <v>1656</v>
      </c>
      <c r="L36" s="93">
        <v>2208</v>
      </c>
      <c r="M36" s="93">
        <v>3864</v>
      </c>
      <c r="N36" s="93">
        <v>5520</v>
      </c>
      <c r="O36" s="94">
        <v>44651</v>
      </c>
      <c r="P36" s="94">
        <v>45015</v>
      </c>
      <c r="Q36" s="99" t="s">
        <v>37</v>
      </c>
      <c r="R36" s="100" t="s">
        <v>602</v>
      </c>
    </row>
    <row r="37" s="66" customFormat="1" ht="24" spans="1:18">
      <c r="A37" s="9">
        <v>31</v>
      </c>
      <c r="B37" s="18" t="s">
        <v>53</v>
      </c>
      <c r="C37" s="79" t="s">
        <v>638</v>
      </c>
      <c r="D37" s="80">
        <v>700</v>
      </c>
      <c r="E37" s="77">
        <v>16.14</v>
      </c>
      <c r="F37" s="81">
        <v>84000</v>
      </c>
      <c r="G37" s="81">
        <v>8400</v>
      </c>
      <c r="H37" s="81"/>
      <c r="I37" s="92">
        <v>8400</v>
      </c>
      <c r="J37" s="93">
        <v>2520</v>
      </c>
      <c r="K37" s="93">
        <v>2520</v>
      </c>
      <c r="L37" s="93">
        <v>3360</v>
      </c>
      <c r="M37" s="93">
        <v>5880</v>
      </c>
      <c r="N37" s="93">
        <v>8400</v>
      </c>
      <c r="O37" s="94">
        <v>44651</v>
      </c>
      <c r="P37" s="94">
        <v>45015</v>
      </c>
      <c r="Q37" s="99" t="s">
        <v>37</v>
      </c>
      <c r="R37" s="100" t="s">
        <v>605</v>
      </c>
    </row>
    <row r="38" s="66" customFormat="1" ht="24" spans="1:18">
      <c r="A38" s="9">
        <v>32</v>
      </c>
      <c r="B38" s="18" t="s">
        <v>53</v>
      </c>
      <c r="C38" s="79" t="s">
        <v>639</v>
      </c>
      <c r="D38" s="80">
        <v>930</v>
      </c>
      <c r="E38" s="77">
        <v>21.38</v>
      </c>
      <c r="F38" s="81">
        <v>111600</v>
      </c>
      <c r="G38" s="81">
        <v>11160</v>
      </c>
      <c r="H38" s="81"/>
      <c r="I38" s="92">
        <v>11160</v>
      </c>
      <c r="J38" s="93">
        <v>3348</v>
      </c>
      <c r="K38" s="93">
        <v>3348</v>
      </c>
      <c r="L38" s="93">
        <v>4464</v>
      </c>
      <c r="M38" s="93">
        <v>7812</v>
      </c>
      <c r="N38" s="93">
        <v>11160</v>
      </c>
      <c r="O38" s="94">
        <v>44651</v>
      </c>
      <c r="P38" s="94">
        <v>45015</v>
      </c>
      <c r="Q38" s="99" t="s">
        <v>31</v>
      </c>
      <c r="R38" s="100" t="s">
        <v>640</v>
      </c>
    </row>
    <row r="39" s="66" customFormat="1" ht="24" spans="1:18">
      <c r="A39" s="9">
        <v>33</v>
      </c>
      <c r="B39" s="83" t="s">
        <v>94</v>
      </c>
      <c r="C39" s="79" t="s">
        <v>641</v>
      </c>
      <c r="D39" s="84">
        <v>2000</v>
      </c>
      <c r="E39" s="77">
        <v>54.18</v>
      </c>
      <c r="F39" s="81">
        <v>240000</v>
      </c>
      <c r="G39" s="81">
        <v>24000</v>
      </c>
      <c r="H39" s="81"/>
      <c r="I39" s="96">
        <v>24000</v>
      </c>
      <c r="J39" s="93">
        <v>7200</v>
      </c>
      <c r="K39" s="93">
        <v>7200</v>
      </c>
      <c r="L39" s="93">
        <v>9600</v>
      </c>
      <c r="M39" s="93">
        <v>16800</v>
      </c>
      <c r="N39" s="93">
        <v>24000</v>
      </c>
      <c r="O39" s="97">
        <v>44594</v>
      </c>
      <c r="P39" s="94">
        <v>45015</v>
      </c>
      <c r="Q39" s="99" t="s">
        <v>31</v>
      </c>
      <c r="R39" s="100" t="s">
        <v>642</v>
      </c>
    </row>
    <row r="40" s="66" customFormat="1" ht="24" spans="1:18">
      <c r="A40" s="9">
        <v>34</v>
      </c>
      <c r="B40" s="85" t="s">
        <v>96</v>
      </c>
      <c r="C40" s="79" t="s">
        <v>600</v>
      </c>
      <c r="D40" s="80">
        <v>500</v>
      </c>
      <c r="E40" s="77">
        <v>11.56</v>
      </c>
      <c r="F40" s="81">
        <v>60000</v>
      </c>
      <c r="G40" s="81">
        <v>6000</v>
      </c>
      <c r="H40" s="81"/>
      <c r="I40" s="95">
        <v>6000</v>
      </c>
      <c r="J40" s="93">
        <v>1800</v>
      </c>
      <c r="K40" s="93">
        <v>1800</v>
      </c>
      <c r="L40" s="93">
        <v>2400</v>
      </c>
      <c r="M40" s="93">
        <v>4200</v>
      </c>
      <c r="N40" s="93">
        <v>6000</v>
      </c>
      <c r="O40" s="94">
        <v>44640</v>
      </c>
      <c r="P40" s="94">
        <v>45015</v>
      </c>
      <c r="Q40" s="99" t="s">
        <v>31</v>
      </c>
      <c r="R40" s="100" t="s">
        <v>643</v>
      </c>
    </row>
    <row r="41" s="66" customFormat="1" ht="24" spans="1:18">
      <c r="A41" s="9">
        <v>35</v>
      </c>
      <c r="B41" s="18" t="s">
        <v>98</v>
      </c>
      <c r="C41" s="79" t="s">
        <v>644</v>
      </c>
      <c r="D41" s="80">
        <v>600</v>
      </c>
      <c r="E41" s="77">
        <v>12.42</v>
      </c>
      <c r="F41" s="81">
        <v>72000</v>
      </c>
      <c r="G41" s="81">
        <v>7200</v>
      </c>
      <c r="H41" s="81"/>
      <c r="I41" s="95">
        <v>7200</v>
      </c>
      <c r="J41" s="93">
        <v>2160</v>
      </c>
      <c r="K41" s="93">
        <v>2160</v>
      </c>
      <c r="L41" s="93">
        <v>2880</v>
      </c>
      <c r="M41" s="93">
        <v>5040</v>
      </c>
      <c r="N41" s="93">
        <v>7200</v>
      </c>
      <c r="O41" s="94">
        <v>44640</v>
      </c>
      <c r="P41" s="94">
        <v>45015</v>
      </c>
      <c r="Q41" s="99" t="s">
        <v>31</v>
      </c>
      <c r="R41" s="100" t="s">
        <v>645</v>
      </c>
    </row>
    <row r="42" s="66" customFormat="1" ht="24" spans="1:18">
      <c r="A42" s="9">
        <v>36</v>
      </c>
      <c r="B42" s="85" t="s">
        <v>96</v>
      </c>
      <c r="C42" s="79" t="s">
        <v>646</v>
      </c>
      <c r="D42" s="80">
        <v>2500</v>
      </c>
      <c r="E42" s="77">
        <v>51.58</v>
      </c>
      <c r="F42" s="81">
        <v>300000</v>
      </c>
      <c r="G42" s="81">
        <v>30000</v>
      </c>
      <c r="H42" s="81">
        <v>9000</v>
      </c>
      <c r="I42" s="95">
        <v>39000</v>
      </c>
      <c r="J42" s="93">
        <v>11700</v>
      </c>
      <c r="K42" s="93">
        <v>11700</v>
      </c>
      <c r="L42" s="93">
        <v>15600</v>
      </c>
      <c r="M42" s="93">
        <v>27300</v>
      </c>
      <c r="N42" s="93">
        <v>39000</v>
      </c>
      <c r="O42" s="94">
        <v>44640</v>
      </c>
      <c r="P42" s="94">
        <v>45015</v>
      </c>
      <c r="Q42" s="99" t="s">
        <v>31</v>
      </c>
      <c r="R42" s="100" t="s">
        <v>643</v>
      </c>
    </row>
    <row r="43" s="66" customFormat="1" ht="24" spans="1:18">
      <c r="A43" s="9">
        <v>37</v>
      </c>
      <c r="B43" s="18" t="s">
        <v>98</v>
      </c>
      <c r="C43" s="79" t="s">
        <v>647</v>
      </c>
      <c r="D43" s="80">
        <v>1000</v>
      </c>
      <c r="E43" s="77">
        <v>17.69</v>
      </c>
      <c r="F43" s="81">
        <v>120000</v>
      </c>
      <c r="G43" s="81">
        <v>12000</v>
      </c>
      <c r="H43" s="81"/>
      <c r="I43" s="95">
        <v>12000</v>
      </c>
      <c r="J43" s="93">
        <v>3600</v>
      </c>
      <c r="K43" s="93">
        <v>3600</v>
      </c>
      <c r="L43" s="93">
        <v>4800</v>
      </c>
      <c r="M43" s="93">
        <v>8400</v>
      </c>
      <c r="N43" s="93">
        <v>12000</v>
      </c>
      <c r="O43" s="94">
        <v>44651</v>
      </c>
      <c r="P43" s="94">
        <v>45015</v>
      </c>
      <c r="Q43" s="99" t="s">
        <v>31</v>
      </c>
      <c r="R43" s="100" t="s">
        <v>645</v>
      </c>
    </row>
    <row r="44" s="66" customFormat="1" ht="24" spans="1:18">
      <c r="A44" s="9">
        <v>38</v>
      </c>
      <c r="B44" s="86" t="s">
        <v>102</v>
      </c>
      <c r="C44" s="79" t="s">
        <v>648</v>
      </c>
      <c r="D44" s="80">
        <v>1960</v>
      </c>
      <c r="E44" s="77">
        <v>38.64</v>
      </c>
      <c r="F44" s="81">
        <v>235200</v>
      </c>
      <c r="G44" s="81">
        <v>23520</v>
      </c>
      <c r="H44" s="81"/>
      <c r="I44" s="95">
        <v>23520</v>
      </c>
      <c r="J44" s="93">
        <v>7056</v>
      </c>
      <c r="K44" s="93">
        <v>7056</v>
      </c>
      <c r="L44" s="93">
        <v>9408</v>
      </c>
      <c r="M44" s="93">
        <v>16464</v>
      </c>
      <c r="N44" s="93">
        <v>23520</v>
      </c>
      <c r="O44" s="94">
        <v>44651</v>
      </c>
      <c r="P44" s="94">
        <v>45015</v>
      </c>
      <c r="Q44" s="99" t="s">
        <v>31</v>
      </c>
      <c r="R44" s="100" t="s">
        <v>649</v>
      </c>
    </row>
    <row r="45" s="66" customFormat="1" ht="24" spans="1:18">
      <c r="A45" s="9">
        <v>39</v>
      </c>
      <c r="B45" s="86" t="s">
        <v>104</v>
      </c>
      <c r="C45" s="79" t="s">
        <v>650</v>
      </c>
      <c r="D45" s="80">
        <v>1800</v>
      </c>
      <c r="E45" s="77">
        <v>27.59</v>
      </c>
      <c r="F45" s="81">
        <v>216000</v>
      </c>
      <c r="G45" s="81">
        <v>21600</v>
      </c>
      <c r="H45" s="81"/>
      <c r="I45" s="95">
        <v>21600</v>
      </c>
      <c r="J45" s="93">
        <v>6480</v>
      </c>
      <c r="K45" s="93">
        <v>6480</v>
      </c>
      <c r="L45" s="93">
        <v>8640</v>
      </c>
      <c r="M45" s="93">
        <v>15120</v>
      </c>
      <c r="N45" s="93">
        <v>21600</v>
      </c>
      <c r="O45" s="94">
        <v>44651</v>
      </c>
      <c r="P45" s="94">
        <v>45015</v>
      </c>
      <c r="Q45" s="99" t="s">
        <v>31</v>
      </c>
      <c r="R45" s="100" t="s">
        <v>651</v>
      </c>
    </row>
    <row r="46" s="66" customFormat="1" ht="24" spans="1:18">
      <c r="A46" s="9">
        <v>40</v>
      </c>
      <c r="B46" s="86" t="s">
        <v>106</v>
      </c>
      <c r="C46" s="79" t="s">
        <v>652</v>
      </c>
      <c r="D46" s="80">
        <v>1200</v>
      </c>
      <c r="E46" s="77">
        <v>20.33</v>
      </c>
      <c r="F46" s="81">
        <v>144000</v>
      </c>
      <c r="G46" s="81">
        <v>14400</v>
      </c>
      <c r="H46" s="81"/>
      <c r="I46" s="95">
        <v>14400</v>
      </c>
      <c r="J46" s="93">
        <v>4320</v>
      </c>
      <c r="K46" s="93">
        <v>4320</v>
      </c>
      <c r="L46" s="93">
        <v>5760</v>
      </c>
      <c r="M46" s="93">
        <v>10080</v>
      </c>
      <c r="N46" s="93">
        <v>14400</v>
      </c>
      <c r="O46" s="94">
        <v>44651</v>
      </c>
      <c r="P46" s="94">
        <v>45015</v>
      </c>
      <c r="Q46" s="99" t="s">
        <v>31</v>
      </c>
      <c r="R46" s="100" t="s">
        <v>651</v>
      </c>
    </row>
    <row r="47" s="66" customFormat="1" ht="24" spans="1:18">
      <c r="A47" s="9">
        <v>41</v>
      </c>
      <c r="B47" s="86" t="s">
        <v>108</v>
      </c>
      <c r="C47" s="79" t="s">
        <v>653</v>
      </c>
      <c r="D47" s="80">
        <v>1000</v>
      </c>
      <c r="E47" s="77">
        <v>23.37</v>
      </c>
      <c r="F47" s="81">
        <v>120000</v>
      </c>
      <c r="G47" s="81">
        <v>12000</v>
      </c>
      <c r="H47" s="81"/>
      <c r="I47" s="95">
        <v>12000</v>
      </c>
      <c r="J47" s="93">
        <v>3600</v>
      </c>
      <c r="K47" s="93">
        <v>3600</v>
      </c>
      <c r="L47" s="93">
        <v>4800</v>
      </c>
      <c r="M47" s="93">
        <v>8400</v>
      </c>
      <c r="N47" s="93">
        <v>12000</v>
      </c>
      <c r="O47" s="94">
        <v>44650</v>
      </c>
      <c r="P47" s="94">
        <v>45015</v>
      </c>
      <c r="Q47" s="99" t="s">
        <v>31</v>
      </c>
      <c r="R47" s="100" t="s">
        <v>654</v>
      </c>
    </row>
    <row r="48" s="66" customFormat="1" ht="24" spans="1:18">
      <c r="A48" s="9">
        <v>42</v>
      </c>
      <c r="B48" s="86" t="s">
        <v>110</v>
      </c>
      <c r="C48" s="79" t="s">
        <v>655</v>
      </c>
      <c r="D48" s="80">
        <v>1500</v>
      </c>
      <c r="E48" s="77">
        <v>25.85</v>
      </c>
      <c r="F48" s="81">
        <v>180000</v>
      </c>
      <c r="G48" s="81">
        <v>18000</v>
      </c>
      <c r="H48" s="81"/>
      <c r="I48" s="95">
        <v>18000</v>
      </c>
      <c r="J48" s="93">
        <v>5400</v>
      </c>
      <c r="K48" s="93">
        <v>5400</v>
      </c>
      <c r="L48" s="93">
        <v>7200</v>
      </c>
      <c r="M48" s="93">
        <v>12600</v>
      </c>
      <c r="N48" s="93">
        <v>18000</v>
      </c>
      <c r="O48" s="94">
        <v>44651</v>
      </c>
      <c r="P48" s="94">
        <v>45015</v>
      </c>
      <c r="Q48" s="99" t="s">
        <v>31</v>
      </c>
      <c r="R48" s="100" t="s">
        <v>599</v>
      </c>
    </row>
    <row r="49" s="66" customFormat="1" ht="24" spans="1:18">
      <c r="A49" s="9">
        <v>43</v>
      </c>
      <c r="B49" s="86" t="s">
        <v>112</v>
      </c>
      <c r="C49" s="79" t="s">
        <v>656</v>
      </c>
      <c r="D49" s="80">
        <v>2000</v>
      </c>
      <c r="E49" s="77">
        <v>51.63</v>
      </c>
      <c r="F49" s="81">
        <v>240000</v>
      </c>
      <c r="G49" s="81">
        <v>24000</v>
      </c>
      <c r="H49" s="81"/>
      <c r="I49" s="95">
        <v>24000</v>
      </c>
      <c r="J49" s="93">
        <v>7200</v>
      </c>
      <c r="K49" s="93">
        <v>7200</v>
      </c>
      <c r="L49" s="93">
        <v>9600</v>
      </c>
      <c r="M49" s="93">
        <v>16800</v>
      </c>
      <c r="N49" s="93">
        <v>24000</v>
      </c>
      <c r="O49" s="94">
        <v>44650</v>
      </c>
      <c r="P49" s="94">
        <v>45015</v>
      </c>
      <c r="Q49" s="99" t="s">
        <v>31</v>
      </c>
      <c r="R49" s="100" t="s">
        <v>657</v>
      </c>
    </row>
    <row r="50" s="66" customFormat="1" ht="24" spans="1:18">
      <c r="A50" s="9">
        <v>44</v>
      </c>
      <c r="B50" s="86" t="s">
        <v>108</v>
      </c>
      <c r="C50" s="79" t="s">
        <v>658</v>
      </c>
      <c r="D50" s="80">
        <v>2000</v>
      </c>
      <c r="E50" s="77">
        <v>46.99</v>
      </c>
      <c r="F50" s="81">
        <v>240000</v>
      </c>
      <c r="G50" s="81">
        <v>24000</v>
      </c>
      <c r="H50" s="81"/>
      <c r="I50" s="95">
        <v>24000</v>
      </c>
      <c r="J50" s="93">
        <v>7200</v>
      </c>
      <c r="K50" s="93">
        <v>7200</v>
      </c>
      <c r="L50" s="93">
        <v>9600</v>
      </c>
      <c r="M50" s="93">
        <v>16800</v>
      </c>
      <c r="N50" s="93">
        <v>24000</v>
      </c>
      <c r="O50" s="94">
        <v>44650</v>
      </c>
      <c r="P50" s="94">
        <v>45015</v>
      </c>
      <c r="Q50" s="99" t="s">
        <v>31</v>
      </c>
      <c r="R50" s="100" t="s">
        <v>654</v>
      </c>
    </row>
    <row r="51" s="66" customFormat="1" ht="24" spans="1:18">
      <c r="A51" s="9">
        <v>45</v>
      </c>
      <c r="B51" s="86" t="s">
        <v>115</v>
      </c>
      <c r="C51" s="79" t="s">
        <v>659</v>
      </c>
      <c r="D51" s="80">
        <v>1400</v>
      </c>
      <c r="E51" s="77">
        <v>29.34</v>
      </c>
      <c r="F51" s="81">
        <v>168000</v>
      </c>
      <c r="G51" s="81">
        <v>16800</v>
      </c>
      <c r="H51" s="81"/>
      <c r="I51" s="95">
        <v>16800</v>
      </c>
      <c r="J51" s="93">
        <v>5040</v>
      </c>
      <c r="K51" s="93">
        <v>5040</v>
      </c>
      <c r="L51" s="93">
        <v>6720</v>
      </c>
      <c r="M51" s="93">
        <v>11760</v>
      </c>
      <c r="N51" s="93">
        <v>16800</v>
      </c>
      <c r="O51" s="94">
        <v>44651</v>
      </c>
      <c r="P51" s="94">
        <v>45015</v>
      </c>
      <c r="Q51" s="99" t="s">
        <v>31</v>
      </c>
      <c r="R51" s="100" t="s">
        <v>660</v>
      </c>
    </row>
    <row r="52" s="66" customFormat="1" ht="24" spans="1:18">
      <c r="A52" s="9">
        <v>46</v>
      </c>
      <c r="B52" s="86" t="s">
        <v>117</v>
      </c>
      <c r="C52" s="79" t="s">
        <v>661</v>
      </c>
      <c r="D52" s="80">
        <v>1600</v>
      </c>
      <c r="E52" s="77">
        <v>27.69</v>
      </c>
      <c r="F52" s="81">
        <v>192000</v>
      </c>
      <c r="G52" s="81">
        <v>19200</v>
      </c>
      <c r="H52" s="81"/>
      <c r="I52" s="95">
        <v>19200</v>
      </c>
      <c r="J52" s="93">
        <v>5760</v>
      </c>
      <c r="K52" s="93">
        <v>5760</v>
      </c>
      <c r="L52" s="93">
        <v>7680</v>
      </c>
      <c r="M52" s="93">
        <v>13440</v>
      </c>
      <c r="N52" s="93">
        <v>19200</v>
      </c>
      <c r="O52" s="94">
        <v>44651</v>
      </c>
      <c r="P52" s="94">
        <v>45015</v>
      </c>
      <c r="Q52" s="99" t="s">
        <v>31</v>
      </c>
      <c r="R52" s="100" t="s">
        <v>599</v>
      </c>
    </row>
    <row r="53" s="66" customFormat="1" ht="24" spans="1:18">
      <c r="A53" s="9">
        <v>47</v>
      </c>
      <c r="B53" s="86" t="s">
        <v>119</v>
      </c>
      <c r="C53" s="79" t="s">
        <v>662</v>
      </c>
      <c r="D53" s="80">
        <v>1850</v>
      </c>
      <c r="E53" s="77">
        <v>36.5</v>
      </c>
      <c r="F53" s="81">
        <v>222000</v>
      </c>
      <c r="G53" s="81">
        <v>22200</v>
      </c>
      <c r="H53" s="81"/>
      <c r="I53" s="95">
        <v>22200</v>
      </c>
      <c r="J53" s="93">
        <v>6660</v>
      </c>
      <c r="K53" s="93">
        <v>6660</v>
      </c>
      <c r="L53" s="93">
        <v>8880</v>
      </c>
      <c r="M53" s="93">
        <v>15540</v>
      </c>
      <c r="N53" s="93">
        <v>22200</v>
      </c>
      <c r="O53" s="94">
        <v>44651</v>
      </c>
      <c r="P53" s="94">
        <v>45015</v>
      </c>
      <c r="Q53" s="99" t="s">
        <v>31</v>
      </c>
      <c r="R53" s="100" t="s">
        <v>660</v>
      </c>
    </row>
    <row r="54" s="66" customFormat="1" ht="24" spans="1:18">
      <c r="A54" s="9">
        <v>48</v>
      </c>
      <c r="B54" s="18" t="s">
        <v>121</v>
      </c>
      <c r="C54" s="79" t="s">
        <v>663</v>
      </c>
      <c r="D54" s="80">
        <v>1800</v>
      </c>
      <c r="E54" s="77">
        <v>38.15</v>
      </c>
      <c r="F54" s="81">
        <v>216000</v>
      </c>
      <c r="G54" s="81">
        <v>21600</v>
      </c>
      <c r="H54" s="81"/>
      <c r="I54" s="95">
        <v>21600</v>
      </c>
      <c r="J54" s="93">
        <v>6480</v>
      </c>
      <c r="K54" s="93">
        <v>6480</v>
      </c>
      <c r="L54" s="93">
        <v>8640</v>
      </c>
      <c r="M54" s="93">
        <v>15120</v>
      </c>
      <c r="N54" s="93">
        <v>21600</v>
      </c>
      <c r="O54" s="94">
        <v>44650</v>
      </c>
      <c r="P54" s="94">
        <v>45015</v>
      </c>
      <c r="Q54" s="99" t="s">
        <v>31</v>
      </c>
      <c r="R54" s="100" t="s">
        <v>664</v>
      </c>
    </row>
    <row r="55" s="66" customFormat="1" ht="24" spans="1:18">
      <c r="A55" s="9">
        <v>49</v>
      </c>
      <c r="B55" s="82" t="s">
        <v>123</v>
      </c>
      <c r="C55" s="79" t="s">
        <v>665</v>
      </c>
      <c r="D55" s="80">
        <v>1500</v>
      </c>
      <c r="E55" s="77">
        <v>40.89</v>
      </c>
      <c r="F55" s="81">
        <v>180000</v>
      </c>
      <c r="G55" s="81">
        <v>18000</v>
      </c>
      <c r="H55" s="81"/>
      <c r="I55" s="95">
        <v>18000</v>
      </c>
      <c r="J55" s="93">
        <v>5400</v>
      </c>
      <c r="K55" s="93">
        <v>5400</v>
      </c>
      <c r="L55" s="93">
        <v>7200</v>
      </c>
      <c r="M55" s="93">
        <v>12600</v>
      </c>
      <c r="N55" s="93">
        <v>18000</v>
      </c>
      <c r="O55" s="94">
        <v>44650</v>
      </c>
      <c r="P55" s="94">
        <v>45015</v>
      </c>
      <c r="Q55" s="99" t="s">
        <v>31</v>
      </c>
      <c r="R55" s="100" t="s">
        <v>666</v>
      </c>
    </row>
    <row r="56" s="66" customFormat="1" ht="24" spans="1:18">
      <c r="A56" s="9">
        <v>50</v>
      </c>
      <c r="B56" s="18" t="s">
        <v>125</v>
      </c>
      <c r="C56" s="79" t="s">
        <v>667</v>
      </c>
      <c r="D56" s="80">
        <v>2500</v>
      </c>
      <c r="E56" s="77">
        <v>60.35</v>
      </c>
      <c r="F56" s="81">
        <v>300000</v>
      </c>
      <c r="G56" s="81">
        <v>30000</v>
      </c>
      <c r="H56" s="81"/>
      <c r="I56" s="92">
        <v>30000</v>
      </c>
      <c r="J56" s="93">
        <v>9000</v>
      </c>
      <c r="K56" s="93">
        <v>9000</v>
      </c>
      <c r="L56" s="93">
        <v>12000</v>
      </c>
      <c r="M56" s="93">
        <v>21000</v>
      </c>
      <c r="N56" s="93">
        <v>30000</v>
      </c>
      <c r="O56" s="94">
        <v>44651</v>
      </c>
      <c r="P56" s="94">
        <v>45015</v>
      </c>
      <c r="Q56" s="99" t="s">
        <v>31</v>
      </c>
      <c r="R56" s="100" t="s">
        <v>668</v>
      </c>
    </row>
    <row r="57" s="66" customFormat="1" ht="24" spans="1:18">
      <c r="A57" s="9">
        <v>51</v>
      </c>
      <c r="B57" s="18" t="s">
        <v>127</v>
      </c>
      <c r="C57" s="79" t="s">
        <v>669</v>
      </c>
      <c r="D57" s="80">
        <v>2000</v>
      </c>
      <c r="E57" s="77">
        <v>45.81</v>
      </c>
      <c r="F57" s="81">
        <v>240000</v>
      </c>
      <c r="G57" s="81">
        <v>24000</v>
      </c>
      <c r="H57" s="81"/>
      <c r="I57" s="92">
        <v>24000</v>
      </c>
      <c r="J57" s="93">
        <v>7200</v>
      </c>
      <c r="K57" s="93">
        <v>7200</v>
      </c>
      <c r="L57" s="93">
        <v>9600</v>
      </c>
      <c r="M57" s="93">
        <v>16800</v>
      </c>
      <c r="N57" s="93">
        <v>24000</v>
      </c>
      <c r="O57" s="94">
        <v>44651</v>
      </c>
      <c r="P57" s="94">
        <v>45015</v>
      </c>
      <c r="Q57" s="99" t="s">
        <v>31</v>
      </c>
      <c r="R57" s="100" t="s">
        <v>599</v>
      </c>
    </row>
    <row r="58" s="66" customFormat="1" ht="24" spans="1:18">
      <c r="A58" s="9">
        <v>52</v>
      </c>
      <c r="B58" s="18" t="s">
        <v>129</v>
      </c>
      <c r="C58" s="79" t="s">
        <v>670</v>
      </c>
      <c r="D58" s="80">
        <v>1500</v>
      </c>
      <c r="E58" s="77">
        <v>34.79</v>
      </c>
      <c r="F58" s="81">
        <v>180000</v>
      </c>
      <c r="G58" s="81">
        <v>18000</v>
      </c>
      <c r="H58" s="81"/>
      <c r="I58" s="92">
        <v>18000</v>
      </c>
      <c r="J58" s="93">
        <v>5400</v>
      </c>
      <c r="K58" s="93">
        <v>5400</v>
      </c>
      <c r="L58" s="93">
        <v>7200</v>
      </c>
      <c r="M58" s="93">
        <v>12600</v>
      </c>
      <c r="N58" s="93">
        <v>18000</v>
      </c>
      <c r="O58" s="94">
        <v>44651</v>
      </c>
      <c r="P58" s="94">
        <v>45015</v>
      </c>
      <c r="Q58" s="99" t="s">
        <v>31</v>
      </c>
      <c r="R58" s="100" t="s">
        <v>599</v>
      </c>
    </row>
    <row r="59" s="66" customFormat="1" ht="24" spans="1:18">
      <c r="A59" s="9">
        <v>53</v>
      </c>
      <c r="B59" s="82" t="s">
        <v>131</v>
      </c>
      <c r="C59" s="79" t="s">
        <v>671</v>
      </c>
      <c r="D59" s="80">
        <v>3000</v>
      </c>
      <c r="E59" s="77">
        <v>57.55</v>
      </c>
      <c r="F59" s="81">
        <v>360000</v>
      </c>
      <c r="G59" s="81">
        <v>36000</v>
      </c>
      <c r="H59" s="81"/>
      <c r="I59" s="95">
        <v>36000</v>
      </c>
      <c r="J59" s="93">
        <v>10800</v>
      </c>
      <c r="K59" s="93">
        <v>10800</v>
      </c>
      <c r="L59" s="93">
        <v>14400</v>
      </c>
      <c r="M59" s="93">
        <v>25200</v>
      </c>
      <c r="N59" s="93">
        <v>36000</v>
      </c>
      <c r="O59" s="94">
        <v>44650</v>
      </c>
      <c r="P59" s="94">
        <v>45015</v>
      </c>
      <c r="Q59" s="99" t="s">
        <v>31</v>
      </c>
      <c r="R59" s="100" t="s">
        <v>672</v>
      </c>
    </row>
    <row r="60" s="66" customFormat="1" ht="24" spans="1:18">
      <c r="A60" s="9">
        <v>54</v>
      </c>
      <c r="B60" s="18" t="s">
        <v>133</v>
      </c>
      <c r="C60" s="79" t="s">
        <v>673</v>
      </c>
      <c r="D60" s="80">
        <v>1500</v>
      </c>
      <c r="E60" s="77">
        <v>35.61</v>
      </c>
      <c r="F60" s="81">
        <v>180000</v>
      </c>
      <c r="G60" s="81">
        <v>18000</v>
      </c>
      <c r="H60" s="81"/>
      <c r="I60" s="92">
        <v>18000</v>
      </c>
      <c r="J60" s="93">
        <v>5400</v>
      </c>
      <c r="K60" s="93">
        <v>5400</v>
      </c>
      <c r="L60" s="93">
        <v>7200</v>
      </c>
      <c r="M60" s="93">
        <v>12600</v>
      </c>
      <c r="N60" s="93">
        <v>18000</v>
      </c>
      <c r="O60" s="94">
        <v>44651</v>
      </c>
      <c r="P60" s="94">
        <v>45015</v>
      </c>
      <c r="Q60" s="99" t="s">
        <v>31</v>
      </c>
      <c r="R60" s="100" t="s">
        <v>599</v>
      </c>
    </row>
    <row r="61" s="66" customFormat="1" ht="24" spans="1:18">
      <c r="A61" s="9">
        <v>55</v>
      </c>
      <c r="B61" s="82" t="s">
        <v>135</v>
      </c>
      <c r="C61" s="79" t="s">
        <v>674</v>
      </c>
      <c r="D61" s="80">
        <v>3000</v>
      </c>
      <c r="E61" s="77">
        <v>55.14</v>
      </c>
      <c r="F61" s="81">
        <v>360000</v>
      </c>
      <c r="G61" s="81">
        <v>36000</v>
      </c>
      <c r="H61" s="81"/>
      <c r="I61" s="95">
        <v>36000</v>
      </c>
      <c r="J61" s="93">
        <v>10800</v>
      </c>
      <c r="K61" s="93">
        <v>10800</v>
      </c>
      <c r="L61" s="93">
        <v>14400</v>
      </c>
      <c r="M61" s="93">
        <v>25200</v>
      </c>
      <c r="N61" s="93">
        <v>36000</v>
      </c>
      <c r="O61" s="94">
        <v>44650</v>
      </c>
      <c r="P61" s="94">
        <v>45015</v>
      </c>
      <c r="Q61" s="99" t="s">
        <v>31</v>
      </c>
      <c r="R61" s="100" t="s">
        <v>654</v>
      </c>
    </row>
    <row r="62" s="66" customFormat="1" ht="24" spans="1:18">
      <c r="A62" s="9">
        <v>56</v>
      </c>
      <c r="B62" s="18" t="s">
        <v>137</v>
      </c>
      <c r="C62" s="79" t="s">
        <v>675</v>
      </c>
      <c r="D62" s="80">
        <v>1500</v>
      </c>
      <c r="E62" s="77">
        <v>34.13</v>
      </c>
      <c r="F62" s="81">
        <v>180000</v>
      </c>
      <c r="G62" s="81">
        <v>18000</v>
      </c>
      <c r="H62" s="81"/>
      <c r="I62" s="95">
        <v>18000</v>
      </c>
      <c r="J62" s="93">
        <v>5400</v>
      </c>
      <c r="K62" s="93">
        <v>5400</v>
      </c>
      <c r="L62" s="93">
        <v>7200</v>
      </c>
      <c r="M62" s="93">
        <v>12600</v>
      </c>
      <c r="N62" s="93">
        <v>18000</v>
      </c>
      <c r="O62" s="94">
        <v>44650</v>
      </c>
      <c r="P62" s="94">
        <v>45015</v>
      </c>
      <c r="Q62" s="99" t="s">
        <v>31</v>
      </c>
      <c r="R62" s="100" t="s">
        <v>654</v>
      </c>
    </row>
    <row r="63" s="66" customFormat="1" ht="24" spans="1:18">
      <c r="A63" s="9">
        <v>57</v>
      </c>
      <c r="B63" s="82" t="s">
        <v>123</v>
      </c>
      <c r="C63" s="79" t="s">
        <v>676</v>
      </c>
      <c r="D63" s="80">
        <v>1100</v>
      </c>
      <c r="E63" s="77">
        <v>27.08</v>
      </c>
      <c r="F63" s="81">
        <v>132000</v>
      </c>
      <c r="G63" s="81">
        <v>13200</v>
      </c>
      <c r="H63" s="81"/>
      <c r="I63" s="95">
        <v>13200</v>
      </c>
      <c r="J63" s="93">
        <v>3960</v>
      </c>
      <c r="K63" s="93">
        <v>3960</v>
      </c>
      <c r="L63" s="93">
        <v>5280</v>
      </c>
      <c r="M63" s="93">
        <v>9240</v>
      </c>
      <c r="N63" s="93">
        <v>13200</v>
      </c>
      <c r="O63" s="94">
        <v>44650</v>
      </c>
      <c r="P63" s="94">
        <v>45015</v>
      </c>
      <c r="Q63" s="99" t="s">
        <v>31</v>
      </c>
      <c r="R63" s="100" t="s">
        <v>666</v>
      </c>
    </row>
    <row r="64" s="66" customFormat="1" ht="24" spans="1:18">
      <c r="A64" s="9">
        <v>58</v>
      </c>
      <c r="B64" s="18" t="s">
        <v>140</v>
      </c>
      <c r="C64" s="79" t="s">
        <v>677</v>
      </c>
      <c r="D64" s="80">
        <v>3000</v>
      </c>
      <c r="E64" s="77">
        <v>60</v>
      </c>
      <c r="F64" s="81">
        <v>360000</v>
      </c>
      <c r="G64" s="81">
        <v>36000</v>
      </c>
      <c r="H64" s="81"/>
      <c r="I64" s="92">
        <v>36000</v>
      </c>
      <c r="J64" s="93">
        <v>10800</v>
      </c>
      <c r="K64" s="93">
        <v>10800</v>
      </c>
      <c r="L64" s="93">
        <v>14400</v>
      </c>
      <c r="M64" s="93">
        <v>25200</v>
      </c>
      <c r="N64" s="93">
        <v>36000</v>
      </c>
      <c r="O64" s="94">
        <v>44651</v>
      </c>
      <c r="P64" s="94">
        <v>45015</v>
      </c>
      <c r="Q64" s="99" t="s">
        <v>31</v>
      </c>
      <c r="R64" s="100" t="s">
        <v>657</v>
      </c>
    </row>
    <row r="65" s="66" customFormat="1" ht="24" spans="1:18">
      <c r="A65" s="9">
        <v>59</v>
      </c>
      <c r="B65" s="18" t="s">
        <v>142</v>
      </c>
      <c r="C65" s="79" t="s">
        <v>678</v>
      </c>
      <c r="D65" s="80">
        <v>1800</v>
      </c>
      <c r="E65" s="77">
        <v>35.12</v>
      </c>
      <c r="F65" s="81">
        <v>216000</v>
      </c>
      <c r="G65" s="81">
        <v>21600</v>
      </c>
      <c r="H65" s="81"/>
      <c r="I65" s="92">
        <v>21600</v>
      </c>
      <c r="J65" s="93">
        <v>6480</v>
      </c>
      <c r="K65" s="93">
        <v>6480</v>
      </c>
      <c r="L65" s="93">
        <v>8640</v>
      </c>
      <c r="M65" s="93">
        <v>15120</v>
      </c>
      <c r="N65" s="93">
        <v>21600</v>
      </c>
      <c r="O65" s="94">
        <v>44651</v>
      </c>
      <c r="P65" s="94">
        <v>45015</v>
      </c>
      <c r="Q65" s="99" t="s">
        <v>31</v>
      </c>
      <c r="R65" s="100" t="s">
        <v>679</v>
      </c>
    </row>
    <row r="66" s="66" customFormat="1" ht="24" spans="1:18">
      <c r="A66" s="9">
        <v>60</v>
      </c>
      <c r="B66" s="18" t="s">
        <v>144</v>
      </c>
      <c r="C66" s="79" t="s">
        <v>680</v>
      </c>
      <c r="D66" s="80">
        <v>1000</v>
      </c>
      <c r="E66" s="77">
        <v>23.05</v>
      </c>
      <c r="F66" s="81">
        <v>120000</v>
      </c>
      <c r="G66" s="81">
        <v>12000</v>
      </c>
      <c r="H66" s="81"/>
      <c r="I66" s="92">
        <v>12000</v>
      </c>
      <c r="J66" s="93">
        <v>3600</v>
      </c>
      <c r="K66" s="93">
        <v>3600</v>
      </c>
      <c r="L66" s="93">
        <v>4800</v>
      </c>
      <c r="M66" s="93">
        <v>8400</v>
      </c>
      <c r="N66" s="93">
        <v>12000</v>
      </c>
      <c r="O66" s="94">
        <v>44651</v>
      </c>
      <c r="P66" s="94">
        <v>45015</v>
      </c>
      <c r="Q66" s="99" t="s">
        <v>31</v>
      </c>
      <c r="R66" s="100" t="s">
        <v>679</v>
      </c>
    </row>
    <row r="67" s="66" customFormat="1" ht="24" spans="1:18">
      <c r="A67" s="9">
        <v>61</v>
      </c>
      <c r="B67" s="18" t="s">
        <v>146</v>
      </c>
      <c r="C67" s="79" t="s">
        <v>681</v>
      </c>
      <c r="D67" s="80">
        <v>1500</v>
      </c>
      <c r="E67" s="77">
        <v>37.1</v>
      </c>
      <c r="F67" s="81">
        <v>180000</v>
      </c>
      <c r="G67" s="81">
        <v>18000</v>
      </c>
      <c r="H67" s="81"/>
      <c r="I67" s="95">
        <v>18000</v>
      </c>
      <c r="J67" s="93">
        <v>5400</v>
      </c>
      <c r="K67" s="93">
        <v>5400</v>
      </c>
      <c r="L67" s="93">
        <v>7200</v>
      </c>
      <c r="M67" s="93">
        <v>12600</v>
      </c>
      <c r="N67" s="93">
        <v>18000</v>
      </c>
      <c r="O67" s="94">
        <v>44650</v>
      </c>
      <c r="P67" s="94">
        <v>45015</v>
      </c>
      <c r="Q67" s="99" t="s">
        <v>31</v>
      </c>
      <c r="R67" s="100" t="s">
        <v>657</v>
      </c>
    </row>
    <row r="68" s="66" customFormat="1" ht="24" spans="1:18">
      <c r="A68" s="9">
        <v>62</v>
      </c>
      <c r="B68" s="18" t="s">
        <v>148</v>
      </c>
      <c r="C68" s="79" t="s">
        <v>682</v>
      </c>
      <c r="D68" s="80">
        <v>1500</v>
      </c>
      <c r="E68" s="77">
        <v>29.49</v>
      </c>
      <c r="F68" s="81">
        <v>180000</v>
      </c>
      <c r="G68" s="81">
        <v>18000</v>
      </c>
      <c r="H68" s="81"/>
      <c r="I68" s="92">
        <v>18000</v>
      </c>
      <c r="J68" s="93">
        <v>5400</v>
      </c>
      <c r="K68" s="93">
        <v>5400</v>
      </c>
      <c r="L68" s="93">
        <v>7200</v>
      </c>
      <c r="M68" s="93">
        <v>12600</v>
      </c>
      <c r="N68" s="93">
        <v>18000</v>
      </c>
      <c r="O68" s="94">
        <v>44651</v>
      </c>
      <c r="P68" s="94">
        <v>45015</v>
      </c>
      <c r="Q68" s="99" t="s">
        <v>31</v>
      </c>
      <c r="R68" s="100" t="s">
        <v>657</v>
      </c>
    </row>
    <row r="69" s="66" customFormat="1" ht="24" spans="1:18">
      <c r="A69" s="9">
        <v>63</v>
      </c>
      <c r="B69" s="18" t="s">
        <v>150</v>
      </c>
      <c r="C69" s="79" t="s">
        <v>683</v>
      </c>
      <c r="D69" s="80">
        <v>1900</v>
      </c>
      <c r="E69" s="77">
        <v>45.19</v>
      </c>
      <c r="F69" s="81">
        <v>228000</v>
      </c>
      <c r="G69" s="81">
        <v>22800</v>
      </c>
      <c r="H69" s="81"/>
      <c r="I69" s="92">
        <v>22800</v>
      </c>
      <c r="J69" s="93">
        <v>6840</v>
      </c>
      <c r="K69" s="93">
        <v>6840</v>
      </c>
      <c r="L69" s="93">
        <v>9120</v>
      </c>
      <c r="M69" s="93">
        <v>15960</v>
      </c>
      <c r="N69" s="93">
        <v>22800</v>
      </c>
      <c r="O69" s="94">
        <v>44651</v>
      </c>
      <c r="P69" s="94">
        <v>45015</v>
      </c>
      <c r="Q69" s="99" t="s">
        <v>31</v>
      </c>
      <c r="R69" s="100" t="s">
        <v>684</v>
      </c>
    </row>
    <row r="70" s="66" customFormat="1" ht="24" spans="1:18">
      <c r="A70" s="9">
        <v>64</v>
      </c>
      <c r="B70" s="18" t="s">
        <v>152</v>
      </c>
      <c r="C70" s="79" t="s">
        <v>685</v>
      </c>
      <c r="D70" s="80">
        <v>2200</v>
      </c>
      <c r="E70" s="77">
        <v>50.56</v>
      </c>
      <c r="F70" s="81">
        <v>264000</v>
      </c>
      <c r="G70" s="81">
        <v>26400</v>
      </c>
      <c r="H70" s="81"/>
      <c r="I70" s="92">
        <v>26400</v>
      </c>
      <c r="J70" s="93">
        <v>7920</v>
      </c>
      <c r="K70" s="93">
        <v>7920</v>
      </c>
      <c r="L70" s="93">
        <v>10560</v>
      </c>
      <c r="M70" s="93">
        <v>18480</v>
      </c>
      <c r="N70" s="93">
        <v>26400</v>
      </c>
      <c r="O70" s="94">
        <v>44651</v>
      </c>
      <c r="P70" s="94">
        <v>45015</v>
      </c>
      <c r="Q70" s="99" t="s">
        <v>31</v>
      </c>
      <c r="R70" s="100" t="s">
        <v>686</v>
      </c>
    </row>
    <row r="71" s="67" customFormat="1" ht="24" spans="1:18">
      <c r="A71" s="60">
        <v>65</v>
      </c>
      <c r="B71" s="101" t="s">
        <v>154</v>
      </c>
      <c r="C71" s="79" t="s">
        <v>687</v>
      </c>
      <c r="D71" s="102">
        <v>2000</v>
      </c>
      <c r="E71" s="103">
        <v>50.58</v>
      </c>
      <c r="F71" s="104">
        <v>240000</v>
      </c>
      <c r="G71" s="104">
        <v>7200</v>
      </c>
      <c r="H71" s="104"/>
      <c r="I71" s="105">
        <f>G71+H71</f>
        <v>7200</v>
      </c>
      <c r="J71" s="106">
        <v>2160</v>
      </c>
      <c r="K71" s="106">
        <v>2160</v>
      </c>
      <c r="L71" s="106">
        <v>2880</v>
      </c>
      <c r="M71" s="106">
        <f>K71+L71</f>
        <v>5040</v>
      </c>
      <c r="N71" s="106">
        <f>J71+M71</f>
        <v>7200</v>
      </c>
      <c r="O71" s="107">
        <v>44651</v>
      </c>
      <c r="P71" s="107">
        <v>45015</v>
      </c>
      <c r="Q71" s="108" t="s">
        <v>31</v>
      </c>
      <c r="R71" s="109" t="s">
        <v>688</v>
      </c>
    </row>
    <row r="72" s="66" customFormat="1" ht="24" spans="1:18">
      <c r="A72" s="9">
        <v>66</v>
      </c>
      <c r="B72" s="18" t="s">
        <v>144</v>
      </c>
      <c r="C72" s="79" t="s">
        <v>689</v>
      </c>
      <c r="D72" s="80">
        <v>2000</v>
      </c>
      <c r="E72" s="77">
        <v>37.53</v>
      </c>
      <c r="F72" s="81">
        <v>240000</v>
      </c>
      <c r="G72" s="81">
        <v>24000</v>
      </c>
      <c r="H72" s="81"/>
      <c r="I72" s="92">
        <v>24000</v>
      </c>
      <c r="J72" s="93">
        <v>7200</v>
      </c>
      <c r="K72" s="93">
        <v>7200</v>
      </c>
      <c r="L72" s="93">
        <v>9600</v>
      </c>
      <c r="M72" s="93">
        <v>16800</v>
      </c>
      <c r="N72" s="93">
        <v>24000</v>
      </c>
      <c r="O72" s="94">
        <v>44651</v>
      </c>
      <c r="P72" s="94">
        <v>45015</v>
      </c>
      <c r="Q72" s="99" t="s">
        <v>31</v>
      </c>
      <c r="R72" s="100" t="s">
        <v>679</v>
      </c>
    </row>
    <row r="73" s="66" customFormat="1" ht="24" spans="1:18">
      <c r="A73" s="9">
        <v>67</v>
      </c>
      <c r="B73" s="18" t="s">
        <v>157</v>
      </c>
      <c r="C73" s="79" t="s">
        <v>690</v>
      </c>
      <c r="D73" s="80">
        <v>2800</v>
      </c>
      <c r="E73" s="77">
        <v>68.36</v>
      </c>
      <c r="F73" s="81">
        <v>336000</v>
      </c>
      <c r="G73" s="81">
        <v>33600</v>
      </c>
      <c r="H73" s="81"/>
      <c r="I73" s="92">
        <v>33600</v>
      </c>
      <c r="J73" s="93">
        <v>10080</v>
      </c>
      <c r="K73" s="93">
        <v>10080</v>
      </c>
      <c r="L73" s="93">
        <v>13440</v>
      </c>
      <c r="M73" s="93">
        <v>23520</v>
      </c>
      <c r="N73" s="93">
        <v>33600</v>
      </c>
      <c r="O73" s="94">
        <v>44651</v>
      </c>
      <c r="P73" s="94">
        <v>45015</v>
      </c>
      <c r="Q73" s="99" t="s">
        <v>31</v>
      </c>
      <c r="R73" s="100" t="s">
        <v>599</v>
      </c>
    </row>
    <row r="74" s="66" customFormat="1" ht="24" spans="1:18">
      <c r="A74" s="9">
        <v>68</v>
      </c>
      <c r="B74" s="18" t="s">
        <v>159</v>
      </c>
      <c r="C74" s="79" t="s">
        <v>691</v>
      </c>
      <c r="D74" s="80">
        <v>1830</v>
      </c>
      <c r="E74" s="77">
        <v>41.63</v>
      </c>
      <c r="F74" s="81">
        <v>219600</v>
      </c>
      <c r="G74" s="81">
        <v>21960</v>
      </c>
      <c r="H74" s="81"/>
      <c r="I74" s="92">
        <v>21960</v>
      </c>
      <c r="J74" s="93">
        <v>6588</v>
      </c>
      <c r="K74" s="93">
        <v>6588</v>
      </c>
      <c r="L74" s="93">
        <v>8784</v>
      </c>
      <c r="M74" s="93">
        <v>15372</v>
      </c>
      <c r="N74" s="93">
        <v>21960</v>
      </c>
      <c r="O74" s="94">
        <v>44651</v>
      </c>
      <c r="P74" s="94">
        <v>45015</v>
      </c>
      <c r="Q74" s="99" t="s">
        <v>31</v>
      </c>
      <c r="R74" s="100" t="s">
        <v>692</v>
      </c>
    </row>
    <row r="75" s="66" customFormat="1" ht="24" spans="1:18">
      <c r="A75" s="9">
        <v>69</v>
      </c>
      <c r="B75" s="18" t="s">
        <v>161</v>
      </c>
      <c r="C75" s="79" t="s">
        <v>693</v>
      </c>
      <c r="D75" s="80">
        <v>1300</v>
      </c>
      <c r="E75" s="77">
        <v>29.84</v>
      </c>
      <c r="F75" s="81">
        <v>156000</v>
      </c>
      <c r="G75" s="81">
        <v>15600</v>
      </c>
      <c r="H75" s="81"/>
      <c r="I75" s="92">
        <v>15600</v>
      </c>
      <c r="J75" s="93">
        <v>4680</v>
      </c>
      <c r="K75" s="93">
        <v>4680</v>
      </c>
      <c r="L75" s="93">
        <v>6240</v>
      </c>
      <c r="M75" s="93">
        <v>10920</v>
      </c>
      <c r="N75" s="93">
        <v>15600</v>
      </c>
      <c r="O75" s="94">
        <v>44651</v>
      </c>
      <c r="P75" s="94">
        <v>45015</v>
      </c>
      <c r="Q75" s="99" t="s">
        <v>31</v>
      </c>
      <c r="R75" s="100" t="s">
        <v>692</v>
      </c>
    </row>
    <row r="76" s="66" customFormat="1" ht="24" spans="1:18">
      <c r="A76" s="9">
        <v>70</v>
      </c>
      <c r="B76" s="18" t="s">
        <v>163</v>
      </c>
      <c r="C76" s="79" t="s">
        <v>694</v>
      </c>
      <c r="D76" s="80">
        <v>2500</v>
      </c>
      <c r="E76" s="77">
        <v>44.31</v>
      </c>
      <c r="F76" s="81">
        <v>300000</v>
      </c>
      <c r="G76" s="81">
        <v>30000</v>
      </c>
      <c r="H76" s="81"/>
      <c r="I76" s="92">
        <v>30000</v>
      </c>
      <c r="J76" s="93">
        <v>9000</v>
      </c>
      <c r="K76" s="93">
        <v>9000</v>
      </c>
      <c r="L76" s="93">
        <v>12000</v>
      </c>
      <c r="M76" s="93">
        <v>21000</v>
      </c>
      <c r="N76" s="93">
        <v>30000</v>
      </c>
      <c r="O76" s="94">
        <v>44651</v>
      </c>
      <c r="P76" s="94">
        <v>45015</v>
      </c>
      <c r="Q76" s="99" t="s">
        <v>31</v>
      </c>
      <c r="R76" s="100" t="s">
        <v>625</v>
      </c>
    </row>
    <row r="77" s="66" customFormat="1" ht="24" spans="1:18">
      <c r="A77" s="9">
        <v>71</v>
      </c>
      <c r="B77" s="18" t="s">
        <v>148</v>
      </c>
      <c r="C77" s="79" t="s">
        <v>695</v>
      </c>
      <c r="D77" s="80">
        <v>1500</v>
      </c>
      <c r="E77" s="77">
        <v>30</v>
      </c>
      <c r="F77" s="81">
        <v>180000</v>
      </c>
      <c r="G77" s="81">
        <v>18000</v>
      </c>
      <c r="H77" s="81"/>
      <c r="I77" s="92">
        <v>18000</v>
      </c>
      <c r="J77" s="93">
        <v>5400</v>
      </c>
      <c r="K77" s="93">
        <v>5400</v>
      </c>
      <c r="L77" s="93">
        <v>7200</v>
      </c>
      <c r="M77" s="93">
        <v>12600</v>
      </c>
      <c r="N77" s="93">
        <v>18000</v>
      </c>
      <c r="O77" s="94">
        <v>44651</v>
      </c>
      <c r="P77" s="94">
        <v>45015</v>
      </c>
      <c r="Q77" s="99" t="s">
        <v>31</v>
      </c>
      <c r="R77" s="100" t="s">
        <v>657</v>
      </c>
    </row>
    <row r="78" s="66" customFormat="1" ht="24" spans="1:18">
      <c r="A78" s="9">
        <v>72</v>
      </c>
      <c r="B78" s="82" t="s">
        <v>166</v>
      </c>
      <c r="C78" s="79" t="s">
        <v>696</v>
      </c>
      <c r="D78" s="80">
        <v>1600</v>
      </c>
      <c r="E78" s="77">
        <v>37.06</v>
      </c>
      <c r="F78" s="81">
        <v>192000</v>
      </c>
      <c r="G78" s="81">
        <v>19200</v>
      </c>
      <c r="H78" s="81"/>
      <c r="I78" s="92">
        <v>19200</v>
      </c>
      <c r="J78" s="93">
        <v>5760</v>
      </c>
      <c r="K78" s="93">
        <v>5760</v>
      </c>
      <c r="L78" s="93">
        <v>7680</v>
      </c>
      <c r="M78" s="93">
        <v>13440</v>
      </c>
      <c r="N78" s="93">
        <v>19200</v>
      </c>
      <c r="O78" s="94">
        <v>44651</v>
      </c>
      <c r="P78" s="94">
        <v>45015</v>
      </c>
      <c r="Q78" s="99" t="s">
        <v>31</v>
      </c>
      <c r="R78" s="100" t="s">
        <v>697</v>
      </c>
    </row>
    <row r="79" s="66" customFormat="1" ht="24" spans="1:18">
      <c r="A79" s="9">
        <v>73</v>
      </c>
      <c r="B79" s="18" t="s">
        <v>168</v>
      </c>
      <c r="C79" s="79" t="s">
        <v>698</v>
      </c>
      <c r="D79" s="80">
        <v>2600</v>
      </c>
      <c r="E79" s="77">
        <v>60.54</v>
      </c>
      <c r="F79" s="81">
        <v>312000</v>
      </c>
      <c r="G79" s="81">
        <v>31200</v>
      </c>
      <c r="H79" s="81"/>
      <c r="I79" s="92">
        <v>31200</v>
      </c>
      <c r="J79" s="93">
        <v>9360</v>
      </c>
      <c r="K79" s="93">
        <v>9360</v>
      </c>
      <c r="L79" s="93">
        <v>12480</v>
      </c>
      <c r="M79" s="93">
        <v>21840</v>
      </c>
      <c r="N79" s="93">
        <v>31200</v>
      </c>
      <c r="O79" s="94">
        <v>44651</v>
      </c>
      <c r="P79" s="94">
        <v>45015</v>
      </c>
      <c r="Q79" s="99" t="s">
        <v>31</v>
      </c>
      <c r="R79" s="100" t="s">
        <v>613</v>
      </c>
    </row>
    <row r="80" s="66" customFormat="1" ht="24" spans="1:18">
      <c r="A80" s="9">
        <v>74</v>
      </c>
      <c r="B80" s="18" t="s">
        <v>166</v>
      </c>
      <c r="C80" s="79" t="s">
        <v>699</v>
      </c>
      <c r="D80" s="80">
        <v>1400</v>
      </c>
      <c r="E80" s="77">
        <v>35.22</v>
      </c>
      <c r="F80" s="81">
        <v>168000</v>
      </c>
      <c r="G80" s="81">
        <v>16800</v>
      </c>
      <c r="H80" s="81"/>
      <c r="I80" s="92">
        <v>16800</v>
      </c>
      <c r="J80" s="93">
        <v>5040</v>
      </c>
      <c r="K80" s="93">
        <v>5040</v>
      </c>
      <c r="L80" s="93">
        <v>6720</v>
      </c>
      <c r="M80" s="93">
        <v>11760</v>
      </c>
      <c r="N80" s="93">
        <v>16800</v>
      </c>
      <c r="O80" s="94">
        <v>44651</v>
      </c>
      <c r="P80" s="94">
        <v>45015</v>
      </c>
      <c r="Q80" s="99" t="s">
        <v>31</v>
      </c>
      <c r="R80" s="100" t="s">
        <v>700</v>
      </c>
    </row>
    <row r="81" s="66" customFormat="1" ht="24" spans="1:18">
      <c r="A81" s="9">
        <v>75</v>
      </c>
      <c r="B81" s="18" t="s">
        <v>171</v>
      </c>
      <c r="C81" s="79" t="s">
        <v>701</v>
      </c>
      <c r="D81" s="80">
        <v>1950</v>
      </c>
      <c r="E81" s="77">
        <v>44.48</v>
      </c>
      <c r="F81" s="81">
        <v>234000</v>
      </c>
      <c r="G81" s="81">
        <v>23400</v>
      </c>
      <c r="H81" s="81"/>
      <c r="I81" s="92">
        <v>23400</v>
      </c>
      <c r="J81" s="93">
        <v>7020</v>
      </c>
      <c r="K81" s="93">
        <v>7020</v>
      </c>
      <c r="L81" s="93">
        <v>9360</v>
      </c>
      <c r="M81" s="93">
        <v>16380</v>
      </c>
      <c r="N81" s="93">
        <v>23400</v>
      </c>
      <c r="O81" s="94">
        <v>44651</v>
      </c>
      <c r="P81" s="94">
        <v>45015</v>
      </c>
      <c r="Q81" s="99" t="s">
        <v>31</v>
      </c>
      <c r="R81" s="100" t="s">
        <v>702</v>
      </c>
    </row>
    <row r="82" s="66" customFormat="1" ht="24" spans="1:18">
      <c r="A82" s="9">
        <v>76</v>
      </c>
      <c r="B82" s="82" t="s">
        <v>173</v>
      </c>
      <c r="C82" s="79" t="s">
        <v>703</v>
      </c>
      <c r="D82" s="80">
        <v>1700</v>
      </c>
      <c r="E82" s="77">
        <v>39.49</v>
      </c>
      <c r="F82" s="81">
        <v>204000</v>
      </c>
      <c r="G82" s="81">
        <v>20400</v>
      </c>
      <c r="H82" s="81"/>
      <c r="I82" s="92">
        <v>20400</v>
      </c>
      <c r="J82" s="93">
        <v>6120</v>
      </c>
      <c r="K82" s="93">
        <v>6120</v>
      </c>
      <c r="L82" s="93">
        <v>8160</v>
      </c>
      <c r="M82" s="93">
        <v>14280</v>
      </c>
      <c r="N82" s="93">
        <v>20400</v>
      </c>
      <c r="O82" s="94">
        <v>44651</v>
      </c>
      <c r="P82" s="94">
        <v>45015</v>
      </c>
      <c r="Q82" s="99" t="s">
        <v>31</v>
      </c>
      <c r="R82" s="100" t="s">
        <v>704</v>
      </c>
    </row>
    <row r="83" s="66" customFormat="1" ht="24" spans="1:18">
      <c r="A83" s="9">
        <v>77</v>
      </c>
      <c r="B83" s="18" t="s">
        <v>146</v>
      </c>
      <c r="C83" s="79" t="s">
        <v>705</v>
      </c>
      <c r="D83" s="80">
        <v>1300</v>
      </c>
      <c r="E83" s="77">
        <v>28.13</v>
      </c>
      <c r="F83" s="81">
        <v>156000</v>
      </c>
      <c r="G83" s="81">
        <v>15600</v>
      </c>
      <c r="H83" s="81"/>
      <c r="I83" s="95">
        <v>15600</v>
      </c>
      <c r="J83" s="93">
        <v>4680</v>
      </c>
      <c r="K83" s="93">
        <v>4680</v>
      </c>
      <c r="L83" s="93">
        <v>6240</v>
      </c>
      <c r="M83" s="93">
        <v>10920</v>
      </c>
      <c r="N83" s="93">
        <v>15600</v>
      </c>
      <c r="O83" s="94">
        <v>44650</v>
      </c>
      <c r="P83" s="94">
        <v>45015</v>
      </c>
      <c r="Q83" s="99" t="s">
        <v>31</v>
      </c>
      <c r="R83" s="100" t="s">
        <v>706</v>
      </c>
    </row>
    <row r="84" s="66" customFormat="1" ht="24" spans="1:18">
      <c r="A84" s="9">
        <v>78</v>
      </c>
      <c r="B84" s="18" t="s">
        <v>176</v>
      </c>
      <c r="C84" s="79" t="s">
        <v>707</v>
      </c>
      <c r="D84" s="80">
        <v>2000</v>
      </c>
      <c r="E84" s="77">
        <v>48.88</v>
      </c>
      <c r="F84" s="81">
        <v>240000</v>
      </c>
      <c r="G84" s="81">
        <v>24000</v>
      </c>
      <c r="H84" s="81"/>
      <c r="I84" s="92">
        <v>24000</v>
      </c>
      <c r="J84" s="93">
        <v>7200</v>
      </c>
      <c r="K84" s="93">
        <v>7200</v>
      </c>
      <c r="L84" s="93">
        <v>9600</v>
      </c>
      <c r="M84" s="93">
        <v>16800</v>
      </c>
      <c r="N84" s="93">
        <v>24000</v>
      </c>
      <c r="O84" s="94">
        <v>44651</v>
      </c>
      <c r="P84" s="94">
        <v>45015</v>
      </c>
      <c r="Q84" s="99" t="s">
        <v>31</v>
      </c>
      <c r="R84" s="100" t="s">
        <v>613</v>
      </c>
    </row>
    <row r="85" s="66" customFormat="1" ht="24" spans="1:18">
      <c r="A85" s="9">
        <v>79</v>
      </c>
      <c r="B85" s="82" t="s">
        <v>178</v>
      </c>
      <c r="C85" s="79" t="s">
        <v>708</v>
      </c>
      <c r="D85" s="80">
        <v>2000</v>
      </c>
      <c r="E85" s="77">
        <v>50.07</v>
      </c>
      <c r="F85" s="81">
        <v>240000</v>
      </c>
      <c r="G85" s="81">
        <v>24000</v>
      </c>
      <c r="H85" s="81"/>
      <c r="I85" s="92">
        <v>24000</v>
      </c>
      <c r="J85" s="93">
        <v>7200</v>
      </c>
      <c r="K85" s="93">
        <v>7200</v>
      </c>
      <c r="L85" s="93">
        <v>9600</v>
      </c>
      <c r="M85" s="93">
        <v>16800</v>
      </c>
      <c r="N85" s="93">
        <v>24000</v>
      </c>
      <c r="O85" s="94">
        <v>44651</v>
      </c>
      <c r="P85" s="94">
        <v>45015</v>
      </c>
      <c r="Q85" s="99" t="s">
        <v>31</v>
      </c>
      <c r="R85" s="100" t="s">
        <v>613</v>
      </c>
    </row>
    <row r="86" s="66" customFormat="1" ht="24" spans="1:18">
      <c r="A86" s="9">
        <v>80</v>
      </c>
      <c r="B86" s="18" t="s">
        <v>181</v>
      </c>
      <c r="C86" s="79" t="s">
        <v>709</v>
      </c>
      <c r="D86" s="80">
        <v>1610</v>
      </c>
      <c r="E86" s="77">
        <v>37.75</v>
      </c>
      <c r="F86" s="81">
        <v>193200</v>
      </c>
      <c r="G86" s="81">
        <v>19320</v>
      </c>
      <c r="H86" s="81"/>
      <c r="I86" s="92">
        <v>19320</v>
      </c>
      <c r="J86" s="93">
        <v>5796</v>
      </c>
      <c r="K86" s="93">
        <v>5796</v>
      </c>
      <c r="L86" s="93">
        <v>7728</v>
      </c>
      <c r="M86" s="93">
        <v>13524</v>
      </c>
      <c r="N86" s="93">
        <v>19320</v>
      </c>
      <c r="O86" s="94">
        <v>44651</v>
      </c>
      <c r="P86" s="94">
        <v>45015</v>
      </c>
      <c r="Q86" s="99" t="s">
        <v>31</v>
      </c>
      <c r="R86" s="100" t="s">
        <v>692</v>
      </c>
    </row>
    <row r="87" s="66" customFormat="1" ht="24" spans="1:18">
      <c r="A87" s="9">
        <v>81</v>
      </c>
      <c r="B87" s="82" t="s">
        <v>181</v>
      </c>
      <c r="C87" s="79" t="s">
        <v>710</v>
      </c>
      <c r="D87" s="80">
        <v>1080</v>
      </c>
      <c r="E87" s="77">
        <v>25.12</v>
      </c>
      <c r="F87" s="81">
        <v>129600</v>
      </c>
      <c r="G87" s="81">
        <v>12960</v>
      </c>
      <c r="H87" s="81"/>
      <c r="I87" s="92">
        <v>12960</v>
      </c>
      <c r="J87" s="93">
        <v>3888</v>
      </c>
      <c r="K87" s="93">
        <v>3888</v>
      </c>
      <c r="L87" s="93">
        <v>5184</v>
      </c>
      <c r="M87" s="93">
        <v>9072</v>
      </c>
      <c r="N87" s="93">
        <v>12960</v>
      </c>
      <c r="O87" s="94">
        <v>44651</v>
      </c>
      <c r="P87" s="94">
        <v>45015</v>
      </c>
      <c r="Q87" s="99" t="s">
        <v>31</v>
      </c>
      <c r="R87" s="100" t="s">
        <v>692</v>
      </c>
    </row>
    <row r="88" s="66" customFormat="1" ht="24" spans="1:18">
      <c r="A88" s="9">
        <v>82</v>
      </c>
      <c r="B88" s="18" t="s">
        <v>184</v>
      </c>
      <c r="C88" s="79" t="s">
        <v>711</v>
      </c>
      <c r="D88" s="80">
        <v>1800</v>
      </c>
      <c r="E88" s="77">
        <v>35.34</v>
      </c>
      <c r="F88" s="81">
        <v>216000</v>
      </c>
      <c r="G88" s="81">
        <v>21600</v>
      </c>
      <c r="H88" s="81"/>
      <c r="I88" s="92">
        <v>21600</v>
      </c>
      <c r="J88" s="93">
        <v>6480</v>
      </c>
      <c r="K88" s="93">
        <v>6480</v>
      </c>
      <c r="L88" s="93">
        <v>8640</v>
      </c>
      <c r="M88" s="93">
        <v>15120</v>
      </c>
      <c r="N88" s="93">
        <v>21600</v>
      </c>
      <c r="O88" s="94">
        <v>44651</v>
      </c>
      <c r="P88" s="94">
        <v>45015</v>
      </c>
      <c r="Q88" s="99" t="s">
        <v>31</v>
      </c>
      <c r="R88" s="100" t="s">
        <v>660</v>
      </c>
    </row>
    <row r="89" s="66" customFormat="1" ht="24" spans="1:18">
      <c r="A89" s="9">
        <v>83</v>
      </c>
      <c r="B89" s="82" t="s">
        <v>186</v>
      </c>
      <c r="C89" s="79" t="s">
        <v>712</v>
      </c>
      <c r="D89" s="80">
        <v>1200</v>
      </c>
      <c r="E89" s="77">
        <v>28.45</v>
      </c>
      <c r="F89" s="81">
        <v>144000</v>
      </c>
      <c r="G89" s="81">
        <v>14400</v>
      </c>
      <c r="H89" s="81"/>
      <c r="I89" s="92">
        <v>14400</v>
      </c>
      <c r="J89" s="93">
        <v>4320</v>
      </c>
      <c r="K89" s="93">
        <v>4320</v>
      </c>
      <c r="L89" s="93">
        <v>5760</v>
      </c>
      <c r="M89" s="93">
        <v>10080</v>
      </c>
      <c r="N89" s="93">
        <v>14400</v>
      </c>
      <c r="O89" s="94">
        <v>44651</v>
      </c>
      <c r="P89" s="94">
        <v>45015</v>
      </c>
      <c r="Q89" s="99" t="s">
        <v>31</v>
      </c>
      <c r="R89" s="100" t="s">
        <v>613</v>
      </c>
    </row>
    <row r="90" s="66" customFormat="1" ht="24" spans="1:18">
      <c r="A90" s="9">
        <v>84</v>
      </c>
      <c r="B90" s="82" t="s">
        <v>188</v>
      </c>
      <c r="C90" s="79" t="s">
        <v>713</v>
      </c>
      <c r="D90" s="80">
        <v>2400</v>
      </c>
      <c r="E90" s="77">
        <v>63.35</v>
      </c>
      <c r="F90" s="81">
        <v>288000</v>
      </c>
      <c r="G90" s="81">
        <v>28800</v>
      </c>
      <c r="H90" s="81"/>
      <c r="I90" s="95">
        <v>28800</v>
      </c>
      <c r="J90" s="93">
        <v>8640</v>
      </c>
      <c r="K90" s="93">
        <v>8640</v>
      </c>
      <c r="L90" s="93">
        <v>11520</v>
      </c>
      <c r="M90" s="93">
        <v>20160</v>
      </c>
      <c r="N90" s="93">
        <v>28800</v>
      </c>
      <c r="O90" s="94">
        <v>44650</v>
      </c>
      <c r="P90" s="94">
        <v>45015</v>
      </c>
      <c r="Q90" s="99" t="s">
        <v>31</v>
      </c>
      <c r="R90" s="100" t="s">
        <v>706</v>
      </c>
    </row>
    <row r="91" s="66" customFormat="1" ht="24" spans="1:18">
      <c r="A91" s="9">
        <v>85</v>
      </c>
      <c r="B91" s="18" t="s">
        <v>190</v>
      </c>
      <c r="C91" s="79" t="s">
        <v>714</v>
      </c>
      <c r="D91" s="80">
        <v>1600</v>
      </c>
      <c r="E91" s="77">
        <v>38.1</v>
      </c>
      <c r="F91" s="81">
        <v>192000</v>
      </c>
      <c r="G91" s="81">
        <v>19200</v>
      </c>
      <c r="H91" s="81"/>
      <c r="I91" s="92">
        <v>19200</v>
      </c>
      <c r="J91" s="93">
        <v>5760</v>
      </c>
      <c r="K91" s="93">
        <v>5760</v>
      </c>
      <c r="L91" s="93">
        <v>7680</v>
      </c>
      <c r="M91" s="93">
        <v>13440</v>
      </c>
      <c r="N91" s="93">
        <v>19200</v>
      </c>
      <c r="O91" s="94">
        <v>44651</v>
      </c>
      <c r="P91" s="94">
        <v>45015</v>
      </c>
      <c r="Q91" s="99" t="s">
        <v>31</v>
      </c>
      <c r="R91" s="100" t="s">
        <v>715</v>
      </c>
    </row>
    <row r="92" s="66" customFormat="1" ht="24" spans="1:18">
      <c r="A92" s="9">
        <v>86</v>
      </c>
      <c r="B92" s="86" t="s">
        <v>192</v>
      </c>
      <c r="C92" s="79" t="s">
        <v>716</v>
      </c>
      <c r="D92" s="80">
        <v>1300</v>
      </c>
      <c r="E92" s="77">
        <v>31.72</v>
      </c>
      <c r="F92" s="81">
        <v>156000</v>
      </c>
      <c r="G92" s="81">
        <v>15600</v>
      </c>
      <c r="H92" s="81"/>
      <c r="I92" s="95">
        <v>15600</v>
      </c>
      <c r="J92" s="93">
        <v>4680</v>
      </c>
      <c r="K92" s="93">
        <v>4680</v>
      </c>
      <c r="L92" s="93">
        <v>6240</v>
      </c>
      <c r="M92" s="93">
        <v>10920</v>
      </c>
      <c r="N92" s="93">
        <v>15600</v>
      </c>
      <c r="O92" s="94">
        <v>44650</v>
      </c>
      <c r="P92" s="94">
        <v>45015</v>
      </c>
      <c r="Q92" s="99" t="s">
        <v>31</v>
      </c>
      <c r="R92" s="100" t="s">
        <v>666</v>
      </c>
    </row>
    <row r="93" s="66" customFormat="1" ht="24" spans="1:18">
      <c r="A93" s="9">
        <v>87</v>
      </c>
      <c r="B93" s="18" t="s">
        <v>194</v>
      </c>
      <c r="C93" s="79" t="s">
        <v>717</v>
      </c>
      <c r="D93" s="80">
        <v>1500</v>
      </c>
      <c r="E93" s="77">
        <v>34.44</v>
      </c>
      <c r="F93" s="81">
        <v>180000</v>
      </c>
      <c r="G93" s="81">
        <v>18000</v>
      </c>
      <c r="H93" s="81"/>
      <c r="I93" s="92">
        <v>18000</v>
      </c>
      <c r="J93" s="93">
        <v>5400</v>
      </c>
      <c r="K93" s="93">
        <v>5400</v>
      </c>
      <c r="L93" s="93">
        <v>7200</v>
      </c>
      <c r="M93" s="93">
        <v>12600</v>
      </c>
      <c r="N93" s="93">
        <v>18000</v>
      </c>
      <c r="O93" s="94">
        <v>44651</v>
      </c>
      <c r="P93" s="94">
        <v>45015</v>
      </c>
      <c r="Q93" s="99" t="s">
        <v>31</v>
      </c>
      <c r="R93" s="100" t="s">
        <v>613</v>
      </c>
    </row>
    <row r="94" s="66" customFormat="1" ht="24" spans="1:18">
      <c r="A94" s="9">
        <v>88</v>
      </c>
      <c r="B94" s="82" t="s">
        <v>196</v>
      </c>
      <c r="C94" s="79" t="s">
        <v>718</v>
      </c>
      <c r="D94" s="80">
        <v>1800</v>
      </c>
      <c r="E94" s="77">
        <v>39.63</v>
      </c>
      <c r="F94" s="81">
        <v>216000</v>
      </c>
      <c r="G94" s="81">
        <v>21600</v>
      </c>
      <c r="H94" s="81"/>
      <c r="I94" s="92">
        <v>21600</v>
      </c>
      <c r="J94" s="93">
        <v>6480</v>
      </c>
      <c r="K94" s="93">
        <v>6480</v>
      </c>
      <c r="L94" s="93">
        <v>8640</v>
      </c>
      <c r="M94" s="93">
        <v>15120</v>
      </c>
      <c r="N94" s="93">
        <v>21600</v>
      </c>
      <c r="O94" s="94">
        <v>44651</v>
      </c>
      <c r="P94" s="94">
        <v>45015</v>
      </c>
      <c r="Q94" s="99" t="s">
        <v>31</v>
      </c>
      <c r="R94" s="100" t="s">
        <v>613</v>
      </c>
    </row>
    <row r="95" s="66" customFormat="1" ht="24" spans="1:18">
      <c r="A95" s="9">
        <v>89</v>
      </c>
      <c r="B95" s="18" t="s">
        <v>196</v>
      </c>
      <c r="C95" s="79" t="s">
        <v>719</v>
      </c>
      <c r="D95" s="80">
        <v>600</v>
      </c>
      <c r="E95" s="77">
        <v>14.07</v>
      </c>
      <c r="F95" s="81">
        <v>72000</v>
      </c>
      <c r="G95" s="81">
        <v>7200</v>
      </c>
      <c r="H95" s="81"/>
      <c r="I95" s="92">
        <v>7200</v>
      </c>
      <c r="J95" s="93">
        <v>2160</v>
      </c>
      <c r="K95" s="93">
        <v>2160</v>
      </c>
      <c r="L95" s="93">
        <v>2880</v>
      </c>
      <c r="M95" s="93">
        <v>5040</v>
      </c>
      <c r="N95" s="93">
        <v>7200</v>
      </c>
      <c r="O95" s="94">
        <v>44651</v>
      </c>
      <c r="P95" s="94">
        <v>45015</v>
      </c>
      <c r="Q95" s="99" t="s">
        <v>31</v>
      </c>
      <c r="R95" s="100" t="s">
        <v>613</v>
      </c>
    </row>
    <row r="96" s="66" customFormat="1" ht="24" spans="1:18">
      <c r="A96" s="9">
        <v>90</v>
      </c>
      <c r="B96" s="18" t="s">
        <v>199</v>
      </c>
      <c r="C96" s="79" t="s">
        <v>720</v>
      </c>
      <c r="D96" s="80">
        <v>1060</v>
      </c>
      <c r="E96" s="77">
        <v>26.62</v>
      </c>
      <c r="F96" s="81">
        <v>127200</v>
      </c>
      <c r="G96" s="81">
        <v>12720</v>
      </c>
      <c r="H96" s="81"/>
      <c r="I96" s="92">
        <v>12720</v>
      </c>
      <c r="J96" s="93">
        <v>3816</v>
      </c>
      <c r="K96" s="93">
        <v>3816</v>
      </c>
      <c r="L96" s="93">
        <v>5088</v>
      </c>
      <c r="M96" s="93">
        <v>8904</v>
      </c>
      <c r="N96" s="93">
        <v>12720</v>
      </c>
      <c r="O96" s="94">
        <v>44651</v>
      </c>
      <c r="P96" s="94">
        <v>45015</v>
      </c>
      <c r="Q96" s="99" t="s">
        <v>31</v>
      </c>
      <c r="R96" s="100" t="s">
        <v>684</v>
      </c>
    </row>
    <row r="97" s="66" customFormat="1" ht="24" spans="1:18">
      <c r="A97" s="9">
        <v>91</v>
      </c>
      <c r="B97" s="18" t="s">
        <v>199</v>
      </c>
      <c r="C97" s="79" t="s">
        <v>721</v>
      </c>
      <c r="D97" s="80">
        <v>500</v>
      </c>
      <c r="E97" s="77">
        <v>11.49</v>
      </c>
      <c r="F97" s="81">
        <v>60000</v>
      </c>
      <c r="G97" s="81">
        <v>6000</v>
      </c>
      <c r="H97" s="81"/>
      <c r="I97" s="92">
        <v>6000</v>
      </c>
      <c r="J97" s="93">
        <v>1800</v>
      </c>
      <c r="K97" s="93">
        <v>1800</v>
      </c>
      <c r="L97" s="93">
        <v>2400</v>
      </c>
      <c r="M97" s="93">
        <v>4200</v>
      </c>
      <c r="N97" s="93">
        <v>6000</v>
      </c>
      <c r="O97" s="94">
        <v>44651</v>
      </c>
      <c r="P97" s="94">
        <v>45015</v>
      </c>
      <c r="Q97" s="99" t="s">
        <v>31</v>
      </c>
      <c r="R97" s="100" t="s">
        <v>722</v>
      </c>
    </row>
    <row r="98" s="66" customFormat="1" ht="24" spans="1:18">
      <c r="A98" s="9">
        <v>92</v>
      </c>
      <c r="B98" s="18" t="s">
        <v>202</v>
      </c>
      <c r="C98" s="79" t="s">
        <v>723</v>
      </c>
      <c r="D98" s="80">
        <v>1000</v>
      </c>
      <c r="E98" s="77">
        <v>22.89</v>
      </c>
      <c r="F98" s="81">
        <v>120000</v>
      </c>
      <c r="G98" s="81">
        <v>12000</v>
      </c>
      <c r="H98" s="81"/>
      <c r="I98" s="92">
        <v>12000</v>
      </c>
      <c r="J98" s="93">
        <v>3600</v>
      </c>
      <c r="K98" s="93">
        <v>3600</v>
      </c>
      <c r="L98" s="93">
        <v>4800</v>
      </c>
      <c r="M98" s="93">
        <v>8400</v>
      </c>
      <c r="N98" s="93">
        <v>12000</v>
      </c>
      <c r="O98" s="94">
        <v>44651</v>
      </c>
      <c r="P98" s="94">
        <v>45015</v>
      </c>
      <c r="Q98" s="99" t="s">
        <v>31</v>
      </c>
      <c r="R98" s="100" t="s">
        <v>722</v>
      </c>
    </row>
    <row r="99" s="66" customFormat="1" ht="24" spans="1:18">
      <c r="A99" s="9">
        <v>93</v>
      </c>
      <c r="B99" s="18" t="s">
        <v>202</v>
      </c>
      <c r="C99" s="79" t="s">
        <v>724</v>
      </c>
      <c r="D99" s="80">
        <v>1400</v>
      </c>
      <c r="E99" s="77">
        <v>32.85</v>
      </c>
      <c r="F99" s="81">
        <v>168000</v>
      </c>
      <c r="G99" s="81">
        <v>16800</v>
      </c>
      <c r="H99" s="81"/>
      <c r="I99" s="92">
        <v>16800</v>
      </c>
      <c r="J99" s="93">
        <v>5040</v>
      </c>
      <c r="K99" s="93">
        <v>5040</v>
      </c>
      <c r="L99" s="93">
        <v>6720</v>
      </c>
      <c r="M99" s="93">
        <v>11760</v>
      </c>
      <c r="N99" s="93">
        <v>16800</v>
      </c>
      <c r="O99" s="94">
        <v>44651</v>
      </c>
      <c r="P99" s="94">
        <v>45015</v>
      </c>
      <c r="Q99" s="99" t="s">
        <v>31</v>
      </c>
      <c r="R99" s="100" t="s">
        <v>725</v>
      </c>
    </row>
    <row r="100" s="66" customFormat="1" ht="24" spans="1:18">
      <c r="A100" s="9">
        <v>94</v>
      </c>
      <c r="B100" s="18" t="s">
        <v>202</v>
      </c>
      <c r="C100" s="79" t="s">
        <v>726</v>
      </c>
      <c r="D100" s="80">
        <v>500</v>
      </c>
      <c r="E100" s="77">
        <v>15.36</v>
      </c>
      <c r="F100" s="81">
        <v>60000</v>
      </c>
      <c r="G100" s="81">
        <v>6000</v>
      </c>
      <c r="H100" s="81"/>
      <c r="I100" s="92">
        <v>6000</v>
      </c>
      <c r="J100" s="93">
        <v>1800</v>
      </c>
      <c r="K100" s="93">
        <v>1800</v>
      </c>
      <c r="L100" s="93">
        <v>2400</v>
      </c>
      <c r="M100" s="93">
        <v>4200</v>
      </c>
      <c r="N100" s="93">
        <v>6000</v>
      </c>
      <c r="O100" s="94">
        <v>44651</v>
      </c>
      <c r="P100" s="94">
        <v>45015</v>
      </c>
      <c r="Q100" s="99" t="s">
        <v>31</v>
      </c>
      <c r="R100" s="100" t="s">
        <v>722</v>
      </c>
    </row>
    <row r="101" s="66" customFormat="1" ht="24" spans="1:18">
      <c r="A101" s="9">
        <v>95</v>
      </c>
      <c r="B101" s="18" t="s">
        <v>206</v>
      </c>
      <c r="C101" s="79" t="s">
        <v>727</v>
      </c>
      <c r="D101" s="80">
        <v>450</v>
      </c>
      <c r="E101" s="77">
        <v>10.64</v>
      </c>
      <c r="F101" s="81">
        <v>54000</v>
      </c>
      <c r="G101" s="81">
        <v>5400</v>
      </c>
      <c r="H101" s="81"/>
      <c r="I101" s="92">
        <v>5400</v>
      </c>
      <c r="J101" s="93">
        <v>1620</v>
      </c>
      <c r="K101" s="93">
        <v>1620</v>
      </c>
      <c r="L101" s="93">
        <v>2160</v>
      </c>
      <c r="M101" s="93">
        <v>3780</v>
      </c>
      <c r="N101" s="93">
        <v>5400</v>
      </c>
      <c r="O101" s="94">
        <v>44651</v>
      </c>
      <c r="P101" s="94">
        <v>45015</v>
      </c>
      <c r="Q101" s="99" t="s">
        <v>31</v>
      </c>
      <c r="R101" s="100" t="s">
        <v>728</v>
      </c>
    </row>
    <row r="102" s="66" customFormat="1" ht="24" spans="1:18">
      <c r="A102" s="9">
        <v>96</v>
      </c>
      <c r="B102" s="18" t="s">
        <v>209</v>
      </c>
      <c r="C102" s="79" t="s">
        <v>729</v>
      </c>
      <c r="D102" s="80">
        <v>2000</v>
      </c>
      <c r="E102" s="77">
        <v>53.58</v>
      </c>
      <c r="F102" s="81">
        <v>240000</v>
      </c>
      <c r="G102" s="81">
        <v>24000</v>
      </c>
      <c r="H102" s="81"/>
      <c r="I102" s="92">
        <v>24000</v>
      </c>
      <c r="J102" s="93">
        <v>7200</v>
      </c>
      <c r="K102" s="93">
        <v>7200</v>
      </c>
      <c r="L102" s="93">
        <v>9600</v>
      </c>
      <c r="M102" s="93">
        <v>16800</v>
      </c>
      <c r="N102" s="93">
        <v>24000</v>
      </c>
      <c r="O102" s="94">
        <v>44651</v>
      </c>
      <c r="P102" s="94">
        <v>45015</v>
      </c>
      <c r="Q102" s="99" t="s">
        <v>31</v>
      </c>
      <c r="R102" s="100" t="s">
        <v>730</v>
      </c>
    </row>
    <row r="103" s="66" customFormat="1" ht="24" spans="1:18">
      <c r="A103" s="9">
        <v>97</v>
      </c>
      <c r="B103" s="18" t="s">
        <v>209</v>
      </c>
      <c r="C103" s="79" t="s">
        <v>731</v>
      </c>
      <c r="D103" s="80">
        <v>1000</v>
      </c>
      <c r="E103" s="77">
        <v>26.83</v>
      </c>
      <c r="F103" s="81">
        <v>120000</v>
      </c>
      <c r="G103" s="81">
        <v>12000</v>
      </c>
      <c r="H103" s="81"/>
      <c r="I103" s="92">
        <v>12000</v>
      </c>
      <c r="J103" s="93">
        <v>3600</v>
      </c>
      <c r="K103" s="93">
        <v>3600</v>
      </c>
      <c r="L103" s="93">
        <v>4800</v>
      </c>
      <c r="M103" s="93">
        <v>8400</v>
      </c>
      <c r="N103" s="93">
        <v>12000</v>
      </c>
      <c r="O103" s="94">
        <v>44651</v>
      </c>
      <c r="P103" s="94">
        <v>45015</v>
      </c>
      <c r="Q103" s="99" t="s">
        <v>31</v>
      </c>
      <c r="R103" s="100" t="s">
        <v>730</v>
      </c>
    </row>
    <row r="104" s="66" customFormat="1" ht="24" spans="1:18">
      <c r="A104" s="9">
        <v>98</v>
      </c>
      <c r="B104" s="18" t="s">
        <v>212</v>
      </c>
      <c r="C104" s="79" t="s">
        <v>732</v>
      </c>
      <c r="D104" s="80">
        <v>700</v>
      </c>
      <c r="E104" s="77">
        <v>13.07</v>
      </c>
      <c r="F104" s="81">
        <v>84000</v>
      </c>
      <c r="G104" s="81">
        <v>8400</v>
      </c>
      <c r="H104" s="81"/>
      <c r="I104" s="92">
        <v>8400</v>
      </c>
      <c r="J104" s="93">
        <v>2520</v>
      </c>
      <c r="K104" s="93">
        <v>2520</v>
      </c>
      <c r="L104" s="93">
        <v>3360</v>
      </c>
      <c r="M104" s="93">
        <v>5880</v>
      </c>
      <c r="N104" s="93">
        <v>8400</v>
      </c>
      <c r="O104" s="94">
        <v>44651</v>
      </c>
      <c r="P104" s="94">
        <v>45015</v>
      </c>
      <c r="Q104" s="99" t="s">
        <v>31</v>
      </c>
      <c r="R104" s="100" t="s">
        <v>622</v>
      </c>
    </row>
    <row r="105" s="66" customFormat="1" ht="24" spans="1:18">
      <c r="A105" s="9">
        <v>99</v>
      </c>
      <c r="B105" s="18" t="s">
        <v>206</v>
      </c>
      <c r="C105" s="79" t="s">
        <v>733</v>
      </c>
      <c r="D105" s="80">
        <v>500</v>
      </c>
      <c r="E105" s="77">
        <v>10.05</v>
      </c>
      <c r="F105" s="81">
        <v>60000</v>
      </c>
      <c r="G105" s="81">
        <v>6000</v>
      </c>
      <c r="H105" s="81"/>
      <c r="I105" s="92">
        <v>6000</v>
      </c>
      <c r="J105" s="93">
        <v>1800</v>
      </c>
      <c r="K105" s="93">
        <v>1800</v>
      </c>
      <c r="L105" s="93">
        <v>2400</v>
      </c>
      <c r="M105" s="93">
        <v>4200</v>
      </c>
      <c r="N105" s="93">
        <v>6000</v>
      </c>
      <c r="O105" s="94">
        <v>44651</v>
      </c>
      <c r="P105" s="94">
        <v>45015</v>
      </c>
      <c r="Q105" s="99" t="s">
        <v>31</v>
      </c>
      <c r="R105" s="100" t="s">
        <v>728</v>
      </c>
    </row>
    <row r="106" s="66" customFormat="1" ht="24" spans="1:18">
      <c r="A106" s="9">
        <v>100</v>
      </c>
      <c r="B106" s="18" t="s">
        <v>215</v>
      </c>
      <c r="C106" s="79" t="s">
        <v>734</v>
      </c>
      <c r="D106" s="80">
        <v>1000</v>
      </c>
      <c r="E106" s="77">
        <v>23.15</v>
      </c>
      <c r="F106" s="81">
        <v>120000</v>
      </c>
      <c r="G106" s="81">
        <v>12000</v>
      </c>
      <c r="H106" s="81"/>
      <c r="I106" s="92">
        <v>12000</v>
      </c>
      <c r="J106" s="93">
        <v>3600</v>
      </c>
      <c r="K106" s="93">
        <v>3600</v>
      </c>
      <c r="L106" s="93">
        <v>4800</v>
      </c>
      <c r="M106" s="93">
        <v>8400</v>
      </c>
      <c r="N106" s="93">
        <v>12000</v>
      </c>
      <c r="O106" s="94">
        <v>44651</v>
      </c>
      <c r="P106" s="94">
        <v>45015</v>
      </c>
      <c r="Q106" s="99" t="s">
        <v>31</v>
      </c>
      <c r="R106" s="100" t="s">
        <v>668</v>
      </c>
    </row>
    <row r="107" s="66" customFormat="1" ht="24" spans="1:18">
      <c r="A107" s="9">
        <v>101</v>
      </c>
      <c r="B107" s="18" t="s">
        <v>217</v>
      </c>
      <c r="C107" s="79" t="s">
        <v>735</v>
      </c>
      <c r="D107" s="80">
        <v>1000</v>
      </c>
      <c r="E107" s="77">
        <v>23.6</v>
      </c>
      <c r="F107" s="81">
        <v>120000</v>
      </c>
      <c r="G107" s="81">
        <v>12000</v>
      </c>
      <c r="H107" s="81"/>
      <c r="I107" s="92">
        <v>12000</v>
      </c>
      <c r="J107" s="93">
        <v>3600</v>
      </c>
      <c r="K107" s="93">
        <v>3600</v>
      </c>
      <c r="L107" s="93">
        <v>4800</v>
      </c>
      <c r="M107" s="93">
        <v>8400</v>
      </c>
      <c r="N107" s="93">
        <v>12000</v>
      </c>
      <c r="O107" s="94">
        <v>44651</v>
      </c>
      <c r="P107" s="94">
        <v>45015</v>
      </c>
      <c r="Q107" s="99" t="s">
        <v>31</v>
      </c>
      <c r="R107" s="100" t="s">
        <v>736</v>
      </c>
    </row>
    <row r="108" s="66" customFormat="1" ht="24" spans="1:18">
      <c r="A108" s="9">
        <v>102</v>
      </c>
      <c r="B108" s="82" t="s">
        <v>206</v>
      </c>
      <c r="C108" s="79" t="s">
        <v>737</v>
      </c>
      <c r="D108" s="80">
        <v>1100</v>
      </c>
      <c r="E108" s="77">
        <v>25.23</v>
      </c>
      <c r="F108" s="81">
        <v>132000</v>
      </c>
      <c r="G108" s="81">
        <v>13200</v>
      </c>
      <c r="H108" s="81"/>
      <c r="I108" s="92">
        <v>13200</v>
      </c>
      <c r="J108" s="93">
        <v>3960</v>
      </c>
      <c r="K108" s="93">
        <v>3960</v>
      </c>
      <c r="L108" s="93">
        <v>5280</v>
      </c>
      <c r="M108" s="93">
        <v>9240</v>
      </c>
      <c r="N108" s="93">
        <v>13200</v>
      </c>
      <c r="O108" s="94">
        <v>44651</v>
      </c>
      <c r="P108" s="94">
        <v>45015</v>
      </c>
      <c r="Q108" s="99" t="s">
        <v>31</v>
      </c>
      <c r="R108" s="100" t="s">
        <v>738</v>
      </c>
    </row>
    <row r="109" s="66" customFormat="1" ht="24" spans="1:18">
      <c r="A109" s="9">
        <v>103</v>
      </c>
      <c r="B109" s="18" t="s">
        <v>220</v>
      </c>
      <c r="C109" s="79" t="s">
        <v>739</v>
      </c>
      <c r="D109" s="80">
        <v>1400</v>
      </c>
      <c r="E109" s="77">
        <v>32.24</v>
      </c>
      <c r="F109" s="81">
        <v>168000</v>
      </c>
      <c r="G109" s="81">
        <v>16800</v>
      </c>
      <c r="H109" s="81"/>
      <c r="I109" s="92">
        <v>16800</v>
      </c>
      <c r="J109" s="93">
        <v>5040</v>
      </c>
      <c r="K109" s="93">
        <v>5040</v>
      </c>
      <c r="L109" s="93">
        <v>6720</v>
      </c>
      <c r="M109" s="93">
        <v>11760</v>
      </c>
      <c r="N109" s="93">
        <v>16800</v>
      </c>
      <c r="O109" s="94">
        <v>44651</v>
      </c>
      <c r="P109" s="94">
        <v>45015</v>
      </c>
      <c r="Q109" s="99" t="s">
        <v>31</v>
      </c>
      <c r="R109" s="100" t="s">
        <v>684</v>
      </c>
    </row>
    <row r="110" s="66" customFormat="1" ht="24" spans="1:18">
      <c r="A110" s="9">
        <v>104</v>
      </c>
      <c r="B110" s="18" t="s">
        <v>222</v>
      </c>
      <c r="C110" s="79" t="s">
        <v>740</v>
      </c>
      <c r="D110" s="80">
        <v>2000</v>
      </c>
      <c r="E110" s="77">
        <v>47.16</v>
      </c>
      <c r="F110" s="81">
        <v>240000</v>
      </c>
      <c r="G110" s="81">
        <v>24000</v>
      </c>
      <c r="H110" s="81"/>
      <c r="I110" s="92">
        <v>24000</v>
      </c>
      <c r="J110" s="93">
        <v>7200</v>
      </c>
      <c r="K110" s="93">
        <v>7200</v>
      </c>
      <c r="L110" s="93">
        <v>9600</v>
      </c>
      <c r="M110" s="93">
        <v>16800</v>
      </c>
      <c r="N110" s="93">
        <v>24000</v>
      </c>
      <c r="O110" s="94">
        <v>44651</v>
      </c>
      <c r="P110" s="94">
        <v>45015</v>
      </c>
      <c r="Q110" s="99" t="s">
        <v>31</v>
      </c>
      <c r="R110" s="100" t="s">
        <v>741</v>
      </c>
    </row>
    <row r="111" s="66" customFormat="1" ht="24" spans="1:18">
      <c r="A111" s="9">
        <v>105</v>
      </c>
      <c r="B111" s="18" t="s">
        <v>224</v>
      </c>
      <c r="C111" s="79" t="s">
        <v>742</v>
      </c>
      <c r="D111" s="80">
        <v>1400</v>
      </c>
      <c r="E111" s="77">
        <v>35.81</v>
      </c>
      <c r="F111" s="81">
        <v>168000</v>
      </c>
      <c r="G111" s="81">
        <v>16800</v>
      </c>
      <c r="H111" s="81"/>
      <c r="I111" s="92">
        <v>16800</v>
      </c>
      <c r="J111" s="93">
        <v>5040</v>
      </c>
      <c r="K111" s="93">
        <v>5040</v>
      </c>
      <c r="L111" s="93">
        <v>6720</v>
      </c>
      <c r="M111" s="93">
        <v>11760</v>
      </c>
      <c r="N111" s="93">
        <v>16800</v>
      </c>
      <c r="O111" s="94">
        <v>44651</v>
      </c>
      <c r="P111" s="94">
        <v>45015</v>
      </c>
      <c r="Q111" s="99" t="s">
        <v>31</v>
      </c>
      <c r="R111" s="100" t="s">
        <v>743</v>
      </c>
    </row>
    <row r="112" s="66" customFormat="1" ht="24" spans="1:18">
      <c r="A112" s="9">
        <v>106</v>
      </c>
      <c r="B112" s="18" t="s">
        <v>226</v>
      </c>
      <c r="C112" s="79" t="s">
        <v>744</v>
      </c>
      <c r="D112" s="80">
        <v>1400</v>
      </c>
      <c r="E112" s="77">
        <v>26.8</v>
      </c>
      <c r="F112" s="81">
        <v>168000</v>
      </c>
      <c r="G112" s="81">
        <v>16800</v>
      </c>
      <c r="H112" s="81"/>
      <c r="I112" s="92">
        <v>16800</v>
      </c>
      <c r="J112" s="93">
        <v>5040</v>
      </c>
      <c r="K112" s="93">
        <v>5040</v>
      </c>
      <c r="L112" s="93">
        <v>6720</v>
      </c>
      <c r="M112" s="93">
        <v>11760</v>
      </c>
      <c r="N112" s="93">
        <v>16800</v>
      </c>
      <c r="O112" s="94">
        <v>44651</v>
      </c>
      <c r="P112" s="94">
        <v>45015</v>
      </c>
      <c r="Q112" s="99" t="s">
        <v>31</v>
      </c>
      <c r="R112" s="100" t="s">
        <v>660</v>
      </c>
    </row>
    <row r="113" s="66" customFormat="1" ht="24" spans="1:18">
      <c r="A113" s="9">
        <v>107</v>
      </c>
      <c r="B113" s="18" t="s">
        <v>224</v>
      </c>
      <c r="C113" s="79" t="s">
        <v>745</v>
      </c>
      <c r="D113" s="80">
        <v>800</v>
      </c>
      <c r="E113" s="77">
        <v>20.37</v>
      </c>
      <c r="F113" s="81">
        <v>96000</v>
      </c>
      <c r="G113" s="81">
        <v>9600</v>
      </c>
      <c r="H113" s="81"/>
      <c r="I113" s="92">
        <v>9600</v>
      </c>
      <c r="J113" s="93">
        <v>2880</v>
      </c>
      <c r="K113" s="93">
        <v>2880</v>
      </c>
      <c r="L113" s="93">
        <v>3840</v>
      </c>
      <c r="M113" s="93">
        <v>6720</v>
      </c>
      <c r="N113" s="93">
        <v>9600</v>
      </c>
      <c r="O113" s="94">
        <v>44651</v>
      </c>
      <c r="P113" s="94">
        <v>45015</v>
      </c>
      <c r="Q113" s="99" t="s">
        <v>31</v>
      </c>
      <c r="R113" s="100" t="s">
        <v>743</v>
      </c>
    </row>
    <row r="114" s="66" customFormat="1" ht="24" spans="1:18">
      <c r="A114" s="9">
        <v>108</v>
      </c>
      <c r="B114" s="18" t="s">
        <v>229</v>
      </c>
      <c r="C114" s="79" t="s">
        <v>746</v>
      </c>
      <c r="D114" s="80">
        <v>1400</v>
      </c>
      <c r="E114" s="77">
        <v>33.43</v>
      </c>
      <c r="F114" s="81">
        <v>168000</v>
      </c>
      <c r="G114" s="81">
        <v>16800</v>
      </c>
      <c r="H114" s="81"/>
      <c r="I114" s="92">
        <v>16800</v>
      </c>
      <c r="J114" s="93">
        <v>5040</v>
      </c>
      <c r="K114" s="93">
        <v>5040</v>
      </c>
      <c r="L114" s="93">
        <v>6720</v>
      </c>
      <c r="M114" s="93">
        <v>11760</v>
      </c>
      <c r="N114" s="93">
        <v>16800</v>
      </c>
      <c r="O114" s="94">
        <v>44651</v>
      </c>
      <c r="P114" s="94">
        <v>45015</v>
      </c>
      <c r="Q114" s="99" t="s">
        <v>31</v>
      </c>
      <c r="R114" s="100" t="s">
        <v>743</v>
      </c>
    </row>
    <row r="115" s="66" customFormat="1" ht="24" spans="1:18">
      <c r="A115" s="9">
        <v>109</v>
      </c>
      <c r="B115" s="18" t="s">
        <v>231</v>
      </c>
      <c r="C115" s="79" t="s">
        <v>747</v>
      </c>
      <c r="D115" s="80">
        <v>1300</v>
      </c>
      <c r="E115" s="77">
        <v>29.92</v>
      </c>
      <c r="F115" s="81">
        <v>156000</v>
      </c>
      <c r="G115" s="81">
        <v>15600</v>
      </c>
      <c r="H115" s="81"/>
      <c r="I115" s="92">
        <v>15600</v>
      </c>
      <c r="J115" s="93">
        <v>4680</v>
      </c>
      <c r="K115" s="93">
        <v>4680</v>
      </c>
      <c r="L115" s="93">
        <v>6240</v>
      </c>
      <c r="M115" s="93">
        <v>10920</v>
      </c>
      <c r="N115" s="93">
        <v>15600</v>
      </c>
      <c r="O115" s="94">
        <v>44651</v>
      </c>
      <c r="P115" s="94">
        <v>45015</v>
      </c>
      <c r="Q115" s="99" t="s">
        <v>31</v>
      </c>
      <c r="R115" s="100" t="s">
        <v>704</v>
      </c>
    </row>
    <row r="116" s="66" customFormat="1" ht="24" spans="1:18">
      <c r="A116" s="9">
        <v>110</v>
      </c>
      <c r="B116" s="18" t="s">
        <v>234</v>
      </c>
      <c r="C116" s="79" t="s">
        <v>748</v>
      </c>
      <c r="D116" s="80">
        <v>1300</v>
      </c>
      <c r="E116" s="77">
        <v>31.14</v>
      </c>
      <c r="F116" s="81">
        <v>156000</v>
      </c>
      <c r="G116" s="81">
        <v>15600</v>
      </c>
      <c r="H116" s="81"/>
      <c r="I116" s="92">
        <v>15600</v>
      </c>
      <c r="J116" s="93">
        <v>4680</v>
      </c>
      <c r="K116" s="93">
        <v>4680</v>
      </c>
      <c r="L116" s="93">
        <v>6240</v>
      </c>
      <c r="M116" s="93">
        <v>10920</v>
      </c>
      <c r="N116" s="93">
        <v>15600</v>
      </c>
      <c r="O116" s="94">
        <v>44651</v>
      </c>
      <c r="P116" s="94">
        <v>45015</v>
      </c>
      <c r="Q116" s="99" t="s">
        <v>31</v>
      </c>
      <c r="R116" s="100" t="s">
        <v>749</v>
      </c>
    </row>
    <row r="117" s="66" customFormat="1" ht="24" spans="1:18">
      <c r="A117" s="9">
        <v>111</v>
      </c>
      <c r="B117" s="18" t="s">
        <v>234</v>
      </c>
      <c r="C117" s="79" t="s">
        <v>750</v>
      </c>
      <c r="D117" s="80">
        <v>1100</v>
      </c>
      <c r="E117" s="77">
        <v>23.97</v>
      </c>
      <c r="F117" s="81">
        <v>132000</v>
      </c>
      <c r="G117" s="81">
        <v>13200</v>
      </c>
      <c r="H117" s="81"/>
      <c r="I117" s="92">
        <v>13200</v>
      </c>
      <c r="J117" s="93">
        <v>3960</v>
      </c>
      <c r="K117" s="93">
        <v>3960</v>
      </c>
      <c r="L117" s="93">
        <v>5280</v>
      </c>
      <c r="M117" s="93">
        <v>9240</v>
      </c>
      <c r="N117" s="93">
        <v>13200</v>
      </c>
      <c r="O117" s="94">
        <v>44651</v>
      </c>
      <c r="P117" s="94">
        <v>45015</v>
      </c>
      <c r="Q117" s="99" t="s">
        <v>31</v>
      </c>
      <c r="R117" s="100" t="s">
        <v>749</v>
      </c>
    </row>
    <row r="118" s="66" customFormat="1" ht="24" spans="1:18">
      <c r="A118" s="9">
        <v>112</v>
      </c>
      <c r="B118" s="82" t="s">
        <v>234</v>
      </c>
      <c r="C118" s="79" t="s">
        <v>751</v>
      </c>
      <c r="D118" s="80">
        <v>600</v>
      </c>
      <c r="E118" s="77">
        <v>14.35</v>
      </c>
      <c r="F118" s="81">
        <v>72000</v>
      </c>
      <c r="G118" s="81">
        <v>7200</v>
      </c>
      <c r="H118" s="81"/>
      <c r="I118" s="92">
        <v>7200</v>
      </c>
      <c r="J118" s="93">
        <v>2160</v>
      </c>
      <c r="K118" s="93">
        <v>2160</v>
      </c>
      <c r="L118" s="93">
        <v>2880</v>
      </c>
      <c r="M118" s="93">
        <v>5040</v>
      </c>
      <c r="N118" s="93">
        <v>7200</v>
      </c>
      <c r="O118" s="94">
        <v>44651</v>
      </c>
      <c r="P118" s="94">
        <v>45015</v>
      </c>
      <c r="Q118" s="99" t="s">
        <v>31</v>
      </c>
      <c r="R118" s="100" t="s">
        <v>752</v>
      </c>
    </row>
    <row r="119" s="66" customFormat="1" ht="24" spans="1:18">
      <c r="A119" s="9">
        <v>113</v>
      </c>
      <c r="B119" s="18" t="s">
        <v>238</v>
      </c>
      <c r="C119" s="79" t="s">
        <v>753</v>
      </c>
      <c r="D119" s="80">
        <v>1020</v>
      </c>
      <c r="E119" s="77">
        <v>23.85</v>
      </c>
      <c r="F119" s="81">
        <v>122400</v>
      </c>
      <c r="G119" s="81">
        <v>12240</v>
      </c>
      <c r="H119" s="81"/>
      <c r="I119" s="92">
        <v>12240</v>
      </c>
      <c r="J119" s="93">
        <v>3672</v>
      </c>
      <c r="K119" s="93">
        <v>3672</v>
      </c>
      <c r="L119" s="93">
        <v>4896</v>
      </c>
      <c r="M119" s="93">
        <v>8568</v>
      </c>
      <c r="N119" s="93">
        <v>12240</v>
      </c>
      <c r="O119" s="94">
        <v>44651</v>
      </c>
      <c r="P119" s="94">
        <v>45015</v>
      </c>
      <c r="Q119" s="99" t="s">
        <v>31</v>
      </c>
      <c r="R119" s="100" t="s">
        <v>640</v>
      </c>
    </row>
    <row r="120" s="66" customFormat="1" ht="24" spans="1:18">
      <c r="A120" s="9">
        <v>114</v>
      </c>
      <c r="B120" s="82" t="s">
        <v>240</v>
      </c>
      <c r="C120" s="79" t="s">
        <v>754</v>
      </c>
      <c r="D120" s="80">
        <v>1540</v>
      </c>
      <c r="E120" s="77">
        <v>36.09</v>
      </c>
      <c r="F120" s="81">
        <v>184800</v>
      </c>
      <c r="G120" s="81">
        <v>18480</v>
      </c>
      <c r="H120" s="81"/>
      <c r="I120" s="92">
        <v>18480</v>
      </c>
      <c r="J120" s="93">
        <v>5544</v>
      </c>
      <c r="K120" s="93">
        <v>5544</v>
      </c>
      <c r="L120" s="93">
        <v>7392</v>
      </c>
      <c r="M120" s="93">
        <v>12936</v>
      </c>
      <c r="N120" s="93">
        <v>18480</v>
      </c>
      <c r="O120" s="94">
        <v>44651</v>
      </c>
      <c r="P120" s="94">
        <v>45015</v>
      </c>
      <c r="Q120" s="99" t="s">
        <v>31</v>
      </c>
      <c r="R120" s="100" t="s">
        <v>613</v>
      </c>
    </row>
    <row r="121" s="66" customFormat="1" ht="24" spans="1:18">
      <c r="A121" s="9">
        <v>115</v>
      </c>
      <c r="B121" s="18" t="s">
        <v>242</v>
      </c>
      <c r="C121" s="79" t="s">
        <v>755</v>
      </c>
      <c r="D121" s="80">
        <v>1300</v>
      </c>
      <c r="E121" s="77">
        <v>30.95</v>
      </c>
      <c r="F121" s="81">
        <v>156000</v>
      </c>
      <c r="G121" s="81">
        <v>15600</v>
      </c>
      <c r="H121" s="81"/>
      <c r="I121" s="92">
        <v>15600</v>
      </c>
      <c r="J121" s="93">
        <v>4680</v>
      </c>
      <c r="K121" s="93">
        <v>4680</v>
      </c>
      <c r="L121" s="93">
        <v>6240</v>
      </c>
      <c r="M121" s="93">
        <v>10920</v>
      </c>
      <c r="N121" s="93">
        <v>15600</v>
      </c>
      <c r="O121" s="94">
        <v>44651</v>
      </c>
      <c r="P121" s="94">
        <v>45015</v>
      </c>
      <c r="Q121" s="99" t="s">
        <v>31</v>
      </c>
      <c r="R121" s="100" t="s">
        <v>684</v>
      </c>
    </row>
    <row r="122" s="66" customFormat="1" ht="24" spans="1:18">
      <c r="A122" s="9">
        <v>116</v>
      </c>
      <c r="B122" s="18" t="s">
        <v>244</v>
      </c>
      <c r="C122" s="79" t="s">
        <v>756</v>
      </c>
      <c r="D122" s="80">
        <v>2000</v>
      </c>
      <c r="E122" s="77">
        <v>46.12</v>
      </c>
      <c r="F122" s="81">
        <v>240000</v>
      </c>
      <c r="G122" s="81">
        <v>24000</v>
      </c>
      <c r="H122" s="81"/>
      <c r="I122" s="92">
        <v>24000</v>
      </c>
      <c r="J122" s="93">
        <v>7200</v>
      </c>
      <c r="K122" s="93">
        <v>7200</v>
      </c>
      <c r="L122" s="93">
        <v>9600</v>
      </c>
      <c r="M122" s="93">
        <v>16800</v>
      </c>
      <c r="N122" s="93">
        <v>24000</v>
      </c>
      <c r="O122" s="94">
        <v>44651</v>
      </c>
      <c r="P122" s="94">
        <v>45015</v>
      </c>
      <c r="Q122" s="99" t="s">
        <v>31</v>
      </c>
      <c r="R122" s="100" t="s">
        <v>613</v>
      </c>
    </row>
    <row r="123" s="66" customFormat="1" ht="24" spans="1:18">
      <c r="A123" s="9">
        <v>117</v>
      </c>
      <c r="B123" s="18" t="s">
        <v>246</v>
      </c>
      <c r="C123" s="79" t="s">
        <v>757</v>
      </c>
      <c r="D123" s="80">
        <v>1200</v>
      </c>
      <c r="E123" s="77">
        <v>27.7</v>
      </c>
      <c r="F123" s="81">
        <v>144000</v>
      </c>
      <c r="G123" s="81">
        <v>14400</v>
      </c>
      <c r="H123" s="81"/>
      <c r="I123" s="92">
        <v>14400</v>
      </c>
      <c r="J123" s="93">
        <v>4320</v>
      </c>
      <c r="K123" s="93">
        <v>4320</v>
      </c>
      <c r="L123" s="93">
        <v>5760</v>
      </c>
      <c r="M123" s="93">
        <v>10080</v>
      </c>
      <c r="N123" s="93">
        <v>14400</v>
      </c>
      <c r="O123" s="94">
        <v>44651</v>
      </c>
      <c r="P123" s="94">
        <v>45015</v>
      </c>
      <c r="Q123" s="99" t="s">
        <v>31</v>
      </c>
      <c r="R123" s="100" t="s">
        <v>625</v>
      </c>
    </row>
    <row r="124" s="66" customFormat="1" ht="24" spans="1:18">
      <c r="A124" s="9">
        <v>118</v>
      </c>
      <c r="B124" s="18" t="s">
        <v>248</v>
      </c>
      <c r="C124" s="79" t="s">
        <v>758</v>
      </c>
      <c r="D124" s="80">
        <v>2800</v>
      </c>
      <c r="E124" s="77">
        <v>82.84</v>
      </c>
      <c r="F124" s="81">
        <v>336000</v>
      </c>
      <c r="G124" s="81">
        <v>33600</v>
      </c>
      <c r="H124" s="81"/>
      <c r="I124" s="92">
        <v>33600</v>
      </c>
      <c r="J124" s="93">
        <v>10080</v>
      </c>
      <c r="K124" s="93">
        <v>10080</v>
      </c>
      <c r="L124" s="93">
        <v>13440</v>
      </c>
      <c r="M124" s="93">
        <v>23520</v>
      </c>
      <c r="N124" s="93">
        <v>33600</v>
      </c>
      <c r="O124" s="94">
        <v>44651</v>
      </c>
      <c r="P124" s="94">
        <v>45015</v>
      </c>
      <c r="Q124" s="99" t="s">
        <v>37</v>
      </c>
      <c r="R124" s="100" t="s">
        <v>759</v>
      </c>
    </row>
    <row r="125" s="66" customFormat="1" ht="24" spans="1:18">
      <c r="A125" s="9">
        <v>119</v>
      </c>
      <c r="B125" s="18" t="s">
        <v>250</v>
      </c>
      <c r="C125" s="79" t="s">
        <v>760</v>
      </c>
      <c r="D125" s="80">
        <v>1390</v>
      </c>
      <c r="E125" s="77">
        <v>31.6</v>
      </c>
      <c r="F125" s="81">
        <v>166800</v>
      </c>
      <c r="G125" s="81">
        <v>16680</v>
      </c>
      <c r="H125" s="81"/>
      <c r="I125" s="92">
        <v>16680</v>
      </c>
      <c r="J125" s="93">
        <v>5004</v>
      </c>
      <c r="K125" s="93">
        <v>5004</v>
      </c>
      <c r="L125" s="93">
        <v>6672</v>
      </c>
      <c r="M125" s="93">
        <v>11676</v>
      </c>
      <c r="N125" s="93">
        <v>16680</v>
      </c>
      <c r="O125" s="94">
        <v>44651</v>
      </c>
      <c r="P125" s="94">
        <v>45015</v>
      </c>
      <c r="Q125" s="99" t="s">
        <v>31</v>
      </c>
      <c r="R125" s="100" t="s">
        <v>730</v>
      </c>
    </row>
    <row r="126" s="66" customFormat="1" ht="24" spans="1:18">
      <c r="A126" s="9">
        <v>120</v>
      </c>
      <c r="B126" s="18" t="s">
        <v>250</v>
      </c>
      <c r="C126" s="79" t="s">
        <v>761</v>
      </c>
      <c r="D126" s="80">
        <v>1610</v>
      </c>
      <c r="E126" s="77">
        <v>37.44</v>
      </c>
      <c r="F126" s="81">
        <v>193200</v>
      </c>
      <c r="G126" s="81">
        <v>19320</v>
      </c>
      <c r="H126" s="81"/>
      <c r="I126" s="92">
        <v>19320</v>
      </c>
      <c r="J126" s="93">
        <v>5796</v>
      </c>
      <c r="K126" s="93">
        <v>5796</v>
      </c>
      <c r="L126" s="93">
        <v>7728</v>
      </c>
      <c r="M126" s="93">
        <v>13524</v>
      </c>
      <c r="N126" s="93">
        <v>19320</v>
      </c>
      <c r="O126" s="94">
        <v>44651</v>
      </c>
      <c r="P126" s="94">
        <v>45015</v>
      </c>
      <c r="Q126" s="99" t="s">
        <v>31</v>
      </c>
      <c r="R126" s="100" t="s">
        <v>730</v>
      </c>
    </row>
    <row r="127" s="66" customFormat="1" ht="24" spans="1:18">
      <c r="A127" s="9">
        <v>121</v>
      </c>
      <c r="B127" s="18" t="s">
        <v>253</v>
      </c>
      <c r="C127" s="79" t="s">
        <v>762</v>
      </c>
      <c r="D127" s="80">
        <v>1800</v>
      </c>
      <c r="E127" s="77">
        <v>42.78</v>
      </c>
      <c r="F127" s="81">
        <v>216000</v>
      </c>
      <c r="G127" s="81">
        <v>21600</v>
      </c>
      <c r="H127" s="81"/>
      <c r="I127" s="92">
        <v>21600</v>
      </c>
      <c r="J127" s="93">
        <v>6480</v>
      </c>
      <c r="K127" s="93">
        <v>6480</v>
      </c>
      <c r="L127" s="93">
        <v>8640</v>
      </c>
      <c r="M127" s="93">
        <v>15120</v>
      </c>
      <c r="N127" s="93">
        <v>21600</v>
      </c>
      <c r="O127" s="94">
        <v>44651</v>
      </c>
      <c r="P127" s="94">
        <v>45015</v>
      </c>
      <c r="Q127" s="99" t="s">
        <v>37</v>
      </c>
      <c r="R127" s="100" t="s">
        <v>759</v>
      </c>
    </row>
    <row r="128" s="66" customFormat="1" ht="24" spans="1:18">
      <c r="A128" s="9">
        <v>122</v>
      </c>
      <c r="B128" s="82" t="s">
        <v>255</v>
      </c>
      <c r="C128" s="79" t="s">
        <v>763</v>
      </c>
      <c r="D128" s="80">
        <v>1720</v>
      </c>
      <c r="E128" s="77">
        <v>40</v>
      </c>
      <c r="F128" s="81">
        <v>206400</v>
      </c>
      <c r="G128" s="81">
        <v>20640</v>
      </c>
      <c r="H128" s="81"/>
      <c r="I128" s="95">
        <v>20640</v>
      </c>
      <c r="J128" s="93">
        <v>6192</v>
      </c>
      <c r="K128" s="93">
        <v>6192</v>
      </c>
      <c r="L128" s="93">
        <v>8256</v>
      </c>
      <c r="M128" s="93">
        <v>14448</v>
      </c>
      <c r="N128" s="93">
        <v>20640</v>
      </c>
      <c r="O128" s="94">
        <v>44651</v>
      </c>
      <c r="P128" s="94">
        <v>45015</v>
      </c>
      <c r="Q128" s="99" t="s">
        <v>37</v>
      </c>
      <c r="R128" s="100" t="s">
        <v>759</v>
      </c>
    </row>
    <row r="129" s="66" customFormat="1" ht="24" spans="1:18">
      <c r="A129" s="9">
        <v>123</v>
      </c>
      <c r="B129" s="18" t="s">
        <v>257</v>
      </c>
      <c r="C129" s="79" t="s">
        <v>764</v>
      </c>
      <c r="D129" s="80">
        <v>1500</v>
      </c>
      <c r="E129" s="77">
        <v>34.91</v>
      </c>
      <c r="F129" s="81">
        <v>180000</v>
      </c>
      <c r="G129" s="81">
        <v>18000</v>
      </c>
      <c r="H129" s="81"/>
      <c r="I129" s="92">
        <v>18000</v>
      </c>
      <c r="J129" s="93">
        <v>5400</v>
      </c>
      <c r="K129" s="93">
        <v>5400</v>
      </c>
      <c r="L129" s="93">
        <v>7200</v>
      </c>
      <c r="M129" s="93">
        <v>12600</v>
      </c>
      <c r="N129" s="93">
        <v>18000</v>
      </c>
      <c r="O129" s="94">
        <v>44651</v>
      </c>
      <c r="P129" s="94">
        <v>45015</v>
      </c>
      <c r="Q129" s="99" t="s">
        <v>31</v>
      </c>
      <c r="R129" s="100" t="s">
        <v>765</v>
      </c>
    </row>
    <row r="130" s="66" customFormat="1" ht="24" spans="1:18">
      <c r="A130" s="9">
        <v>124</v>
      </c>
      <c r="B130" s="18" t="s">
        <v>231</v>
      </c>
      <c r="C130" s="79" t="s">
        <v>766</v>
      </c>
      <c r="D130" s="80">
        <v>1100</v>
      </c>
      <c r="E130" s="77">
        <v>25.31</v>
      </c>
      <c r="F130" s="81">
        <v>132000</v>
      </c>
      <c r="G130" s="81">
        <v>13200</v>
      </c>
      <c r="H130" s="81"/>
      <c r="I130" s="92">
        <v>13200</v>
      </c>
      <c r="J130" s="93">
        <v>3960</v>
      </c>
      <c r="K130" s="93">
        <v>3960</v>
      </c>
      <c r="L130" s="93">
        <v>5280</v>
      </c>
      <c r="M130" s="93">
        <v>9240</v>
      </c>
      <c r="N130" s="93">
        <v>13200</v>
      </c>
      <c r="O130" s="94">
        <v>44651</v>
      </c>
      <c r="P130" s="94">
        <v>45015</v>
      </c>
      <c r="Q130" s="99" t="s">
        <v>31</v>
      </c>
      <c r="R130" s="100" t="s">
        <v>704</v>
      </c>
    </row>
    <row r="131" s="66" customFormat="1" ht="24" spans="1:18">
      <c r="A131" s="9">
        <v>125</v>
      </c>
      <c r="B131" s="18" t="s">
        <v>173</v>
      </c>
      <c r="C131" s="79" t="s">
        <v>767</v>
      </c>
      <c r="D131" s="80">
        <v>1150</v>
      </c>
      <c r="E131" s="77">
        <v>26.71</v>
      </c>
      <c r="F131" s="81">
        <v>138000</v>
      </c>
      <c r="G131" s="81">
        <v>13800</v>
      </c>
      <c r="H131" s="81"/>
      <c r="I131" s="92">
        <v>13800</v>
      </c>
      <c r="J131" s="93">
        <v>4140</v>
      </c>
      <c r="K131" s="93">
        <v>4140</v>
      </c>
      <c r="L131" s="93">
        <v>5520</v>
      </c>
      <c r="M131" s="93">
        <v>9660</v>
      </c>
      <c r="N131" s="93">
        <v>13800</v>
      </c>
      <c r="O131" s="94">
        <v>44651</v>
      </c>
      <c r="P131" s="94">
        <v>45015</v>
      </c>
      <c r="Q131" s="99" t="s">
        <v>31</v>
      </c>
      <c r="R131" s="100" t="s">
        <v>625</v>
      </c>
    </row>
    <row r="132" s="66" customFormat="1" ht="24" spans="1:18">
      <c r="A132" s="9">
        <v>126</v>
      </c>
      <c r="B132" s="18" t="s">
        <v>264</v>
      </c>
      <c r="C132" s="79" t="s">
        <v>768</v>
      </c>
      <c r="D132" s="80">
        <v>1300</v>
      </c>
      <c r="E132" s="77">
        <v>31.67</v>
      </c>
      <c r="F132" s="81">
        <v>156000</v>
      </c>
      <c r="G132" s="81">
        <v>15600</v>
      </c>
      <c r="H132" s="81"/>
      <c r="I132" s="92">
        <v>15600</v>
      </c>
      <c r="J132" s="93">
        <v>4680</v>
      </c>
      <c r="K132" s="93">
        <v>4680</v>
      </c>
      <c r="L132" s="93">
        <v>6240</v>
      </c>
      <c r="M132" s="93">
        <v>10920</v>
      </c>
      <c r="N132" s="93">
        <v>15600</v>
      </c>
      <c r="O132" s="94">
        <v>44651</v>
      </c>
      <c r="P132" s="94">
        <v>45015</v>
      </c>
      <c r="Q132" s="99" t="s">
        <v>31</v>
      </c>
      <c r="R132" s="100" t="s">
        <v>642</v>
      </c>
    </row>
    <row r="133" s="66" customFormat="1" ht="24" spans="1:18">
      <c r="A133" s="9">
        <v>127</v>
      </c>
      <c r="B133" s="18" t="s">
        <v>268</v>
      </c>
      <c r="C133" s="79" t="s">
        <v>769</v>
      </c>
      <c r="D133" s="80">
        <v>2400</v>
      </c>
      <c r="E133" s="77">
        <v>55.71</v>
      </c>
      <c r="F133" s="81">
        <v>288000</v>
      </c>
      <c r="G133" s="81">
        <v>28800</v>
      </c>
      <c r="H133" s="81"/>
      <c r="I133" s="92">
        <v>28800</v>
      </c>
      <c r="J133" s="93">
        <v>8640</v>
      </c>
      <c r="K133" s="93">
        <v>8640</v>
      </c>
      <c r="L133" s="93">
        <v>11520</v>
      </c>
      <c r="M133" s="93">
        <v>20160</v>
      </c>
      <c r="N133" s="93">
        <v>28800</v>
      </c>
      <c r="O133" s="94">
        <v>44651</v>
      </c>
      <c r="P133" s="94">
        <v>45015</v>
      </c>
      <c r="Q133" s="99" t="s">
        <v>31</v>
      </c>
      <c r="R133" s="100" t="s">
        <v>770</v>
      </c>
    </row>
    <row r="134" s="66" customFormat="1" ht="24" spans="1:18">
      <c r="A134" s="9">
        <v>128</v>
      </c>
      <c r="B134" s="18" t="s">
        <v>270</v>
      </c>
      <c r="C134" s="79" t="s">
        <v>771</v>
      </c>
      <c r="D134" s="80">
        <v>1200</v>
      </c>
      <c r="E134" s="77">
        <v>27.52</v>
      </c>
      <c r="F134" s="81">
        <v>144000</v>
      </c>
      <c r="G134" s="81">
        <v>14400</v>
      </c>
      <c r="H134" s="81"/>
      <c r="I134" s="92">
        <v>14400</v>
      </c>
      <c r="J134" s="93">
        <v>4320</v>
      </c>
      <c r="K134" s="93">
        <v>4320</v>
      </c>
      <c r="L134" s="93">
        <v>5760</v>
      </c>
      <c r="M134" s="93">
        <v>10080</v>
      </c>
      <c r="N134" s="93">
        <v>14400</v>
      </c>
      <c r="O134" s="94">
        <v>44651</v>
      </c>
      <c r="P134" s="94">
        <v>45015</v>
      </c>
      <c r="Q134" s="99" t="s">
        <v>31</v>
      </c>
      <c r="R134" s="100" t="s">
        <v>772</v>
      </c>
    </row>
    <row r="135" s="66" customFormat="1" ht="24" spans="1:18">
      <c r="A135" s="9">
        <v>129</v>
      </c>
      <c r="B135" s="18" t="s">
        <v>270</v>
      </c>
      <c r="C135" s="79" t="s">
        <v>773</v>
      </c>
      <c r="D135" s="80">
        <v>1800</v>
      </c>
      <c r="E135" s="77">
        <v>41.26</v>
      </c>
      <c r="F135" s="81">
        <v>216000</v>
      </c>
      <c r="G135" s="81">
        <v>21600</v>
      </c>
      <c r="H135" s="81"/>
      <c r="I135" s="92">
        <v>21600</v>
      </c>
      <c r="J135" s="93">
        <v>6480</v>
      </c>
      <c r="K135" s="93">
        <v>6480</v>
      </c>
      <c r="L135" s="93">
        <v>8640</v>
      </c>
      <c r="M135" s="93">
        <v>15120</v>
      </c>
      <c r="N135" s="93">
        <v>21600</v>
      </c>
      <c r="O135" s="94">
        <v>44651</v>
      </c>
      <c r="P135" s="94">
        <v>45015</v>
      </c>
      <c r="Q135" s="99" t="s">
        <v>31</v>
      </c>
      <c r="R135" s="100" t="s">
        <v>774</v>
      </c>
    </row>
    <row r="136" s="66" customFormat="1" ht="24" spans="1:18">
      <c r="A136" s="9">
        <v>130</v>
      </c>
      <c r="B136" s="18" t="s">
        <v>273</v>
      </c>
      <c r="C136" s="79" t="s">
        <v>775</v>
      </c>
      <c r="D136" s="80">
        <v>1100</v>
      </c>
      <c r="E136" s="77">
        <v>31.49</v>
      </c>
      <c r="F136" s="81">
        <v>132000</v>
      </c>
      <c r="G136" s="81">
        <v>13200</v>
      </c>
      <c r="H136" s="81"/>
      <c r="I136" s="92">
        <v>13200</v>
      </c>
      <c r="J136" s="93">
        <v>3960</v>
      </c>
      <c r="K136" s="93">
        <v>3960</v>
      </c>
      <c r="L136" s="93">
        <v>5280</v>
      </c>
      <c r="M136" s="93">
        <v>9240</v>
      </c>
      <c r="N136" s="93">
        <v>13200</v>
      </c>
      <c r="O136" s="94">
        <v>44651</v>
      </c>
      <c r="P136" s="94">
        <v>45015</v>
      </c>
      <c r="Q136" s="99" t="s">
        <v>31</v>
      </c>
      <c r="R136" s="100" t="s">
        <v>704</v>
      </c>
    </row>
    <row r="137" s="66" customFormat="1" ht="24" spans="1:18">
      <c r="A137" s="9">
        <v>131</v>
      </c>
      <c r="B137" s="82" t="s">
        <v>275</v>
      </c>
      <c r="C137" s="79" t="s">
        <v>776</v>
      </c>
      <c r="D137" s="80">
        <v>1800</v>
      </c>
      <c r="E137" s="77">
        <v>56.38</v>
      </c>
      <c r="F137" s="81">
        <v>216000</v>
      </c>
      <c r="G137" s="81">
        <v>21600</v>
      </c>
      <c r="H137" s="81"/>
      <c r="I137" s="92">
        <v>21600</v>
      </c>
      <c r="J137" s="93">
        <v>6480</v>
      </c>
      <c r="K137" s="93">
        <v>6480</v>
      </c>
      <c r="L137" s="93">
        <v>8640</v>
      </c>
      <c r="M137" s="93">
        <v>15120</v>
      </c>
      <c r="N137" s="93">
        <v>21600</v>
      </c>
      <c r="O137" s="94">
        <v>44651</v>
      </c>
      <c r="P137" s="94">
        <v>45015</v>
      </c>
      <c r="Q137" s="99" t="s">
        <v>31</v>
      </c>
      <c r="R137" s="100" t="s">
        <v>777</v>
      </c>
    </row>
    <row r="138" s="66" customFormat="1" ht="24" spans="1:18">
      <c r="A138" s="9">
        <v>132</v>
      </c>
      <c r="B138" s="18" t="s">
        <v>261</v>
      </c>
      <c r="C138" s="79" t="s">
        <v>778</v>
      </c>
      <c r="D138" s="80">
        <v>2400</v>
      </c>
      <c r="E138" s="77">
        <v>55.7</v>
      </c>
      <c r="F138" s="81">
        <v>288000</v>
      </c>
      <c r="G138" s="81">
        <v>28800</v>
      </c>
      <c r="H138" s="81"/>
      <c r="I138" s="92">
        <v>28800</v>
      </c>
      <c r="J138" s="93">
        <v>8640</v>
      </c>
      <c r="K138" s="93">
        <v>8640</v>
      </c>
      <c r="L138" s="93">
        <v>11520</v>
      </c>
      <c r="M138" s="93">
        <v>20160</v>
      </c>
      <c r="N138" s="93">
        <v>28800</v>
      </c>
      <c r="O138" s="94">
        <v>44651</v>
      </c>
      <c r="P138" s="94">
        <v>45015</v>
      </c>
      <c r="Q138" s="99" t="s">
        <v>31</v>
      </c>
      <c r="R138" s="100" t="s">
        <v>779</v>
      </c>
    </row>
    <row r="139" s="66" customFormat="1" ht="24" spans="1:18">
      <c r="A139" s="9">
        <v>133</v>
      </c>
      <c r="B139" s="18" t="s">
        <v>246</v>
      </c>
      <c r="C139" s="79" t="s">
        <v>780</v>
      </c>
      <c r="D139" s="80">
        <v>800</v>
      </c>
      <c r="E139" s="77">
        <v>21.9</v>
      </c>
      <c r="F139" s="81">
        <v>96000</v>
      </c>
      <c r="G139" s="81">
        <v>9600</v>
      </c>
      <c r="H139" s="81"/>
      <c r="I139" s="92">
        <v>9600</v>
      </c>
      <c r="J139" s="93">
        <v>2880</v>
      </c>
      <c r="K139" s="93">
        <v>2880</v>
      </c>
      <c r="L139" s="93">
        <v>3840</v>
      </c>
      <c r="M139" s="93">
        <v>6720</v>
      </c>
      <c r="N139" s="93">
        <v>9600</v>
      </c>
      <c r="O139" s="94">
        <v>44651</v>
      </c>
      <c r="P139" s="94">
        <v>45015</v>
      </c>
      <c r="Q139" s="99" t="s">
        <v>31</v>
      </c>
      <c r="R139" s="100" t="s">
        <v>625</v>
      </c>
    </row>
    <row r="140" s="66" customFormat="1" ht="24" spans="1:18">
      <c r="A140" s="9">
        <v>134</v>
      </c>
      <c r="B140" s="18" t="s">
        <v>279</v>
      </c>
      <c r="C140" s="79" t="s">
        <v>781</v>
      </c>
      <c r="D140" s="80">
        <v>1200</v>
      </c>
      <c r="E140" s="77">
        <v>28.32</v>
      </c>
      <c r="F140" s="81">
        <v>144000</v>
      </c>
      <c r="G140" s="81">
        <v>14400</v>
      </c>
      <c r="H140" s="81"/>
      <c r="I140" s="92">
        <v>14400</v>
      </c>
      <c r="J140" s="93">
        <v>4320</v>
      </c>
      <c r="K140" s="93">
        <v>4320</v>
      </c>
      <c r="L140" s="93">
        <v>5760</v>
      </c>
      <c r="M140" s="93">
        <v>10080</v>
      </c>
      <c r="N140" s="93">
        <v>14400</v>
      </c>
      <c r="O140" s="94">
        <v>44651</v>
      </c>
      <c r="P140" s="94">
        <v>45015</v>
      </c>
      <c r="Q140" s="99" t="s">
        <v>31</v>
      </c>
      <c r="R140" s="100" t="s">
        <v>613</v>
      </c>
    </row>
    <row r="141" s="66" customFormat="1" ht="24" spans="1:18">
      <c r="A141" s="9">
        <v>135</v>
      </c>
      <c r="B141" s="18" t="s">
        <v>281</v>
      </c>
      <c r="C141" s="79" t="s">
        <v>782</v>
      </c>
      <c r="D141" s="80">
        <v>1600</v>
      </c>
      <c r="E141" s="77">
        <v>36.8</v>
      </c>
      <c r="F141" s="81">
        <v>192000</v>
      </c>
      <c r="G141" s="81">
        <v>19200</v>
      </c>
      <c r="H141" s="81"/>
      <c r="I141" s="92">
        <v>19200</v>
      </c>
      <c r="J141" s="93">
        <v>5760</v>
      </c>
      <c r="K141" s="93">
        <v>5760</v>
      </c>
      <c r="L141" s="93">
        <v>7680</v>
      </c>
      <c r="M141" s="93">
        <v>13440</v>
      </c>
      <c r="N141" s="93">
        <v>19200</v>
      </c>
      <c r="O141" s="94">
        <v>44651</v>
      </c>
      <c r="P141" s="94">
        <v>45015</v>
      </c>
      <c r="Q141" s="99" t="s">
        <v>31</v>
      </c>
      <c r="R141" s="100" t="s">
        <v>783</v>
      </c>
    </row>
    <row r="142" s="66" customFormat="1" ht="24" spans="1:18">
      <c r="A142" s="9">
        <v>136</v>
      </c>
      <c r="B142" s="18" t="s">
        <v>283</v>
      </c>
      <c r="C142" s="79" t="s">
        <v>784</v>
      </c>
      <c r="D142" s="80">
        <v>1470</v>
      </c>
      <c r="E142" s="77">
        <v>34.18</v>
      </c>
      <c r="F142" s="81">
        <v>176400</v>
      </c>
      <c r="G142" s="81">
        <v>17640</v>
      </c>
      <c r="H142" s="81"/>
      <c r="I142" s="92">
        <v>17640</v>
      </c>
      <c r="J142" s="93">
        <v>5292</v>
      </c>
      <c r="K142" s="93">
        <v>5292</v>
      </c>
      <c r="L142" s="93">
        <v>7056</v>
      </c>
      <c r="M142" s="93">
        <v>12348</v>
      </c>
      <c r="N142" s="93">
        <v>17640</v>
      </c>
      <c r="O142" s="94">
        <v>44651</v>
      </c>
      <c r="P142" s="94">
        <v>45015</v>
      </c>
      <c r="Q142" s="99" t="s">
        <v>31</v>
      </c>
      <c r="R142" s="100" t="s">
        <v>783</v>
      </c>
    </row>
    <row r="143" s="66" customFormat="1" ht="24" spans="1:18">
      <c r="A143" s="9">
        <v>137</v>
      </c>
      <c r="B143" s="18" t="s">
        <v>286</v>
      </c>
      <c r="C143" s="79" t="s">
        <v>785</v>
      </c>
      <c r="D143" s="80">
        <v>1400</v>
      </c>
      <c r="E143" s="77">
        <v>32</v>
      </c>
      <c r="F143" s="81">
        <v>168000</v>
      </c>
      <c r="G143" s="81">
        <v>16800</v>
      </c>
      <c r="H143" s="81"/>
      <c r="I143" s="92">
        <v>16800</v>
      </c>
      <c r="J143" s="93">
        <v>5040</v>
      </c>
      <c r="K143" s="93">
        <v>5040</v>
      </c>
      <c r="L143" s="93">
        <v>6720</v>
      </c>
      <c r="M143" s="93">
        <v>11760</v>
      </c>
      <c r="N143" s="93">
        <v>16800</v>
      </c>
      <c r="O143" s="94">
        <v>44651</v>
      </c>
      <c r="P143" s="94">
        <v>45015</v>
      </c>
      <c r="Q143" s="99" t="s">
        <v>37</v>
      </c>
      <c r="R143" s="100" t="s">
        <v>759</v>
      </c>
    </row>
    <row r="144" s="66" customFormat="1" ht="24" spans="1:18">
      <c r="A144" s="9">
        <v>138</v>
      </c>
      <c r="B144" s="18" t="s">
        <v>288</v>
      </c>
      <c r="C144" s="79" t="s">
        <v>786</v>
      </c>
      <c r="D144" s="80">
        <v>1800</v>
      </c>
      <c r="E144" s="77">
        <v>41.7</v>
      </c>
      <c r="F144" s="81">
        <v>216000</v>
      </c>
      <c r="G144" s="81">
        <v>21600</v>
      </c>
      <c r="H144" s="81"/>
      <c r="I144" s="92">
        <v>21600</v>
      </c>
      <c r="J144" s="93">
        <v>6480</v>
      </c>
      <c r="K144" s="93">
        <v>6480</v>
      </c>
      <c r="L144" s="93">
        <v>8640</v>
      </c>
      <c r="M144" s="93">
        <v>15120</v>
      </c>
      <c r="N144" s="93">
        <v>21600</v>
      </c>
      <c r="O144" s="94">
        <v>44651</v>
      </c>
      <c r="P144" s="94">
        <v>45015</v>
      </c>
      <c r="Q144" s="99" t="s">
        <v>31</v>
      </c>
      <c r="R144" s="100" t="s">
        <v>787</v>
      </c>
    </row>
    <row r="145" s="66" customFormat="1" ht="24" spans="1:18">
      <c r="A145" s="9">
        <v>139</v>
      </c>
      <c r="B145" s="82" t="s">
        <v>286</v>
      </c>
      <c r="C145" s="79" t="s">
        <v>788</v>
      </c>
      <c r="D145" s="80">
        <v>1300</v>
      </c>
      <c r="E145" s="77">
        <v>32.68</v>
      </c>
      <c r="F145" s="81">
        <v>156000</v>
      </c>
      <c r="G145" s="81">
        <v>15600</v>
      </c>
      <c r="H145" s="81"/>
      <c r="I145" s="92">
        <v>15600</v>
      </c>
      <c r="J145" s="93">
        <v>4680</v>
      </c>
      <c r="K145" s="93">
        <v>4680</v>
      </c>
      <c r="L145" s="93">
        <v>6240</v>
      </c>
      <c r="M145" s="93">
        <v>10920</v>
      </c>
      <c r="N145" s="93">
        <v>15600</v>
      </c>
      <c r="O145" s="94">
        <v>44651</v>
      </c>
      <c r="P145" s="94">
        <v>45015</v>
      </c>
      <c r="Q145" s="99" t="s">
        <v>37</v>
      </c>
      <c r="R145" s="100" t="s">
        <v>759</v>
      </c>
    </row>
    <row r="146" s="66" customFormat="1" ht="24" spans="1:18">
      <c r="A146" s="9">
        <v>140</v>
      </c>
      <c r="B146" s="18" t="s">
        <v>291</v>
      </c>
      <c r="C146" s="79" t="s">
        <v>789</v>
      </c>
      <c r="D146" s="80">
        <v>1700</v>
      </c>
      <c r="E146" s="77">
        <v>41.5</v>
      </c>
      <c r="F146" s="81">
        <v>204000</v>
      </c>
      <c r="G146" s="81">
        <v>20400</v>
      </c>
      <c r="H146" s="81"/>
      <c r="I146" s="92">
        <v>20400</v>
      </c>
      <c r="J146" s="93">
        <v>6120</v>
      </c>
      <c r="K146" s="93">
        <v>6120</v>
      </c>
      <c r="L146" s="93">
        <v>8160</v>
      </c>
      <c r="M146" s="93">
        <v>14280</v>
      </c>
      <c r="N146" s="93">
        <v>20400</v>
      </c>
      <c r="O146" s="94">
        <v>44651</v>
      </c>
      <c r="P146" s="94">
        <v>45015</v>
      </c>
      <c r="Q146" s="99" t="s">
        <v>37</v>
      </c>
      <c r="R146" s="100" t="s">
        <v>759</v>
      </c>
    </row>
    <row r="147" s="66" customFormat="1" ht="24" spans="1:18">
      <c r="A147" s="9">
        <v>141</v>
      </c>
      <c r="B147" s="18" t="s">
        <v>246</v>
      </c>
      <c r="C147" s="79" t="s">
        <v>790</v>
      </c>
      <c r="D147" s="80">
        <v>1250</v>
      </c>
      <c r="E147" s="77">
        <v>28.61</v>
      </c>
      <c r="F147" s="81">
        <v>150000</v>
      </c>
      <c r="G147" s="81">
        <v>15000</v>
      </c>
      <c r="H147" s="81">
        <v>4500</v>
      </c>
      <c r="I147" s="92">
        <v>19500</v>
      </c>
      <c r="J147" s="93">
        <v>5850</v>
      </c>
      <c r="K147" s="93">
        <v>5850</v>
      </c>
      <c r="L147" s="93">
        <v>7800</v>
      </c>
      <c r="M147" s="93">
        <v>13650</v>
      </c>
      <c r="N147" s="93">
        <v>19500</v>
      </c>
      <c r="O147" s="94">
        <v>44651</v>
      </c>
      <c r="P147" s="94">
        <v>45015</v>
      </c>
      <c r="Q147" s="99" t="s">
        <v>31</v>
      </c>
      <c r="R147" s="100" t="s">
        <v>625</v>
      </c>
    </row>
    <row r="148" s="66" customFormat="1" ht="24" spans="1:18">
      <c r="A148" s="9">
        <v>142</v>
      </c>
      <c r="B148" s="18" t="s">
        <v>294</v>
      </c>
      <c r="C148" s="79" t="s">
        <v>791</v>
      </c>
      <c r="D148" s="80">
        <v>1400</v>
      </c>
      <c r="E148" s="77">
        <v>33.97</v>
      </c>
      <c r="F148" s="81">
        <v>168000</v>
      </c>
      <c r="G148" s="81">
        <v>16800</v>
      </c>
      <c r="H148" s="81"/>
      <c r="I148" s="92">
        <v>16800</v>
      </c>
      <c r="J148" s="93">
        <v>5040</v>
      </c>
      <c r="K148" s="93">
        <v>5040</v>
      </c>
      <c r="L148" s="93">
        <v>6720</v>
      </c>
      <c r="M148" s="93">
        <v>11760</v>
      </c>
      <c r="N148" s="93">
        <v>16800</v>
      </c>
      <c r="O148" s="94">
        <v>44651</v>
      </c>
      <c r="P148" s="94">
        <v>45015</v>
      </c>
      <c r="Q148" s="99" t="s">
        <v>31</v>
      </c>
      <c r="R148" s="100" t="s">
        <v>613</v>
      </c>
    </row>
    <row r="149" s="66" customFormat="1" ht="24" spans="1:18">
      <c r="A149" s="9">
        <v>143</v>
      </c>
      <c r="B149" s="18" t="s">
        <v>296</v>
      </c>
      <c r="C149" s="79" t="s">
        <v>792</v>
      </c>
      <c r="D149" s="80">
        <v>2600</v>
      </c>
      <c r="E149" s="77">
        <v>76.95</v>
      </c>
      <c r="F149" s="81">
        <v>312000</v>
      </c>
      <c r="G149" s="81">
        <v>31200</v>
      </c>
      <c r="H149" s="81"/>
      <c r="I149" s="92">
        <v>31200</v>
      </c>
      <c r="J149" s="93">
        <v>9360</v>
      </c>
      <c r="K149" s="93">
        <v>9360</v>
      </c>
      <c r="L149" s="93">
        <v>12480</v>
      </c>
      <c r="M149" s="93">
        <v>21840</v>
      </c>
      <c r="N149" s="93">
        <v>31200</v>
      </c>
      <c r="O149" s="94">
        <v>44651</v>
      </c>
      <c r="P149" s="94">
        <v>45015</v>
      </c>
      <c r="Q149" s="99" t="s">
        <v>31</v>
      </c>
      <c r="R149" s="100" t="s">
        <v>793</v>
      </c>
    </row>
    <row r="150" s="66" customFormat="1" ht="24" spans="1:18">
      <c r="A150" s="9">
        <v>144</v>
      </c>
      <c r="B150" s="18" t="s">
        <v>298</v>
      </c>
      <c r="C150" s="79" t="s">
        <v>794</v>
      </c>
      <c r="D150" s="80">
        <v>1500</v>
      </c>
      <c r="E150" s="77">
        <v>22.47</v>
      </c>
      <c r="F150" s="81">
        <v>180000</v>
      </c>
      <c r="G150" s="81">
        <v>18000</v>
      </c>
      <c r="H150" s="81"/>
      <c r="I150" s="92">
        <v>18000</v>
      </c>
      <c r="J150" s="93">
        <v>5400</v>
      </c>
      <c r="K150" s="93">
        <v>5400</v>
      </c>
      <c r="L150" s="93">
        <v>7200</v>
      </c>
      <c r="M150" s="93">
        <v>12600</v>
      </c>
      <c r="N150" s="93">
        <v>18000</v>
      </c>
      <c r="O150" s="94">
        <v>44651</v>
      </c>
      <c r="P150" s="94">
        <v>45015</v>
      </c>
      <c r="Q150" s="99" t="s">
        <v>31</v>
      </c>
      <c r="R150" s="100" t="s">
        <v>625</v>
      </c>
    </row>
    <row r="151" s="66" customFormat="1" ht="24" spans="1:18">
      <c r="A151" s="9">
        <v>145</v>
      </c>
      <c r="B151" s="18" t="s">
        <v>300</v>
      </c>
      <c r="C151" s="79" t="s">
        <v>795</v>
      </c>
      <c r="D151" s="80">
        <v>1500</v>
      </c>
      <c r="E151" s="77">
        <v>23.58</v>
      </c>
      <c r="F151" s="81">
        <v>180000</v>
      </c>
      <c r="G151" s="81">
        <v>18000</v>
      </c>
      <c r="H151" s="81"/>
      <c r="I151" s="92">
        <v>18000</v>
      </c>
      <c r="J151" s="93">
        <v>5400</v>
      </c>
      <c r="K151" s="93">
        <v>5400</v>
      </c>
      <c r="L151" s="93">
        <v>7200</v>
      </c>
      <c r="M151" s="93">
        <v>12600</v>
      </c>
      <c r="N151" s="93">
        <v>18000</v>
      </c>
      <c r="O151" s="94">
        <v>44651</v>
      </c>
      <c r="P151" s="94">
        <v>45015</v>
      </c>
      <c r="Q151" s="99" t="s">
        <v>31</v>
      </c>
      <c r="R151" s="100" t="s">
        <v>625</v>
      </c>
    </row>
    <row r="152" s="66" customFormat="1" ht="24" spans="1:18">
      <c r="A152" s="9">
        <v>146</v>
      </c>
      <c r="B152" s="18" t="s">
        <v>302</v>
      </c>
      <c r="C152" s="79" t="s">
        <v>796</v>
      </c>
      <c r="D152" s="80">
        <v>2990</v>
      </c>
      <c r="E152" s="77">
        <v>69.67</v>
      </c>
      <c r="F152" s="81">
        <v>358800</v>
      </c>
      <c r="G152" s="81">
        <v>35880</v>
      </c>
      <c r="H152" s="81"/>
      <c r="I152" s="92">
        <v>35880</v>
      </c>
      <c r="J152" s="93">
        <v>10764</v>
      </c>
      <c r="K152" s="93">
        <v>10764</v>
      </c>
      <c r="L152" s="93">
        <v>14352</v>
      </c>
      <c r="M152" s="93">
        <v>25116</v>
      </c>
      <c r="N152" s="93">
        <v>35880</v>
      </c>
      <c r="O152" s="94">
        <v>44651</v>
      </c>
      <c r="P152" s="94">
        <v>45015</v>
      </c>
      <c r="Q152" s="99" t="s">
        <v>31</v>
      </c>
      <c r="R152" s="100" t="s">
        <v>797</v>
      </c>
    </row>
    <row r="153" s="66" customFormat="1" ht="24" spans="1:18">
      <c r="A153" s="9">
        <v>147</v>
      </c>
      <c r="B153" s="18" t="s">
        <v>220</v>
      </c>
      <c r="C153" s="79" t="s">
        <v>798</v>
      </c>
      <c r="D153" s="80">
        <v>1500</v>
      </c>
      <c r="E153" s="77">
        <v>34.8</v>
      </c>
      <c r="F153" s="81">
        <v>180000</v>
      </c>
      <c r="G153" s="81">
        <v>18000</v>
      </c>
      <c r="H153" s="81"/>
      <c r="I153" s="92">
        <v>18000</v>
      </c>
      <c r="J153" s="93">
        <v>5400</v>
      </c>
      <c r="K153" s="93">
        <v>5400</v>
      </c>
      <c r="L153" s="93">
        <v>7200</v>
      </c>
      <c r="M153" s="93">
        <v>12600</v>
      </c>
      <c r="N153" s="93">
        <v>18000</v>
      </c>
      <c r="O153" s="94">
        <v>44651</v>
      </c>
      <c r="P153" s="94">
        <v>45015</v>
      </c>
      <c r="Q153" s="99" t="s">
        <v>31</v>
      </c>
      <c r="R153" s="100" t="s">
        <v>799</v>
      </c>
    </row>
    <row r="154" s="66" customFormat="1" ht="24" spans="1:18">
      <c r="A154" s="9">
        <v>148</v>
      </c>
      <c r="B154" s="18" t="s">
        <v>305</v>
      </c>
      <c r="C154" s="79" t="s">
        <v>800</v>
      </c>
      <c r="D154" s="80">
        <v>450</v>
      </c>
      <c r="E154" s="77">
        <v>10.33</v>
      </c>
      <c r="F154" s="81">
        <v>54000</v>
      </c>
      <c r="G154" s="81">
        <v>5400</v>
      </c>
      <c r="H154" s="81"/>
      <c r="I154" s="92">
        <v>5400</v>
      </c>
      <c r="J154" s="93">
        <v>1620</v>
      </c>
      <c r="K154" s="93">
        <v>1620</v>
      </c>
      <c r="L154" s="93">
        <v>2160</v>
      </c>
      <c r="M154" s="93">
        <v>3780</v>
      </c>
      <c r="N154" s="93">
        <v>5400</v>
      </c>
      <c r="O154" s="94">
        <v>44651</v>
      </c>
      <c r="P154" s="94">
        <v>45015</v>
      </c>
      <c r="Q154" s="99" t="s">
        <v>31</v>
      </c>
      <c r="R154" s="100" t="s">
        <v>770</v>
      </c>
    </row>
    <row r="155" s="66" customFormat="1" ht="24" spans="1:18">
      <c r="A155" s="9">
        <v>149</v>
      </c>
      <c r="B155" s="18" t="s">
        <v>307</v>
      </c>
      <c r="C155" s="79" t="s">
        <v>801</v>
      </c>
      <c r="D155" s="80">
        <v>950</v>
      </c>
      <c r="E155" s="77">
        <v>22.23</v>
      </c>
      <c r="F155" s="81">
        <v>114000</v>
      </c>
      <c r="G155" s="81">
        <v>11400</v>
      </c>
      <c r="H155" s="81"/>
      <c r="I155" s="92">
        <v>11400</v>
      </c>
      <c r="J155" s="93">
        <v>3420</v>
      </c>
      <c r="K155" s="93">
        <v>3420</v>
      </c>
      <c r="L155" s="93">
        <v>4560</v>
      </c>
      <c r="M155" s="93">
        <v>7980</v>
      </c>
      <c r="N155" s="93">
        <v>11400</v>
      </c>
      <c r="O155" s="94">
        <v>44651</v>
      </c>
      <c r="P155" s="94">
        <v>45015</v>
      </c>
      <c r="Q155" s="99" t="s">
        <v>31</v>
      </c>
      <c r="R155" s="100" t="s">
        <v>640</v>
      </c>
    </row>
    <row r="156" s="66" customFormat="1" ht="24" spans="1:18">
      <c r="A156" s="9">
        <v>150</v>
      </c>
      <c r="B156" s="18" t="s">
        <v>309</v>
      </c>
      <c r="C156" s="79" t="s">
        <v>802</v>
      </c>
      <c r="D156" s="80">
        <v>1200</v>
      </c>
      <c r="E156" s="77">
        <v>30.96</v>
      </c>
      <c r="F156" s="81">
        <v>144000</v>
      </c>
      <c r="G156" s="81">
        <v>14400</v>
      </c>
      <c r="H156" s="81"/>
      <c r="I156" s="92">
        <v>14400</v>
      </c>
      <c r="J156" s="93">
        <v>4320</v>
      </c>
      <c r="K156" s="93">
        <v>4320</v>
      </c>
      <c r="L156" s="93">
        <v>5760</v>
      </c>
      <c r="M156" s="93">
        <v>10080</v>
      </c>
      <c r="N156" s="93">
        <v>14400</v>
      </c>
      <c r="O156" s="94">
        <v>44651</v>
      </c>
      <c r="P156" s="94">
        <v>45015</v>
      </c>
      <c r="Q156" s="99" t="s">
        <v>31</v>
      </c>
      <c r="R156" s="100" t="s">
        <v>803</v>
      </c>
    </row>
    <row r="157" s="66" customFormat="1" ht="24" spans="1:18">
      <c r="A157" s="9">
        <v>151</v>
      </c>
      <c r="B157" s="18" t="s">
        <v>311</v>
      </c>
      <c r="C157" s="79" t="s">
        <v>804</v>
      </c>
      <c r="D157" s="80">
        <v>1500</v>
      </c>
      <c r="E157" s="77">
        <v>28.33</v>
      </c>
      <c r="F157" s="81">
        <v>180000</v>
      </c>
      <c r="G157" s="81">
        <v>18000</v>
      </c>
      <c r="H157" s="81"/>
      <c r="I157" s="92">
        <v>18000</v>
      </c>
      <c r="J157" s="93">
        <v>5400</v>
      </c>
      <c r="K157" s="93">
        <v>5400</v>
      </c>
      <c r="L157" s="93">
        <v>7200</v>
      </c>
      <c r="M157" s="93">
        <v>12600</v>
      </c>
      <c r="N157" s="93">
        <v>18000</v>
      </c>
      <c r="O157" s="94">
        <v>44651</v>
      </c>
      <c r="P157" s="94">
        <v>45015</v>
      </c>
      <c r="Q157" s="99" t="s">
        <v>31</v>
      </c>
      <c r="R157" s="100" t="s">
        <v>625</v>
      </c>
    </row>
    <row r="158" s="66" customFormat="1" ht="24" spans="1:18">
      <c r="A158" s="9">
        <v>152</v>
      </c>
      <c r="B158" s="18" t="s">
        <v>313</v>
      </c>
      <c r="C158" s="79" t="s">
        <v>805</v>
      </c>
      <c r="D158" s="80">
        <v>750</v>
      </c>
      <c r="E158" s="77">
        <v>19.52</v>
      </c>
      <c r="F158" s="81">
        <v>90000</v>
      </c>
      <c r="G158" s="81">
        <v>9000</v>
      </c>
      <c r="H158" s="81"/>
      <c r="I158" s="92">
        <v>9000</v>
      </c>
      <c r="J158" s="93">
        <v>2700</v>
      </c>
      <c r="K158" s="93">
        <v>2700</v>
      </c>
      <c r="L158" s="93">
        <v>3600</v>
      </c>
      <c r="M158" s="93">
        <v>6300</v>
      </c>
      <c r="N158" s="93">
        <v>9000</v>
      </c>
      <c r="O158" s="94">
        <v>44651</v>
      </c>
      <c r="P158" s="94">
        <v>45015</v>
      </c>
      <c r="Q158" s="99" t="s">
        <v>31</v>
      </c>
      <c r="R158" s="100" t="s">
        <v>613</v>
      </c>
    </row>
    <row r="159" s="66" customFormat="1" ht="24" spans="1:18">
      <c r="A159" s="9">
        <v>153</v>
      </c>
      <c r="B159" s="18" t="s">
        <v>311</v>
      </c>
      <c r="C159" s="79" t="s">
        <v>806</v>
      </c>
      <c r="D159" s="80">
        <v>1100</v>
      </c>
      <c r="E159" s="77">
        <v>27.57</v>
      </c>
      <c r="F159" s="81">
        <v>132000</v>
      </c>
      <c r="G159" s="81">
        <v>13200</v>
      </c>
      <c r="H159" s="81"/>
      <c r="I159" s="95">
        <v>13200</v>
      </c>
      <c r="J159" s="93">
        <v>3960</v>
      </c>
      <c r="K159" s="93">
        <v>3960</v>
      </c>
      <c r="L159" s="93">
        <v>5280</v>
      </c>
      <c r="M159" s="93">
        <v>9240</v>
      </c>
      <c r="N159" s="93">
        <v>13200</v>
      </c>
      <c r="O159" s="94">
        <v>44651</v>
      </c>
      <c r="P159" s="94">
        <v>45015</v>
      </c>
      <c r="Q159" s="99" t="s">
        <v>31</v>
      </c>
      <c r="R159" s="100" t="s">
        <v>613</v>
      </c>
    </row>
    <row r="160" s="66" customFormat="1" ht="24" spans="1:18">
      <c r="A160" s="9">
        <v>154</v>
      </c>
      <c r="B160" s="82" t="s">
        <v>311</v>
      </c>
      <c r="C160" s="79" t="s">
        <v>807</v>
      </c>
      <c r="D160" s="80">
        <v>400</v>
      </c>
      <c r="E160" s="77">
        <v>10.59</v>
      </c>
      <c r="F160" s="81">
        <v>48000</v>
      </c>
      <c r="G160" s="81">
        <v>4800</v>
      </c>
      <c r="H160" s="81"/>
      <c r="I160" s="92">
        <v>4800</v>
      </c>
      <c r="J160" s="93">
        <v>1440</v>
      </c>
      <c r="K160" s="93">
        <v>1440</v>
      </c>
      <c r="L160" s="93">
        <v>1920</v>
      </c>
      <c r="M160" s="93">
        <v>3360</v>
      </c>
      <c r="N160" s="93">
        <v>4800</v>
      </c>
      <c r="O160" s="94">
        <v>44651</v>
      </c>
      <c r="P160" s="94">
        <v>45015</v>
      </c>
      <c r="Q160" s="99" t="s">
        <v>31</v>
      </c>
      <c r="R160" s="100" t="s">
        <v>613</v>
      </c>
    </row>
    <row r="161" s="66" customFormat="1" ht="24" spans="1:18">
      <c r="A161" s="9">
        <v>155</v>
      </c>
      <c r="B161" s="18" t="s">
        <v>242</v>
      </c>
      <c r="C161" s="79" t="s">
        <v>808</v>
      </c>
      <c r="D161" s="80">
        <v>600</v>
      </c>
      <c r="E161" s="77">
        <v>14.37</v>
      </c>
      <c r="F161" s="81">
        <v>72000</v>
      </c>
      <c r="G161" s="81">
        <v>7200</v>
      </c>
      <c r="H161" s="81"/>
      <c r="I161" s="92">
        <v>7200</v>
      </c>
      <c r="J161" s="93">
        <v>2160</v>
      </c>
      <c r="K161" s="93">
        <v>2160</v>
      </c>
      <c r="L161" s="93">
        <v>2880</v>
      </c>
      <c r="M161" s="93">
        <v>5040</v>
      </c>
      <c r="N161" s="93">
        <v>7200</v>
      </c>
      <c r="O161" s="94">
        <v>44651</v>
      </c>
      <c r="P161" s="94">
        <v>45015</v>
      </c>
      <c r="Q161" s="99" t="s">
        <v>31</v>
      </c>
      <c r="R161" s="100" t="s">
        <v>809</v>
      </c>
    </row>
    <row r="162" s="66" customFormat="1" ht="24" spans="1:18">
      <c r="A162" s="9">
        <v>156</v>
      </c>
      <c r="B162" s="18" t="s">
        <v>318</v>
      </c>
      <c r="C162" s="79" t="s">
        <v>810</v>
      </c>
      <c r="D162" s="80">
        <v>1300</v>
      </c>
      <c r="E162" s="77">
        <v>30.83</v>
      </c>
      <c r="F162" s="81">
        <v>156000</v>
      </c>
      <c r="G162" s="81">
        <v>15600</v>
      </c>
      <c r="H162" s="81"/>
      <c r="I162" s="92">
        <v>15600</v>
      </c>
      <c r="J162" s="93">
        <v>4680</v>
      </c>
      <c r="K162" s="93">
        <v>4680</v>
      </c>
      <c r="L162" s="93">
        <v>6240</v>
      </c>
      <c r="M162" s="93">
        <v>10920</v>
      </c>
      <c r="N162" s="93">
        <v>15600</v>
      </c>
      <c r="O162" s="94">
        <v>44651</v>
      </c>
      <c r="P162" s="94">
        <v>45015</v>
      </c>
      <c r="Q162" s="99" t="s">
        <v>31</v>
      </c>
      <c r="R162" s="100" t="s">
        <v>613</v>
      </c>
    </row>
    <row r="163" s="66" customFormat="1" ht="24" spans="1:18">
      <c r="A163" s="9">
        <v>157</v>
      </c>
      <c r="B163" s="82" t="s">
        <v>226</v>
      </c>
      <c r="C163" s="79" t="s">
        <v>811</v>
      </c>
      <c r="D163" s="80">
        <v>1400</v>
      </c>
      <c r="E163" s="77">
        <v>32.72</v>
      </c>
      <c r="F163" s="81">
        <v>168000</v>
      </c>
      <c r="G163" s="81">
        <v>16800</v>
      </c>
      <c r="H163" s="81"/>
      <c r="I163" s="92">
        <v>16800</v>
      </c>
      <c r="J163" s="93">
        <v>5040</v>
      </c>
      <c r="K163" s="93">
        <v>5040</v>
      </c>
      <c r="L163" s="93">
        <v>6720</v>
      </c>
      <c r="M163" s="93">
        <v>11760</v>
      </c>
      <c r="N163" s="93">
        <v>16800</v>
      </c>
      <c r="O163" s="94">
        <v>44651</v>
      </c>
      <c r="P163" s="94">
        <v>45015</v>
      </c>
      <c r="Q163" s="99" t="s">
        <v>31</v>
      </c>
      <c r="R163" s="100" t="s">
        <v>613</v>
      </c>
    </row>
    <row r="164" s="66" customFormat="1" ht="24" spans="1:18">
      <c r="A164" s="9">
        <v>158</v>
      </c>
      <c r="B164" s="82" t="s">
        <v>321</v>
      </c>
      <c r="C164" s="79" t="s">
        <v>812</v>
      </c>
      <c r="D164" s="80">
        <v>1400</v>
      </c>
      <c r="E164" s="77">
        <v>32.19</v>
      </c>
      <c r="F164" s="81">
        <v>168000</v>
      </c>
      <c r="G164" s="81">
        <v>16800</v>
      </c>
      <c r="H164" s="81"/>
      <c r="I164" s="92">
        <v>16800</v>
      </c>
      <c r="J164" s="93">
        <v>5040</v>
      </c>
      <c r="K164" s="93">
        <v>5040</v>
      </c>
      <c r="L164" s="93">
        <v>6720</v>
      </c>
      <c r="M164" s="93">
        <v>11760</v>
      </c>
      <c r="N164" s="93">
        <v>16800</v>
      </c>
      <c r="O164" s="94">
        <v>44651</v>
      </c>
      <c r="P164" s="94">
        <v>45015</v>
      </c>
      <c r="Q164" s="99" t="s">
        <v>31</v>
      </c>
      <c r="R164" s="100" t="s">
        <v>613</v>
      </c>
    </row>
    <row r="165" s="66" customFormat="1" ht="24" spans="1:18">
      <c r="A165" s="9">
        <v>159</v>
      </c>
      <c r="B165" s="18" t="s">
        <v>323</v>
      </c>
      <c r="C165" s="79" t="s">
        <v>813</v>
      </c>
      <c r="D165" s="80">
        <v>800</v>
      </c>
      <c r="E165" s="77">
        <v>20.16</v>
      </c>
      <c r="F165" s="81">
        <v>96000</v>
      </c>
      <c r="G165" s="81">
        <v>9600</v>
      </c>
      <c r="H165" s="81"/>
      <c r="I165" s="92">
        <v>9600</v>
      </c>
      <c r="J165" s="93">
        <v>2880</v>
      </c>
      <c r="K165" s="93">
        <v>2880</v>
      </c>
      <c r="L165" s="93">
        <v>3840</v>
      </c>
      <c r="M165" s="93">
        <v>6720</v>
      </c>
      <c r="N165" s="93">
        <v>9600</v>
      </c>
      <c r="O165" s="94">
        <v>44651</v>
      </c>
      <c r="P165" s="94">
        <v>45015</v>
      </c>
      <c r="Q165" s="99" t="s">
        <v>31</v>
      </c>
      <c r="R165" s="100" t="s">
        <v>613</v>
      </c>
    </row>
    <row r="166" s="66" customFormat="1" ht="24" spans="1:18">
      <c r="A166" s="9">
        <v>160</v>
      </c>
      <c r="B166" s="18" t="s">
        <v>325</v>
      </c>
      <c r="C166" s="79" t="s">
        <v>814</v>
      </c>
      <c r="D166" s="80">
        <v>750</v>
      </c>
      <c r="E166" s="77">
        <v>17.51</v>
      </c>
      <c r="F166" s="81">
        <v>90000</v>
      </c>
      <c r="G166" s="81">
        <v>9000</v>
      </c>
      <c r="H166" s="81"/>
      <c r="I166" s="92">
        <v>9000</v>
      </c>
      <c r="J166" s="93">
        <v>2700</v>
      </c>
      <c r="K166" s="93">
        <v>2700</v>
      </c>
      <c r="L166" s="93">
        <v>3600</v>
      </c>
      <c r="M166" s="93">
        <v>6300</v>
      </c>
      <c r="N166" s="93">
        <v>9000</v>
      </c>
      <c r="O166" s="94">
        <v>44651</v>
      </c>
      <c r="P166" s="94">
        <v>45015</v>
      </c>
      <c r="Q166" s="99" t="s">
        <v>31</v>
      </c>
      <c r="R166" s="100" t="s">
        <v>728</v>
      </c>
    </row>
    <row r="167" s="66" customFormat="1" ht="24" spans="1:18">
      <c r="A167" s="9">
        <v>161</v>
      </c>
      <c r="B167" s="18" t="s">
        <v>309</v>
      </c>
      <c r="C167" s="79" t="s">
        <v>815</v>
      </c>
      <c r="D167" s="80">
        <v>1500</v>
      </c>
      <c r="E167" s="77">
        <v>37.67</v>
      </c>
      <c r="F167" s="81">
        <v>180000</v>
      </c>
      <c r="G167" s="81">
        <v>18000</v>
      </c>
      <c r="H167" s="81"/>
      <c r="I167" s="92">
        <v>18000</v>
      </c>
      <c r="J167" s="93">
        <v>5400</v>
      </c>
      <c r="K167" s="93">
        <v>5400</v>
      </c>
      <c r="L167" s="93">
        <v>7200</v>
      </c>
      <c r="M167" s="93">
        <v>12600</v>
      </c>
      <c r="N167" s="93">
        <v>18000</v>
      </c>
      <c r="O167" s="94">
        <v>44651</v>
      </c>
      <c r="P167" s="94">
        <v>45015</v>
      </c>
      <c r="Q167" s="99" t="s">
        <v>31</v>
      </c>
      <c r="R167" s="100" t="s">
        <v>803</v>
      </c>
    </row>
    <row r="168" s="66" customFormat="1" ht="24" spans="1:18">
      <c r="A168" s="9">
        <v>162</v>
      </c>
      <c r="B168" s="18" t="s">
        <v>328</v>
      </c>
      <c r="C168" s="79" t="s">
        <v>816</v>
      </c>
      <c r="D168" s="80">
        <v>500</v>
      </c>
      <c r="E168" s="77">
        <v>11.99</v>
      </c>
      <c r="F168" s="81">
        <v>60000</v>
      </c>
      <c r="G168" s="81">
        <v>6000</v>
      </c>
      <c r="H168" s="81"/>
      <c r="I168" s="92">
        <v>6000</v>
      </c>
      <c r="J168" s="93">
        <v>1800</v>
      </c>
      <c r="K168" s="93">
        <v>1800</v>
      </c>
      <c r="L168" s="93">
        <v>2400</v>
      </c>
      <c r="M168" s="93">
        <v>4200</v>
      </c>
      <c r="N168" s="93">
        <v>6000</v>
      </c>
      <c r="O168" s="94">
        <v>44651</v>
      </c>
      <c r="P168" s="94">
        <v>45015</v>
      </c>
      <c r="Q168" s="99" t="s">
        <v>31</v>
      </c>
      <c r="R168" s="100" t="s">
        <v>728</v>
      </c>
    </row>
    <row r="169" s="66" customFormat="1" ht="24" spans="1:18">
      <c r="A169" s="9">
        <v>163</v>
      </c>
      <c r="B169" s="18" t="s">
        <v>328</v>
      </c>
      <c r="C169" s="79" t="s">
        <v>817</v>
      </c>
      <c r="D169" s="80">
        <v>800</v>
      </c>
      <c r="E169" s="77">
        <v>18.93</v>
      </c>
      <c r="F169" s="81">
        <v>96000</v>
      </c>
      <c r="G169" s="81">
        <v>9600</v>
      </c>
      <c r="H169" s="81"/>
      <c r="I169" s="92">
        <v>9600</v>
      </c>
      <c r="J169" s="93">
        <v>2880</v>
      </c>
      <c r="K169" s="93">
        <v>2880</v>
      </c>
      <c r="L169" s="93">
        <v>3840</v>
      </c>
      <c r="M169" s="93">
        <v>6720</v>
      </c>
      <c r="N169" s="93">
        <v>9600</v>
      </c>
      <c r="O169" s="94">
        <v>44651</v>
      </c>
      <c r="P169" s="94">
        <v>45015</v>
      </c>
      <c r="Q169" s="99" t="s">
        <v>31</v>
      </c>
      <c r="R169" s="100" t="s">
        <v>728</v>
      </c>
    </row>
    <row r="170" s="66" customFormat="1" ht="24" spans="1:18">
      <c r="A170" s="9">
        <v>164</v>
      </c>
      <c r="B170" s="18" t="s">
        <v>332</v>
      </c>
      <c r="C170" s="79" t="s">
        <v>818</v>
      </c>
      <c r="D170" s="80">
        <v>950</v>
      </c>
      <c r="E170" s="77">
        <v>22.72</v>
      </c>
      <c r="F170" s="81">
        <v>114000</v>
      </c>
      <c r="G170" s="81">
        <v>11400</v>
      </c>
      <c r="H170" s="81"/>
      <c r="I170" s="95">
        <v>11400</v>
      </c>
      <c r="J170" s="93">
        <v>3420</v>
      </c>
      <c r="K170" s="93">
        <v>3420</v>
      </c>
      <c r="L170" s="93">
        <v>4560</v>
      </c>
      <c r="M170" s="93">
        <v>7980</v>
      </c>
      <c r="N170" s="93">
        <v>11400</v>
      </c>
      <c r="O170" s="94">
        <v>44651</v>
      </c>
      <c r="P170" s="94">
        <v>45015</v>
      </c>
      <c r="Q170" s="99" t="s">
        <v>31</v>
      </c>
      <c r="R170" s="100" t="s">
        <v>819</v>
      </c>
    </row>
    <row r="171" s="66" customFormat="1" ht="24" spans="1:18">
      <c r="A171" s="9">
        <v>165</v>
      </c>
      <c r="B171" s="18" t="s">
        <v>332</v>
      </c>
      <c r="C171" s="79" t="s">
        <v>820</v>
      </c>
      <c r="D171" s="80">
        <v>750</v>
      </c>
      <c r="E171" s="77">
        <v>17.23</v>
      </c>
      <c r="F171" s="81">
        <v>90000</v>
      </c>
      <c r="G171" s="81">
        <v>9000</v>
      </c>
      <c r="H171" s="81"/>
      <c r="I171" s="95">
        <v>9000</v>
      </c>
      <c r="J171" s="93">
        <v>2700</v>
      </c>
      <c r="K171" s="93">
        <v>2700</v>
      </c>
      <c r="L171" s="93">
        <v>3600</v>
      </c>
      <c r="M171" s="93">
        <v>6300</v>
      </c>
      <c r="N171" s="93">
        <v>9000</v>
      </c>
      <c r="O171" s="94">
        <v>44651</v>
      </c>
      <c r="P171" s="94">
        <v>45015</v>
      </c>
      <c r="Q171" s="99" t="s">
        <v>31</v>
      </c>
      <c r="R171" s="100" t="s">
        <v>819</v>
      </c>
    </row>
    <row r="172" s="66" customFormat="1" ht="24" spans="1:18">
      <c r="A172" s="9">
        <v>166</v>
      </c>
      <c r="B172" s="18" t="s">
        <v>335</v>
      </c>
      <c r="C172" s="79" t="s">
        <v>821</v>
      </c>
      <c r="D172" s="80">
        <v>800</v>
      </c>
      <c r="E172" s="77">
        <v>17.93</v>
      </c>
      <c r="F172" s="81">
        <v>96000</v>
      </c>
      <c r="G172" s="81">
        <v>9600</v>
      </c>
      <c r="H172" s="81"/>
      <c r="I172" s="92">
        <v>9600</v>
      </c>
      <c r="J172" s="93">
        <v>2880</v>
      </c>
      <c r="K172" s="93">
        <v>2880</v>
      </c>
      <c r="L172" s="93">
        <v>3840</v>
      </c>
      <c r="M172" s="93">
        <v>6720</v>
      </c>
      <c r="N172" s="93">
        <v>9600</v>
      </c>
      <c r="O172" s="94">
        <v>44651</v>
      </c>
      <c r="P172" s="94">
        <v>45015</v>
      </c>
      <c r="Q172" s="99" t="s">
        <v>31</v>
      </c>
      <c r="R172" s="100" t="s">
        <v>622</v>
      </c>
    </row>
    <row r="173" s="66" customFormat="1" ht="24" spans="1:18">
      <c r="A173" s="9">
        <v>167</v>
      </c>
      <c r="B173" s="18" t="s">
        <v>192</v>
      </c>
      <c r="C173" s="79" t="s">
        <v>822</v>
      </c>
      <c r="D173" s="80">
        <v>1000</v>
      </c>
      <c r="E173" s="77">
        <v>36.68</v>
      </c>
      <c r="F173" s="81">
        <v>120000</v>
      </c>
      <c r="G173" s="81">
        <v>12000</v>
      </c>
      <c r="H173" s="81"/>
      <c r="I173" s="92">
        <v>12000</v>
      </c>
      <c r="J173" s="93">
        <v>3600</v>
      </c>
      <c r="K173" s="93">
        <v>3600</v>
      </c>
      <c r="L173" s="93">
        <v>4800</v>
      </c>
      <c r="M173" s="93">
        <v>8400</v>
      </c>
      <c r="N173" s="93">
        <v>12000</v>
      </c>
      <c r="O173" s="94">
        <v>44651</v>
      </c>
      <c r="P173" s="94">
        <v>45015</v>
      </c>
      <c r="Q173" s="99" t="s">
        <v>31</v>
      </c>
      <c r="R173" s="100" t="s">
        <v>823</v>
      </c>
    </row>
    <row r="174" s="66" customFormat="1" ht="24" spans="1:18">
      <c r="A174" s="9">
        <v>168</v>
      </c>
      <c r="B174" s="18" t="s">
        <v>338</v>
      </c>
      <c r="C174" s="79" t="s">
        <v>824</v>
      </c>
      <c r="D174" s="80">
        <v>800</v>
      </c>
      <c r="E174" s="77">
        <v>19</v>
      </c>
      <c r="F174" s="81">
        <v>96000</v>
      </c>
      <c r="G174" s="81">
        <v>9600</v>
      </c>
      <c r="H174" s="81"/>
      <c r="I174" s="92">
        <v>9600</v>
      </c>
      <c r="J174" s="93">
        <v>2880</v>
      </c>
      <c r="K174" s="93">
        <v>2880</v>
      </c>
      <c r="L174" s="93">
        <v>3840</v>
      </c>
      <c r="M174" s="93">
        <v>6720</v>
      </c>
      <c r="N174" s="93">
        <v>9600</v>
      </c>
      <c r="O174" s="94">
        <v>44651</v>
      </c>
      <c r="P174" s="94">
        <v>45015</v>
      </c>
      <c r="Q174" s="99" t="s">
        <v>31</v>
      </c>
      <c r="R174" s="100" t="s">
        <v>613</v>
      </c>
    </row>
    <row r="175" s="66" customFormat="1" ht="24" spans="1:18">
      <c r="A175" s="9">
        <v>169</v>
      </c>
      <c r="B175" s="18" t="s">
        <v>313</v>
      </c>
      <c r="C175" s="79" t="s">
        <v>825</v>
      </c>
      <c r="D175" s="80">
        <v>1800</v>
      </c>
      <c r="E175" s="77">
        <v>43.6</v>
      </c>
      <c r="F175" s="81">
        <v>216000</v>
      </c>
      <c r="G175" s="81">
        <v>21600</v>
      </c>
      <c r="H175" s="81"/>
      <c r="I175" s="92">
        <v>21600</v>
      </c>
      <c r="J175" s="93">
        <v>6480</v>
      </c>
      <c r="K175" s="93">
        <v>6480</v>
      </c>
      <c r="L175" s="93">
        <v>8640</v>
      </c>
      <c r="M175" s="93">
        <v>15120</v>
      </c>
      <c r="N175" s="93">
        <v>21600</v>
      </c>
      <c r="O175" s="94">
        <v>44651</v>
      </c>
      <c r="P175" s="94">
        <v>45015</v>
      </c>
      <c r="Q175" s="99" t="s">
        <v>31</v>
      </c>
      <c r="R175" s="100" t="s">
        <v>613</v>
      </c>
    </row>
    <row r="176" s="66" customFormat="1" ht="24" spans="1:18">
      <c r="A176" s="9">
        <v>170</v>
      </c>
      <c r="B176" s="18" t="s">
        <v>341</v>
      </c>
      <c r="C176" s="79" t="s">
        <v>826</v>
      </c>
      <c r="D176" s="80">
        <v>1000</v>
      </c>
      <c r="E176" s="77">
        <v>23.08</v>
      </c>
      <c r="F176" s="81">
        <v>120000</v>
      </c>
      <c r="G176" s="81">
        <v>12000</v>
      </c>
      <c r="H176" s="81"/>
      <c r="I176" s="92">
        <v>12000</v>
      </c>
      <c r="J176" s="93">
        <v>3600</v>
      </c>
      <c r="K176" s="93">
        <v>3600</v>
      </c>
      <c r="L176" s="93">
        <v>4800</v>
      </c>
      <c r="M176" s="93">
        <v>8400</v>
      </c>
      <c r="N176" s="93">
        <v>12000</v>
      </c>
      <c r="O176" s="94">
        <v>44651</v>
      </c>
      <c r="P176" s="94">
        <v>45015</v>
      </c>
      <c r="Q176" s="99" t="s">
        <v>31</v>
      </c>
      <c r="R176" s="100" t="s">
        <v>827</v>
      </c>
    </row>
    <row r="177" s="66" customFormat="1" ht="24" spans="1:18">
      <c r="A177" s="9">
        <v>171</v>
      </c>
      <c r="B177" s="18" t="s">
        <v>321</v>
      </c>
      <c r="C177" s="79" t="s">
        <v>828</v>
      </c>
      <c r="D177" s="80">
        <v>1600</v>
      </c>
      <c r="E177" s="77">
        <v>29.77</v>
      </c>
      <c r="F177" s="81">
        <v>192000</v>
      </c>
      <c r="G177" s="81">
        <v>19200</v>
      </c>
      <c r="H177" s="81"/>
      <c r="I177" s="92">
        <v>19200</v>
      </c>
      <c r="J177" s="93">
        <v>5760</v>
      </c>
      <c r="K177" s="93">
        <v>5760</v>
      </c>
      <c r="L177" s="93">
        <v>7680</v>
      </c>
      <c r="M177" s="93">
        <v>13440</v>
      </c>
      <c r="N177" s="93">
        <v>19200</v>
      </c>
      <c r="O177" s="94">
        <v>44651</v>
      </c>
      <c r="P177" s="94">
        <v>45015</v>
      </c>
      <c r="Q177" s="99" t="s">
        <v>31</v>
      </c>
      <c r="R177" s="100" t="s">
        <v>613</v>
      </c>
    </row>
    <row r="178" s="66" customFormat="1" ht="24" spans="1:18">
      <c r="A178" s="9">
        <v>172</v>
      </c>
      <c r="B178" s="18" t="s">
        <v>344</v>
      </c>
      <c r="C178" s="79" t="s">
        <v>829</v>
      </c>
      <c r="D178" s="80">
        <v>1000</v>
      </c>
      <c r="E178" s="77">
        <v>22.88</v>
      </c>
      <c r="F178" s="81">
        <v>120000</v>
      </c>
      <c r="G178" s="81">
        <v>12000</v>
      </c>
      <c r="H178" s="81"/>
      <c r="I178" s="92">
        <v>12000</v>
      </c>
      <c r="J178" s="93">
        <v>3600</v>
      </c>
      <c r="K178" s="93">
        <v>3600</v>
      </c>
      <c r="L178" s="93">
        <v>4800</v>
      </c>
      <c r="M178" s="93">
        <v>8400</v>
      </c>
      <c r="N178" s="93">
        <v>12000</v>
      </c>
      <c r="O178" s="94">
        <v>44651</v>
      </c>
      <c r="P178" s="94">
        <v>45015</v>
      </c>
      <c r="Q178" s="99" t="s">
        <v>31</v>
      </c>
      <c r="R178" s="100" t="s">
        <v>625</v>
      </c>
    </row>
    <row r="179" s="66" customFormat="1" ht="24" spans="1:18">
      <c r="A179" s="9">
        <v>173</v>
      </c>
      <c r="B179" s="82" t="s">
        <v>325</v>
      </c>
      <c r="C179" s="79" t="s">
        <v>830</v>
      </c>
      <c r="D179" s="80">
        <v>600</v>
      </c>
      <c r="E179" s="77">
        <v>14.41</v>
      </c>
      <c r="F179" s="81">
        <v>72000</v>
      </c>
      <c r="G179" s="81">
        <v>7200</v>
      </c>
      <c r="H179" s="81"/>
      <c r="I179" s="92">
        <v>7200</v>
      </c>
      <c r="J179" s="93">
        <v>2160</v>
      </c>
      <c r="K179" s="93">
        <v>2160</v>
      </c>
      <c r="L179" s="93">
        <v>2880</v>
      </c>
      <c r="M179" s="93">
        <v>5040</v>
      </c>
      <c r="N179" s="93">
        <v>7200</v>
      </c>
      <c r="O179" s="94">
        <v>44651</v>
      </c>
      <c r="P179" s="94">
        <v>45015</v>
      </c>
      <c r="Q179" s="99" t="s">
        <v>31</v>
      </c>
      <c r="R179" s="100" t="s">
        <v>728</v>
      </c>
    </row>
    <row r="180" s="66" customFormat="1" ht="24" spans="1:18">
      <c r="A180" s="9">
        <v>174</v>
      </c>
      <c r="B180" s="18" t="s">
        <v>347</v>
      </c>
      <c r="C180" s="79" t="s">
        <v>831</v>
      </c>
      <c r="D180" s="80">
        <v>1000</v>
      </c>
      <c r="E180" s="77">
        <v>34.32</v>
      </c>
      <c r="F180" s="81">
        <v>120000</v>
      </c>
      <c r="G180" s="81">
        <v>12000</v>
      </c>
      <c r="H180" s="81"/>
      <c r="I180" s="92">
        <v>12000</v>
      </c>
      <c r="J180" s="93">
        <v>3600</v>
      </c>
      <c r="K180" s="93">
        <v>3600</v>
      </c>
      <c r="L180" s="93">
        <v>4800</v>
      </c>
      <c r="M180" s="93">
        <v>8400</v>
      </c>
      <c r="N180" s="93">
        <v>12000</v>
      </c>
      <c r="O180" s="94">
        <v>44651</v>
      </c>
      <c r="P180" s="94">
        <v>45015</v>
      </c>
      <c r="Q180" s="99" t="s">
        <v>31</v>
      </c>
      <c r="R180" s="100" t="s">
        <v>827</v>
      </c>
    </row>
    <row r="181" s="66" customFormat="1" ht="24" spans="1:18">
      <c r="A181" s="9">
        <v>175</v>
      </c>
      <c r="B181" s="18" t="s">
        <v>349</v>
      </c>
      <c r="C181" s="79" t="s">
        <v>832</v>
      </c>
      <c r="D181" s="80">
        <v>350</v>
      </c>
      <c r="E181" s="77">
        <v>8.41</v>
      </c>
      <c r="F181" s="81">
        <v>42000</v>
      </c>
      <c r="G181" s="81">
        <v>4200</v>
      </c>
      <c r="H181" s="81"/>
      <c r="I181" s="92">
        <v>4200</v>
      </c>
      <c r="J181" s="93">
        <v>1260</v>
      </c>
      <c r="K181" s="93">
        <v>1260</v>
      </c>
      <c r="L181" s="93">
        <v>1680</v>
      </c>
      <c r="M181" s="93">
        <v>2940</v>
      </c>
      <c r="N181" s="93">
        <v>4200</v>
      </c>
      <c r="O181" s="94">
        <v>44651</v>
      </c>
      <c r="P181" s="94">
        <v>45015</v>
      </c>
      <c r="Q181" s="99" t="s">
        <v>31</v>
      </c>
      <c r="R181" s="100" t="s">
        <v>613</v>
      </c>
    </row>
    <row r="182" s="66" customFormat="1" ht="24" spans="1:18">
      <c r="A182" s="9">
        <v>176</v>
      </c>
      <c r="B182" s="18" t="s">
        <v>347</v>
      </c>
      <c r="C182" s="79" t="s">
        <v>833</v>
      </c>
      <c r="D182" s="80">
        <v>1000</v>
      </c>
      <c r="E182" s="77">
        <v>29.78</v>
      </c>
      <c r="F182" s="81">
        <v>120000</v>
      </c>
      <c r="G182" s="81">
        <v>12000</v>
      </c>
      <c r="H182" s="81"/>
      <c r="I182" s="92">
        <v>12000</v>
      </c>
      <c r="J182" s="93">
        <v>3600</v>
      </c>
      <c r="K182" s="93">
        <v>3600</v>
      </c>
      <c r="L182" s="93">
        <v>4800</v>
      </c>
      <c r="M182" s="93">
        <v>8400</v>
      </c>
      <c r="N182" s="93">
        <v>12000</v>
      </c>
      <c r="O182" s="94">
        <v>44651</v>
      </c>
      <c r="P182" s="94">
        <v>45015</v>
      </c>
      <c r="Q182" s="99" t="s">
        <v>31</v>
      </c>
      <c r="R182" s="100" t="s">
        <v>827</v>
      </c>
    </row>
    <row r="183" s="66" customFormat="1" ht="24" spans="1:18">
      <c r="A183" s="9">
        <v>177</v>
      </c>
      <c r="B183" s="18" t="s">
        <v>347</v>
      </c>
      <c r="C183" s="79" t="s">
        <v>834</v>
      </c>
      <c r="D183" s="80">
        <v>430</v>
      </c>
      <c r="E183" s="77">
        <v>10.13</v>
      </c>
      <c r="F183" s="81">
        <v>51600</v>
      </c>
      <c r="G183" s="81">
        <v>5160</v>
      </c>
      <c r="H183" s="81"/>
      <c r="I183" s="92">
        <v>5160</v>
      </c>
      <c r="J183" s="93">
        <v>1548</v>
      </c>
      <c r="K183" s="93">
        <v>1548</v>
      </c>
      <c r="L183" s="93">
        <v>2064</v>
      </c>
      <c r="M183" s="93">
        <v>3612</v>
      </c>
      <c r="N183" s="93">
        <v>5160</v>
      </c>
      <c r="O183" s="94">
        <v>44651</v>
      </c>
      <c r="P183" s="94">
        <v>45015</v>
      </c>
      <c r="Q183" s="99" t="s">
        <v>31</v>
      </c>
      <c r="R183" s="100" t="s">
        <v>827</v>
      </c>
    </row>
    <row r="184" s="66" customFormat="1" ht="24" spans="1:18">
      <c r="A184" s="9">
        <v>178</v>
      </c>
      <c r="B184" s="18" t="s">
        <v>159</v>
      </c>
      <c r="C184" s="79" t="s">
        <v>835</v>
      </c>
      <c r="D184" s="80">
        <v>690</v>
      </c>
      <c r="E184" s="77">
        <v>15.42</v>
      </c>
      <c r="F184" s="81">
        <v>82800</v>
      </c>
      <c r="G184" s="81">
        <v>8280</v>
      </c>
      <c r="H184" s="81"/>
      <c r="I184" s="92">
        <v>8280</v>
      </c>
      <c r="J184" s="93">
        <v>2484</v>
      </c>
      <c r="K184" s="93">
        <v>2484</v>
      </c>
      <c r="L184" s="93">
        <v>3312</v>
      </c>
      <c r="M184" s="93">
        <v>5796</v>
      </c>
      <c r="N184" s="93">
        <v>8280</v>
      </c>
      <c r="O184" s="94">
        <v>44651</v>
      </c>
      <c r="P184" s="94">
        <v>45015</v>
      </c>
      <c r="Q184" s="99" t="s">
        <v>31</v>
      </c>
      <c r="R184" s="100" t="s">
        <v>692</v>
      </c>
    </row>
    <row r="185" s="66" customFormat="1" ht="24" spans="1:18">
      <c r="A185" s="9">
        <v>179</v>
      </c>
      <c r="B185" s="18" t="s">
        <v>354</v>
      </c>
      <c r="C185" s="79" t="s">
        <v>836</v>
      </c>
      <c r="D185" s="80">
        <v>950</v>
      </c>
      <c r="E185" s="77">
        <v>21.68</v>
      </c>
      <c r="F185" s="81">
        <v>114000</v>
      </c>
      <c r="G185" s="81">
        <v>11400</v>
      </c>
      <c r="H185" s="81"/>
      <c r="I185" s="92">
        <v>11400</v>
      </c>
      <c r="J185" s="93">
        <v>3420</v>
      </c>
      <c r="K185" s="93">
        <v>3420</v>
      </c>
      <c r="L185" s="93">
        <v>4560</v>
      </c>
      <c r="M185" s="93">
        <v>7980</v>
      </c>
      <c r="N185" s="93">
        <v>11400</v>
      </c>
      <c r="O185" s="94">
        <v>44651</v>
      </c>
      <c r="P185" s="94">
        <v>45015</v>
      </c>
      <c r="Q185" s="99" t="s">
        <v>31</v>
      </c>
      <c r="R185" s="100" t="s">
        <v>688</v>
      </c>
    </row>
    <row r="186" s="66" customFormat="1" ht="24" spans="1:18">
      <c r="A186" s="9">
        <v>180</v>
      </c>
      <c r="B186" s="18" t="s">
        <v>356</v>
      </c>
      <c r="C186" s="79" t="s">
        <v>837</v>
      </c>
      <c r="D186" s="80">
        <v>600</v>
      </c>
      <c r="E186" s="77">
        <v>16.64</v>
      </c>
      <c r="F186" s="81">
        <v>72000</v>
      </c>
      <c r="G186" s="81">
        <v>7200</v>
      </c>
      <c r="H186" s="81"/>
      <c r="I186" s="92">
        <v>7200</v>
      </c>
      <c r="J186" s="93">
        <v>2160</v>
      </c>
      <c r="K186" s="93">
        <v>2160</v>
      </c>
      <c r="L186" s="93">
        <v>2880</v>
      </c>
      <c r="M186" s="93">
        <v>5040</v>
      </c>
      <c r="N186" s="93">
        <v>7200</v>
      </c>
      <c r="O186" s="94">
        <v>44651</v>
      </c>
      <c r="P186" s="94">
        <v>45015</v>
      </c>
      <c r="Q186" s="99" t="s">
        <v>31</v>
      </c>
      <c r="R186" s="100" t="s">
        <v>827</v>
      </c>
    </row>
    <row r="187" s="66" customFormat="1" ht="24" spans="1:18">
      <c r="A187" s="9">
        <v>181</v>
      </c>
      <c r="B187" s="18" t="s">
        <v>358</v>
      </c>
      <c r="C187" s="79" t="s">
        <v>838</v>
      </c>
      <c r="D187" s="80">
        <v>840</v>
      </c>
      <c r="E187" s="77">
        <v>19.26</v>
      </c>
      <c r="F187" s="81">
        <v>100800</v>
      </c>
      <c r="G187" s="81">
        <v>10080</v>
      </c>
      <c r="H187" s="81"/>
      <c r="I187" s="92">
        <v>10080</v>
      </c>
      <c r="J187" s="93">
        <v>3024</v>
      </c>
      <c r="K187" s="93">
        <v>3024</v>
      </c>
      <c r="L187" s="93">
        <v>4032</v>
      </c>
      <c r="M187" s="93">
        <v>7056</v>
      </c>
      <c r="N187" s="93">
        <v>10080</v>
      </c>
      <c r="O187" s="94">
        <v>44651</v>
      </c>
      <c r="P187" s="94"/>
      <c r="Q187" s="99" t="s">
        <v>31</v>
      </c>
      <c r="R187" s="100" t="s">
        <v>827</v>
      </c>
    </row>
    <row r="188" s="66" customFormat="1" ht="24" spans="1:18">
      <c r="A188" s="9">
        <v>182</v>
      </c>
      <c r="B188" s="9" t="s">
        <v>360</v>
      </c>
      <c r="C188" s="79" t="s">
        <v>839</v>
      </c>
      <c r="D188" s="9">
        <v>2000</v>
      </c>
      <c r="E188" s="77">
        <v>35.89</v>
      </c>
      <c r="F188" s="81">
        <v>240000</v>
      </c>
      <c r="G188" s="81">
        <v>24000</v>
      </c>
      <c r="H188" s="81"/>
      <c r="I188" s="93">
        <v>24000</v>
      </c>
      <c r="J188" s="93">
        <v>7200</v>
      </c>
      <c r="K188" s="93">
        <v>7200</v>
      </c>
      <c r="L188" s="93">
        <v>9600</v>
      </c>
      <c r="M188" s="93">
        <v>16800</v>
      </c>
      <c r="N188" s="93">
        <v>24000</v>
      </c>
      <c r="O188" s="110">
        <v>44651</v>
      </c>
      <c r="P188" s="110">
        <v>45015</v>
      </c>
      <c r="Q188" s="99" t="s">
        <v>31</v>
      </c>
      <c r="R188" s="100" t="s">
        <v>840</v>
      </c>
    </row>
    <row r="189" s="66" customFormat="1" ht="24" spans="1:18">
      <c r="A189" s="9">
        <v>183</v>
      </c>
      <c r="B189" s="9" t="s">
        <v>362</v>
      </c>
      <c r="C189" s="79" t="s">
        <v>600</v>
      </c>
      <c r="D189" s="9">
        <v>2600</v>
      </c>
      <c r="E189" s="77">
        <v>39.78</v>
      </c>
      <c r="F189" s="81">
        <v>312000</v>
      </c>
      <c r="G189" s="81">
        <v>31200</v>
      </c>
      <c r="H189" s="81"/>
      <c r="I189" s="93">
        <v>31200</v>
      </c>
      <c r="J189" s="93">
        <v>9360</v>
      </c>
      <c r="K189" s="93">
        <v>9360</v>
      </c>
      <c r="L189" s="93">
        <v>12480</v>
      </c>
      <c r="M189" s="93">
        <v>21840</v>
      </c>
      <c r="N189" s="93">
        <v>31200</v>
      </c>
      <c r="O189" s="110">
        <v>44651</v>
      </c>
      <c r="P189" s="110">
        <v>45015</v>
      </c>
      <c r="Q189" s="99" t="s">
        <v>31</v>
      </c>
      <c r="R189" s="100" t="s">
        <v>840</v>
      </c>
    </row>
    <row r="190" s="66" customFormat="1" ht="24" spans="1:18">
      <c r="A190" s="9">
        <v>184</v>
      </c>
      <c r="B190" s="9" t="s">
        <v>364</v>
      </c>
      <c r="C190" s="79" t="s">
        <v>841</v>
      </c>
      <c r="D190" s="9">
        <v>3000</v>
      </c>
      <c r="E190" s="77">
        <v>57.12</v>
      </c>
      <c r="F190" s="81">
        <v>360000</v>
      </c>
      <c r="G190" s="81">
        <v>36000</v>
      </c>
      <c r="H190" s="81"/>
      <c r="I190" s="93">
        <v>36000</v>
      </c>
      <c r="J190" s="93">
        <v>10800</v>
      </c>
      <c r="K190" s="93">
        <v>10800</v>
      </c>
      <c r="L190" s="93">
        <v>14400</v>
      </c>
      <c r="M190" s="93">
        <v>25200</v>
      </c>
      <c r="N190" s="93">
        <v>36000</v>
      </c>
      <c r="O190" s="110">
        <v>44651</v>
      </c>
      <c r="P190" s="110">
        <v>45015</v>
      </c>
      <c r="Q190" s="99" t="s">
        <v>31</v>
      </c>
      <c r="R190" s="100" t="s">
        <v>706</v>
      </c>
    </row>
    <row r="191" s="66" customFormat="1" ht="24" spans="1:18">
      <c r="A191" s="9">
        <v>185</v>
      </c>
      <c r="B191" s="9" t="s">
        <v>366</v>
      </c>
      <c r="C191" s="79" t="s">
        <v>842</v>
      </c>
      <c r="D191" s="9">
        <v>3000</v>
      </c>
      <c r="E191" s="77">
        <v>51.61</v>
      </c>
      <c r="F191" s="81">
        <v>360000</v>
      </c>
      <c r="G191" s="81">
        <v>36000</v>
      </c>
      <c r="H191" s="81"/>
      <c r="I191" s="93">
        <v>36000</v>
      </c>
      <c r="J191" s="93">
        <v>10800</v>
      </c>
      <c r="K191" s="93">
        <v>10800</v>
      </c>
      <c r="L191" s="93">
        <v>14400</v>
      </c>
      <c r="M191" s="93">
        <v>25200</v>
      </c>
      <c r="N191" s="93">
        <v>36000</v>
      </c>
      <c r="O191" s="110">
        <v>44651</v>
      </c>
      <c r="P191" s="110">
        <v>45015</v>
      </c>
      <c r="Q191" s="99" t="s">
        <v>31</v>
      </c>
      <c r="R191" s="100" t="s">
        <v>706</v>
      </c>
    </row>
    <row r="192" s="66" customFormat="1" ht="24" spans="1:18">
      <c r="A192" s="9">
        <v>186</v>
      </c>
      <c r="B192" s="9" t="s">
        <v>368</v>
      </c>
      <c r="C192" s="79" t="s">
        <v>843</v>
      </c>
      <c r="D192" s="9">
        <v>750</v>
      </c>
      <c r="E192" s="77">
        <v>23.38</v>
      </c>
      <c r="F192" s="81">
        <v>90000</v>
      </c>
      <c r="G192" s="81">
        <v>9000</v>
      </c>
      <c r="H192" s="81"/>
      <c r="I192" s="93">
        <v>9000</v>
      </c>
      <c r="J192" s="93">
        <v>2700</v>
      </c>
      <c r="K192" s="93">
        <v>2700</v>
      </c>
      <c r="L192" s="93">
        <v>3600</v>
      </c>
      <c r="M192" s="93">
        <v>6300</v>
      </c>
      <c r="N192" s="93">
        <v>9000</v>
      </c>
      <c r="O192" s="110">
        <v>44651</v>
      </c>
      <c r="P192" s="110">
        <v>45015</v>
      </c>
      <c r="Q192" s="99" t="s">
        <v>31</v>
      </c>
      <c r="R192" s="100" t="s">
        <v>844</v>
      </c>
    </row>
    <row r="193" s="66" customFormat="1" ht="24" spans="1:18">
      <c r="A193" s="9">
        <v>187</v>
      </c>
      <c r="B193" s="9" t="s">
        <v>370</v>
      </c>
      <c r="C193" s="79" t="s">
        <v>845</v>
      </c>
      <c r="D193" s="9">
        <v>1150</v>
      </c>
      <c r="E193" s="77">
        <v>28.33</v>
      </c>
      <c r="F193" s="81">
        <v>138000</v>
      </c>
      <c r="G193" s="81">
        <v>13800</v>
      </c>
      <c r="H193" s="81"/>
      <c r="I193" s="93">
        <v>13800</v>
      </c>
      <c r="J193" s="93">
        <v>4140</v>
      </c>
      <c r="K193" s="93">
        <v>4140</v>
      </c>
      <c r="L193" s="93">
        <v>5520</v>
      </c>
      <c r="M193" s="93">
        <v>9660</v>
      </c>
      <c r="N193" s="93">
        <v>13800</v>
      </c>
      <c r="O193" s="110">
        <v>44651</v>
      </c>
      <c r="P193" s="110">
        <v>45015</v>
      </c>
      <c r="Q193" s="99" t="s">
        <v>31</v>
      </c>
      <c r="R193" s="100" t="s">
        <v>840</v>
      </c>
    </row>
    <row r="194" s="66" customFormat="1" ht="24" spans="1:18">
      <c r="A194" s="9">
        <v>188</v>
      </c>
      <c r="B194" s="9" t="s">
        <v>372</v>
      </c>
      <c r="C194" s="79" t="s">
        <v>846</v>
      </c>
      <c r="D194" s="9">
        <v>1900</v>
      </c>
      <c r="E194" s="77">
        <v>43.32</v>
      </c>
      <c r="F194" s="81">
        <v>228000</v>
      </c>
      <c r="G194" s="81">
        <v>22800</v>
      </c>
      <c r="H194" s="81"/>
      <c r="I194" s="93">
        <v>22800</v>
      </c>
      <c r="J194" s="93">
        <v>6840</v>
      </c>
      <c r="K194" s="93">
        <v>6840</v>
      </c>
      <c r="L194" s="93">
        <v>9120</v>
      </c>
      <c r="M194" s="93">
        <v>15960</v>
      </c>
      <c r="N194" s="93">
        <v>22800</v>
      </c>
      <c r="O194" s="110">
        <v>44651</v>
      </c>
      <c r="P194" s="110">
        <v>45015</v>
      </c>
      <c r="Q194" s="99" t="s">
        <v>31</v>
      </c>
      <c r="R194" s="100" t="s">
        <v>706</v>
      </c>
    </row>
    <row r="195" s="66" customFormat="1" ht="24" spans="1:18">
      <c r="A195" s="9">
        <v>189</v>
      </c>
      <c r="B195" s="9" t="s">
        <v>374</v>
      </c>
      <c r="C195" s="79" t="s">
        <v>847</v>
      </c>
      <c r="D195" s="9">
        <v>2900</v>
      </c>
      <c r="E195" s="77">
        <v>57.55</v>
      </c>
      <c r="F195" s="81">
        <v>348000</v>
      </c>
      <c r="G195" s="81">
        <v>34800</v>
      </c>
      <c r="H195" s="81"/>
      <c r="I195" s="93">
        <v>34800</v>
      </c>
      <c r="J195" s="93">
        <v>10440</v>
      </c>
      <c r="K195" s="93">
        <v>10440</v>
      </c>
      <c r="L195" s="93">
        <v>13920</v>
      </c>
      <c r="M195" s="93">
        <v>24360</v>
      </c>
      <c r="N195" s="93">
        <v>34800</v>
      </c>
      <c r="O195" s="110">
        <v>44651</v>
      </c>
      <c r="P195" s="110">
        <v>45015</v>
      </c>
      <c r="Q195" s="99" t="s">
        <v>31</v>
      </c>
      <c r="R195" s="100" t="s">
        <v>840</v>
      </c>
    </row>
    <row r="196" s="66" customFormat="1" ht="24" spans="1:18">
      <c r="A196" s="9">
        <v>190</v>
      </c>
      <c r="B196" s="9" t="s">
        <v>376</v>
      </c>
      <c r="C196" s="79" t="s">
        <v>848</v>
      </c>
      <c r="D196" s="9">
        <v>2200</v>
      </c>
      <c r="E196" s="77">
        <v>54.91</v>
      </c>
      <c r="F196" s="81">
        <v>264000</v>
      </c>
      <c r="G196" s="81">
        <v>26400</v>
      </c>
      <c r="H196" s="81"/>
      <c r="I196" s="93">
        <v>26400</v>
      </c>
      <c r="J196" s="93">
        <v>7920</v>
      </c>
      <c r="K196" s="93">
        <v>7920</v>
      </c>
      <c r="L196" s="93">
        <v>10560</v>
      </c>
      <c r="M196" s="93">
        <v>18480</v>
      </c>
      <c r="N196" s="93">
        <v>26400</v>
      </c>
      <c r="O196" s="110">
        <v>44651</v>
      </c>
      <c r="P196" s="110">
        <v>45015</v>
      </c>
      <c r="Q196" s="99" t="s">
        <v>31</v>
      </c>
      <c r="R196" s="100" t="s">
        <v>840</v>
      </c>
    </row>
    <row r="197" s="66" customFormat="1" ht="24" spans="1:18">
      <c r="A197" s="9">
        <v>191</v>
      </c>
      <c r="B197" s="9" t="s">
        <v>378</v>
      </c>
      <c r="C197" s="79" t="s">
        <v>849</v>
      </c>
      <c r="D197" s="9">
        <v>2300</v>
      </c>
      <c r="E197" s="77">
        <v>53.64</v>
      </c>
      <c r="F197" s="81">
        <v>276000</v>
      </c>
      <c r="G197" s="81">
        <v>27600</v>
      </c>
      <c r="H197" s="81"/>
      <c r="I197" s="93">
        <v>27600</v>
      </c>
      <c r="J197" s="93">
        <v>8280</v>
      </c>
      <c r="K197" s="93">
        <v>8280</v>
      </c>
      <c r="L197" s="93">
        <v>11040</v>
      </c>
      <c r="M197" s="93">
        <v>19320</v>
      </c>
      <c r="N197" s="93">
        <v>27600</v>
      </c>
      <c r="O197" s="110">
        <v>44651</v>
      </c>
      <c r="P197" s="110">
        <v>45015</v>
      </c>
      <c r="Q197" s="99" t="s">
        <v>31</v>
      </c>
      <c r="R197" s="100" t="s">
        <v>840</v>
      </c>
    </row>
    <row r="198" s="66" customFormat="1" ht="24" spans="1:18">
      <c r="A198" s="9">
        <v>192</v>
      </c>
      <c r="B198" s="9" t="s">
        <v>380</v>
      </c>
      <c r="C198" s="79" t="s">
        <v>850</v>
      </c>
      <c r="D198" s="9">
        <v>2000</v>
      </c>
      <c r="E198" s="77">
        <v>45.05</v>
      </c>
      <c r="F198" s="81">
        <v>240000</v>
      </c>
      <c r="G198" s="81">
        <v>24000</v>
      </c>
      <c r="H198" s="81"/>
      <c r="I198" s="93">
        <v>24000</v>
      </c>
      <c r="J198" s="93">
        <v>7200</v>
      </c>
      <c r="K198" s="93">
        <v>7200</v>
      </c>
      <c r="L198" s="93">
        <v>9600</v>
      </c>
      <c r="M198" s="93">
        <v>16800</v>
      </c>
      <c r="N198" s="93">
        <v>24000</v>
      </c>
      <c r="O198" s="110">
        <v>44651</v>
      </c>
      <c r="P198" s="110">
        <v>45015</v>
      </c>
      <c r="Q198" s="99" t="s">
        <v>31</v>
      </c>
      <c r="R198" s="100" t="s">
        <v>840</v>
      </c>
    </row>
    <row r="199" s="66" customFormat="1" ht="24" spans="1:18">
      <c r="A199" s="9">
        <v>193</v>
      </c>
      <c r="B199" s="9" t="s">
        <v>382</v>
      </c>
      <c r="C199" s="79" t="s">
        <v>851</v>
      </c>
      <c r="D199" s="9">
        <v>3000</v>
      </c>
      <c r="E199" s="77">
        <v>53.83</v>
      </c>
      <c r="F199" s="81">
        <v>360000</v>
      </c>
      <c r="G199" s="81">
        <v>36000</v>
      </c>
      <c r="H199" s="81"/>
      <c r="I199" s="93">
        <v>36000</v>
      </c>
      <c r="J199" s="93">
        <v>10800</v>
      </c>
      <c r="K199" s="93">
        <v>10800</v>
      </c>
      <c r="L199" s="93">
        <v>14400</v>
      </c>
      <c r="M199" s="93">
        <v>25200</v>
      </c>
      <c r="N199" s="93">
        <v>36000</v>
      </c>
      <c r="O199" s="110">
        <v>44651</v>
      </c>
      <c r="P199" s="110">
        <v>45015</v>
      </c>
      <c r="Q199" s="99" t="s">
        <v>31</v>
      </c>
      <c r="R199" s="100" t="s">
        <v>840</v>
      </c>
    </row>
    <row r="200" s="66" customFormat="1" ht="24" spans="1:18">
      <c r="A200" s="9">
        <v>194</v>
      </c>
      <c r="B200" s="9" t="s">
        <v>384</v>
      </c>
      <c r="C200" s="79" t="s">
        <v>852</v>
      </c>
      <c r="D200" s="9">
        <v>2808</v>
      </c>
      <c r="E200" s="77">
        <v>64.45</v>
      </c>
      <c r="F200" s="81">
        <v>336960</v>
      </c>
      <c r="G200" s="81">
        <v>33696</v>
      </c>
      <c r="H200" s="81"/>
      <c r="I200" s="93">
        <v>33696</v>
      </c>
      <c r="J200" s="93">
        <v>10108.8</v>
      </c>
      <c r="K200" s="93">
        <v>10108.8</v>
      </c>
      <c r="L200" s="93">
        <v>13478.4</v>
      </c>
      <c r="M200" s="93">
        <v>23587.2</v>
      </c>
      <c r="N200" s="93">
        <v>33696</v>
      </c>
      <c r="O200" s="110">
        <v>44651</v>
      </c>
      <c r="P200" s="110">
        <v>45015</v>
      </c>
      <c r="Q200" s="99" t="s">
        <v>31</v>
      </c>
      <c r="R200" s="100" t="s">
        <v>853</v>
      </c>
    </row>
    <row r="201" s="66" customFormat="1" ht="24" spans="1:18">
      <c r="A201" s="9">
        <v>195</v>
      </c>
      <c r="B201" s="9" t="s">
        <v>386</v>
      </c>
      <c r="C201" s="79" t="s">
        <v>854</v>
      </c>
      <c r="D201" s="9">
        <v>2200</v>
      </c>
      <c r="E201" s="77">
        <v>52.43</v>
      </c>
      <c r="F201" s="81">
        <v>264000</v>
      </c>
      <c r="G201" s="81">
        <v>26400</v>
      </c>
      <c r="H201" s="81">
        <v>7920</v>
      </c>
      <c r="I201" s="93">
        <v>34320</v>
      </c>
      <c r="J201" s="93">
        <v>10296</v>
      </c>
      <c r="K201" s="93">
        <v>10296</v>
      </c>
      <c r="L201" s="93">
        <v>13728</v>
      </c>
      <c r="M201" s="93">
        <v>24024</v>
      </c>
      <c r="N201" s="93">
        <v>34320</v>
      </c>
      <c r="O201" s="110">
        <v>44651</v>
      </c>
      <c r="P201" s="110">
        <v>45015</v>
      </c>
      <c r="Q201" s="99" t="s">
        <v>31</v>
      </c>
      <c r="R201" s="100" t="s">
        <v>855</v>
      </c>
    </row>
    <row r="202" s="66" customFormat="1" ht="24" spans="1:18">
      <c r="A202" s="9">
        <v>196</v>
      </c>
      <c r="B202" s="9" t="s">
        <v>386</v>
      </c>
      <c r="C202" s="79" t="s">
        <v>620</v>
      </c>
      <c r="D202" s="9">
        <v>3500</v>
      </c>
      <c r="E202" s="77">
        <v>80.05</v>
      </c>
      <c r="F202" s="81">
        <v>420000</v>
      </c>
      <c r="G202" s="81">
        <v>42000</v>
      </c>
      <c r="H202" s="81">
        <v>12600</v>
      </c>
      <c r="I202" s="93">
        <v>54600</v>
      </c>
      <c r="J202" s="93">
        <v>16380</v>
      </c>
      <c r="K202" s="93">
        <v>16380</v>
      </c>
      <c r="L202" s="93">
        <v>21840</v>
      </c>
      <c r="M202" s="93">
        <v>38220</v>
      </c>
      <c r="N202" s="93">
        <v>54600</v>
      </c>
      <c r="O202" s="110">
        <v>44651</v>
      </c>
      <c r="P202" s="110">
        <v>45015</v>
      </c>
      <c r="Q202" s="99" t="s">
        <v>31</v>
      </c>
      <c r="R202" s="100" t="s">
        <v>855</v>
      </c>
    </row>
    <row r="203" s="66" customFormat="1" ht="24" spans="1:18">
      <c r="A203" s="9">
        <v>197</v>
      </c>
      <c r="B203" s="9" t="s">
        <v>389</v>
      </c>
      <c r="C203" s="79" t="s">
        <v>856</v>
      </c>
      <c r="D203" s="9">
        <v>1300</v>
      </c>
      <c r="E203" s="77">
        <v>30.83</v>
      </c>
      <c r="F203" s="81">
        <v>156000</v>
      </c>
      <c r="G203" s="81">
        <v>15600</v>
      </c>
      <c r="H203" s="81">
        <v>4680</v>
      </c>
      <c r="I203" s="93">
        <v>20280</v>
      </c>
      <c r="J203" s="93">
        <v>6084</v>
      </c>
      <c r="K203" s="93">
        <v>6084</v>
      </c>
      <c r="L203" s="93">
        <v>8112</v>
      </c>
      <c r="M203" s="93">
        <v>14196</v>
      </c>
      <c r="N203" s="93">
        <v>20280</v>
      </c>
      <c r="O203" s="110">
        <v>44651</v>
      </c>
      <c r="P203" s="110">
        <v>45015</v>
      </c>
      <c r="Q203" s="99" t="s">
        <v>31</v>
      </c>
      <c r="R203" s="100" t="s">
        <v>855</v>
      </c>
    </row>
    <row r="204" s="66" customFormat="1" ht="24" spans="1:18">
      <c r="A204" s="9">
        <v>198</v>
      </c>
      <c r="B204" s="9" t="s">
        <v>391</v>
      </c>
      <c r="C204" s="79" t="s">
        <v>857</v>
      </c>
      <c r="D204" s="9">
        <v>2100</v>
      </c>
      <c r="E204" s="77">
        <v>49.56</v>
      </c>
      <c r="F204" s="81">
        <v>252000</v>
      </c>
      <c r="G204" s="81">
        <v>25200</v>
      </c>
      <c r="H204" s="81">
        <v>7560</v>
      </c>
      <c r="I204" s="93">
        <v>32760</v>
      </c>
      <c r="J204" s="93">
        <v>9828</v>
      </c>
      <c r="K204" s="93">
        <v>9828</v>
      </c>
      <c r="L204" s="93">
        <v>13104</v>
      </c>
      <c r="M204" s="93">
        <v>22932</v>
      </c>
      <c r="N204" s="93">
        <v>32760</v>
      </c>
      <c r="O204" s="110">
        <v>44651</v>
      </c>
      <c r="P204" s="110">
        <v>45015</v>
      </c>
      <c r="Q204" s="99" t="s">
        <v>31</v>
      </c>
      <c r="R204" s="100" t="s">
        <v>613</v>
      </c>
    </row>
    <row r="205" s="66" customFormat="1" ht="24" spans="1:18">
      <c r="A205" s="9">
        <v>199</v>
      </c>
      <c r="B205" s="9" t="s">
        <v>394</v>
      </c>
      <c r="C205" s="79" t="s">
        <v>858</v>
      </c>
      <c r="D205" s="9">
        <v>3300</v>
      </c>
      <c r="E205" s="77">
        <v>76.15</v>
      </c>
      <c r="F205" s="81">
        <v>396000</v>
      </c>
      <c r="G205" s="81">
        <v>39600</v>
      </c>
      <c r="H205" s="81">
        <v>11880</v>
      </c>
      <c r="I205" s="93">
        <v>51480</v>
      </c>
      <c r="J205" s="93">
        <v>15444</v>
      </c>
      <c r="K205" s="93">
        <v>15444</v>
      </c>
      <c r="L205" s="93">
        <v>20592</v>
      </c>
      <c r="M205" s="93">
        <v>36036</v>
      </c>
      <c r="N205" s="93">
        <v>51480</v>
      </c>
      <c r="O205" s="110">
        <v>44651</v>
      </c>
      <c r="P205" s="110">
        <v>45015</v>
      </c>
      <c r="Q205" s="99" t="s">
        <v>31</v>
      </c>
      <c r="R205" s="100" t="s">
        <v>613</v>
      </c>
    </row>
    <row r="206" s="66" customFormat="1" ht="24" spans="1:18">
      <c r="A206" s="9">
        <v>200</v>
      </c>
      <c r="B206" s="9" t="s">
        <v>396</v>
      </c>
      <c r="C206" s="79" t="s">
        <v>661</v>
      </c>
      <c r="D206" s="9">
        <v>3000</v>
      </c>
      <c r="E206" s="77">
        <v>71.77</v>
      </c>
      <c r="F206" s="81">
        <v>360000</v>
      </c>
      <c r="G206" s="81">
        <v>36000</v>
      </c>
      <c r="H206" s="81"/>
      <c r="I206" s="93">
        <v>36000</v>
      </c>
      <c r="J206" s="93">
        <v>10800</v>
      </c>
      <c r="K206" s="93">
        <v>10800</v>
      </c>
      <c r="L206" s="93">
        <v>14400</v>
      </c>
      <c r="M206" s="93">
        <v>25200</v>
      </c>
      <c r="N206" s="93">
        <v>36000</v>
      </c>
      <c r="O206" s="110">
        <v>44651</v>
      </c>
      <c r="P206" s="110">
        <v>45015</v>
      </c>
      <c r="Q206" s="111" t="s">
        <v>31</v>
      </c>
      <c r="R206" s="100" t="s">
        <v>859</v>
      </c>
    </row>
    <row r="207" s="66" customFormat="1" ht="24" spans="1:18">
      <c r="A207" s="9">
        <v>201</v>
      </c>
      <c r="B207" s="9" t="s">
        <v>398</v>
      </c>
      <c r="C207" s="79" t="s">
        <v>860</v>
      </c>
      <c r="D207" s="9">
        <v>2600</v>
      </c>
      <c r="E207" s="77">
        <v>60</v>
      </c>
      <c r="F207" s="81">
        <v>312000</v>
      </c>
      <c r="G207" s="81">
        <v>31200</v>
      </c>
      <c r="H207" s="81"/>
      <c r="I207" s="93">
        <v>31200</v>
      </c>
      <c r="J207" s="93">
        <v>9360</v>
      </c>
      <c r="K207" s="93">
        <v>9360</v>
      </c>
      <c r="L207" s="93">
        <v>12480</v>
      </c>
      <c r="M207" s="93">
        <v>21840</v>
      </c>
      <c r="N207" s="93">
        <v>31200</v>
      </c>
      <c r="O207" s="110">
        <v>44651</v>
      </c>
      <c r="P207" s="110">
        <v>45015</v>
      </c>
      <c r="Q207" s="99" t="s">
        <v>31</v>
      </c>
      <c r="R207" s="100" t="s">
        <v>840</v>
      </c>
    </row>
    <row r="208" s="66" customFormat="1" ht="24" spans="1:18">
      <c r="A208" s="9">
        <v>202</v>
      </c>
      <c r="B208" s="9" t="s">
        <v>400</v>
      </c>
      <c r="C208" s="79" t="s">
        <v>861</v>
      </c>
      <c r="D208" s="9">
        <v>2000</v>
      </c>
      <c r="E208" s="77">
        <v>48.7</v>
      </c>
      <c r="F208" s="81">
        <v>240000</v>
      </c>
      <c r="G208" s="81">
        <v>24000</v>
      </c>
      <c r="H208" s="81"/>
      <c r="I208" s="93">
        <v>24000</v>
      </c>
      <c r="J208" s="93">
        <v>7200</v>
      </c>
      <c r="K208" s="93">
        <v>7200</v>
      </c>
      <c r="L208" s="93">
        <v>9600</v>
      </c>
      <c r="M208" s="93">
        <v>16800</v>
      </c>
      <c r="N208" s="93">
        <v>24000</v>
      </c>
      <c r="O208" s="110">
        <v>44651</v>
      </c>
      <c r="P208" s="110">
        <v>45015</v>
      </c>
      <c r="Q208" s="99" t="s">
        <v>31</v>
      </c>
      <c r="R208" s="100" t="s">
        <v>840</v>
      </c>
    </row>
    <row r="209" s="66" customFormat="1" ht="24" spans="1:18">
      <c r="A209" s="9">
        <v>203</v>
      </c>
      <c r="B209" s="9" t="s">
        <v>402</v>
      </c>
      <c r="C209" s="79" t="s">
        <v>862</v>
      </c>
      <c r="D209" s="9">
        <v>2850</v>
      </c>
      <c r="E209" s="77">
        <v>66</v>
      </c>
      <c r="F209" s="81">
        <v>342000</v>
      </c>
      <c r="G209" s="81">
        <v>34200</v>
      </c>
      <c r="H209" s="81"/>
      <c r="I209" s="93">
        <v>34200</v>
      </c>
      <c r="J209" s="93">
        <v>10260</v>
      </c>
      <c r="K209" s="93">
        <v>10260</v>
      </c>
      <c r="L209" s="93">
        <v>13680</v>
      </c>
      <c r="M209" s="93">
        <v>23940</v>
      </c>
      <c r="N209" s="93">
        <v>34200</v>
      </c>
      <c r="O209" s="110">
        <v>44651</v>
      </c>
      <c r="P209" s="110">
        <v>45015</v>
      </c>
      <c r="Q209" s="99" t="s">
        <v>31</v>
      </c>
      <c r="R209" s="100" t="s">
        <v>706</v>
      </c>
    </row>
    <row r="210" s="66" customFormat="1" ht="24" spans="1:18">
      <c r="A210" s="9">
        <v>204</v>
      </c>
      <c r="B210" s="9" t="s">
        <v>404</v>
      </c>
      <c r="C210" s="79" t="s">
        <v>634</v>
      </c>
      <c r="D210" s="9">
        <v>2800</v>
      </c>
      <c r="E210" s="77">
        <v>64.11</v>
      </c>
      <c r="F210" s="81">
        <v>336000</v>
      </c>
      <c r="G210" s="81">
        <v>33600</v>
      </c>
      <c r="H210" s="81"/>
      <c r="I210" s="93">
        <v>33600</v>
      </c>
      <c r="J210" s="93">
        <v>10080</v>
      </c>
      <c r="K210" s="93">
        <v>10080</v>
      </c>
      <c r="L210" s="93">
        <v>13440</v>
      </c>
      <c r="M210" s="93">
        <v>23520</v>
      </c>
      <c r="N210" s="93">
        <v>33600</v>
      </c>
      <c r="O210" s="110">
        <v>44651</v>
      </c>
      <c r="P210" s="110">
        <v>45015</v>
      </c>
      <c r="Q210" s="99" t="s">
        <v>31</v>
      </c>
      <c r="R210" s="100" t="s">
        <v>840</v>
      </c>
    </row>
    <row r="211" s="66" customFormat="1" ht="24" spans="1:18">
      <c r="A211" s="9">
        <v>205</v>
      </c>
      <c r="B211" s="9" t="s">
        <v>406</v>
      </c>
      <c r="C211" s="79" t="s">
        <v>665</v>
      </c>
      <c r="D211" s="9">
        <v>1000</v>
      </c>
      <c r="E211" s="77">
        <v>22.88</v>
      </c>
      <c r="F211" s="81">
        <v>120000</v>
      </c>
      <c r="G211" s="81">
        <v>12000</v>
      </c>
      <c r="H211" s="81"/>
      <c r="I211" s="93">
        <v>12000</v>
      </c>
      <c r="J211" s="93">
        <v>3600</v>
      </c>
      <c r="K211" s="93">
        <v>3600</v>
      </c>
      <c r="L211" s="93">
        <v>4800</v>
      </c>
      <c r="M211" s="93">
        <v>8400</v>
      </c>
      <c r="N211" s="93">
        <v>12000</v>
      </c>
      <c r="O211" s="110">
        <v>44651</v>
      </c>
      <c r="P211" s="110">
        <v>45015</v>
      </c>
      <c r="Q211" s="99" t="s">
        <v>31</v>
      </c>
      <c r="R211" s="100" t="s">
        <v>840</v>
      </c>
    </row>
    <row r="212" s="66" customFormat="1" ht="24" spans="1:18">
      <c r="A212" s="9">
        <v>206</v>
      </c>
      <c r="B212" s="9" t="s">
        <v>408</v>
      </c>
      <c r="C212" s="79" t="s">
        <v>863</v>
      </c>
      <c r="D212" s="9">
        <v>1990</v>
      </c>
      <c r="E212" s="77">
        <v>49.94</v>
      </c>
      <c r="F212" s="81">
        <v>238800</v>
      </c>
      <c r="G212" s="81">
        <v>23880</v>
      </c>
      <c r="H212" s="81"/>
      <c r="I212" s="93">
        <v>23880</v>
      </c>
      <c r="J212" s="93">
        <v>7164</v>
      </c>
      <c r="K212" s="93">
        <v>7164</v>
      </c>
      <c r="L212" s="93">
        <v>9552</v>
      </c>
      <c r="M212" s="93">
        <v>16716</v>
      </c>
      <c r="N212" s="93">
        <v>23880</v>
      </c>
      <c r="O212" s="110">
        <v>44651</v>
      </c>
      <c r="P212" s="110">
        <v>45015</v>
      </c>
      <c r="Q212" s="99" t="s">
        <v>31</v>
      </c>
      <c r="R212" s="100" t="s">
        <v>840</v>
      </c>
    </row>
    <row r="213" s="66" customFormat="1" ht="24" spans="1:18">
      <c r="A213" s="9">
        <v>207</v>
      </c>
      <c r="B213" s="9" t="s">
        <v>411</v>
      </c>
      <c r="C213" s="79" t="s">
        <v>864</v>
      </c>
      <c r="D213" s="9">
        <v>2200</v>
      </c>
      <c r="E213" s="77">
        <v>50.3</v>
      </c>
      <c r="F213" s="81">
        <v>264000</v>
      </c>
      <c r="G213" s="81">
        <v>26400</v>
      </c>
      <c r="H213" s="81"/>
      <c r="I213" s="93">
        <v>26400</v>
      </c>
      <c r="J213" s="93">
        <v>7920</v>
      </c>
      <c r="K213" s="93">
        <v>7920</v>
      </c>
      <c r="L213" s="93">
        <v>10560</v>
      </c>
      <c r="M213" s="93">
        <v>18480</v>
      </c>
      <c r="N213" s="93">
        <v>26400</v>
      </c>
      <c r="O213" s="110">
        <v>44651</v>
      </c>
      <c r="P213" s="110">
        <v>45015</v>
      </c>
      <c r="Q213" s="99" t="s">
        <v>31</v>
      </c>
      <c r="R213" s="100" t="s">
        <v>840</v>
      </c>
    </row>
    <row r="214" s="66" customFormat="1" ht="24" spans="1:18">
      <c r="A214" s="9">
        <v>208</v>
      </c>
      <c r="B214" s="9" t="s">
        <v>406</v>
      </c>
      <c r="C214" s="79" t="s">
        <v>865</v>
      </c>
      <c r="D214" s="9">
        <v>2000</v>
      </c>
      <c r="E214" s="77">
        <v>40.07</v>
      </c>
      <c r="F214" s="81">
        <v>240000</v>
      </c>
      <c r="G214" s="81">
        <v>24000</v>
      </c>
      <c r="H214" s="81"/>
      <c r="I214" s="93">
        <v>24000</v>
      </c>
      <c r="J214" s="93">
        <v>7200</v>
      </c>
      <c r="K214" s="93">
        <v>7200</v>
      </c>
      <c r="L214" s="93">
        <v>9600</v>
      </c>
      <c r="M214" s="93">
        <v>16800</v>
      </c>
      <c r="N214" s="93">
        <v>24000</v>
      </c>
      <c r="O214" s="110">
        <v>44651</v>
      </c>
      <c r="P214" s="110">
        <v>45015</v>
      </c>
      <c r="Q214" s="99" t="s">
        <v>31</v>
      </c>
      <c r="R214" s="100" t="s">
        <v>840</v>
      </c>
    </row>
    <row r="215" s="66" customFormat="1" ht="24" spans="1:18">
      <c r="A215" s="9">
        <v>209</v>
      </c>
      <c r="B215" s="9" t="s">
        <v>414</v>
      </c>
      <c r="C215" s="79" t="s">
        <v>866</v>
      </c>
      <c r="D215" s="9">
        <v>1300</v>
      </c>
      <c r="E215" s="77">
        <v>30.4</v>
      </c>
      <c r="F215" s="81">
        <v>156000</v>
      </c>
      <c r="G215" s="81">
        <v>15600</v>
      </c>
      <c r="H215" s="81"/>
      <c r="I215" s="93">
        <v>15600</v>
      </c>
      <c r="J215" s="93">
        <v>4680</v>
      </c>
      <c r="K215" s="93">
        <v>4680</v>
      </c>
      <c r="L215" s="93">
        <v>6240</v>
      </c>
      <c r="M215" s="93">
        <v>10920</v>
      </c>
      <c r="N215" s="93">
        <v>15600</v>
      </c>
      <c r="O215" s="110">
        <v>44651</v>
      </c>
      <c r="P215" s="110">
        <v>45015</v>
      </c>
      <c r="Q215" s="99" t="s">
        <v>31</v>
      </c>
      <c r="R215" s="100" t="s">
        <v>840</v>
      </c>
    </row>
    <row r="216" s="66" customFormat="1" ht="24" spans="1:18">
      <c r="A216" s="9">
        <v>210</v>
      </c>
      <c r="B216" s="9" t="s">
        <v>416</v>
      </c>
      <c r="C216" s="79" t="s">
        <v>867</v>
      </c>
      <c r="D216" s="9">
        <v>2000</v>
      </c>
      <c r="E216" s="77">
        <v>45.55</v>
      </c>
      <c r="F216" s="81">
        <v>240000</v>
      </c>
      <c r="G216" s="81">
        <v>24000</v>
      </c>
      <c r="H216" s="81"/>
      <c r="I216" s="93">
        <v>24000</v>
      </c>
      <c r="J216" s="93">
        <v>7200</v>
      </c>
      <c r="K216" s="93">
        <v>7200</v>
      </c>
      <c r="L216" s="93">
        <v>9600</v>
      </c>
      <c r="M216" s="93">
        <v>16800</v>
      </c>
      <c r="N216" s="93">
        <v>24000</v>
      </c>
      <c r="O216" s="110">
        <v>44651</v>
      </c>
      <c r="P216" s="110">
        <v>45015</v>
      </c>
      <c r="Q216" s="99" t="s">
        <v>31</v>
      </c>
      <c r="R216" s="100" t="s">
        <v>840</v>
      </c>
    </row>
    <row r="217" s="66" customFormat="1" ht="24" spans="1:18">
      <c r="A217" s="9">
        <v>211</v>
      </c>
      <c r="B217" s="9" t="s">
        <v>416</v>
      </c>
      <c r="C217" s="79" t="s">
        <v>868</v>
      </c>
      <c r="D217" s="9">
        <v>1000</v>
      </c>
      <c r="E217" s="77">
        <v>18.14</v>
      </c>
      <c r="F217" s="81">
        <v>120000</v>
      </c>
      <c r="G217" s="81">
        <v>12000</v>
      </c>
      <c r="H217" s="81"/>
      <c r="I217" s="93">
        <v>12000</v>
      </c>
      <c r="J217" s="93">
        <v>3600</v>
      </c>
      <c r="K217" s="93">
        <v>3600</v>
      </c>
      <c r="L217" s="93">
        <v>4800</v>
      </c>
      <c r="M217" s="93">
        <v>8400</v>
      </c>
      <c r="N217" s="93">
        <v>12000</v>
      </c>
      <c r="O217" s="110">
        <v>44651</v>
      </c>
      <c r="P217" s="110">
        <v>45015</v>
      </c>
      <c r="Q217" s="99" t="s">
        <v>31</v>
      </c>
      <c r="R217" s="100" t="s">
        <v>840</v>
      </c>
    </row>
    <row r="218" s="66" customFormat="1" ht="24" spans="1:18">
      <c r="A218" s="9">
        <v>212</v>
      </c>
      <c r="B218" s="9" t="s">
        <v>420</v>
      </c>
      <c r="C218" s="79" t="s">
        <v>869</v>
      </c>
      <c r="D218" s="9">
        <v>3000</v>
      </c>
      <c r="E218" s="77">
        <v>75.59</v>
      </c>
      <c r="F218" s="81">
        <v>360000</v>
      </c>
      <c r="G218" s="81">
        <v>36000</v>
      </c>
      <c r="H218" s="81"/>
      <c r="I218" s="93">
        <v>36000</v>
      </c>
      <c r="J218" s="93">
        <v>10800</v>
      </c>
      <c r="K218" s="93">
        <v>10800</v>
      </c>
      <c r="L218" s="93">
        <v>14400</v>
      </c>
      <c r="M218" s="93">
        <v>25200</v>
      </c>
      <c r="N218" s="93">
        <v>36000</v>
      </c>
      <c r="O218" s="110">
        <v>44651</v>
      </c>
      <c r="P218" s="110">
        <v>45015</v>
      </c>
      <c r="Q218" s="99" t="s">
        <v>31</v>
      </c>
      <c r="R218" s="100" t="s">
        <v>613</v>
      </c>
    </row>
    <row r="219" s="66" customFormat="1" ht="24" spans="1:18">
      <c r="A219" s="9">
        <v>213</v>
      </c>
      <c r="B219" s="9" t="s">
        <v>422</v>
      </c>
      <c r="C219" s="79" t="s">
        <v>870</v>
      </c>
      <c r="D219" s="9">
        <v>700</v>
      </c>
      <c r="E219" s="77">
        <v>17.1</v>
      </c>
      <c r="F219" s="81">
        <v>84000</v>
      </c>
      <c r="G219" s="81">
        <v>8400</v>
      </c>
      <c r="H219" s="81"/>
      <c r="I219" s="93">
        <v>8400</v>
      </c>
      <c r="J219" s="93">
        <v>2520</v>
      </c>
      <c r="K219" s="93">
        <v>2520</v>
      </c>
      <c r="L219" s="93">
        <v>3360</v>
      </c>
      <c r="M219" s="93">
        <v>5880</v>
      </c>
      <c r="N219" s="93">
        <v>8400</v>
      </c>
      <c r="O219" s="110">
        <v>44651</v>
      </c>
      <c r="P219" s="110">
        <v>45015</v>
      </c>
      <c r="Q219" s="99" t="s">
        <v>31</v>
      </c>
      <c r="R219" s="100" t="s">
        <v>840</v>
      </c>
    </row>
    <row r="220" s="66" customFormat="1" ht="24" spans="1:18">
      <c r="A220" s="9">
        <v>214</v>
      </c>
      <c r="B220" s="9" t="s">
        <v>424</v>
      </c>
      <c r="C220" s="79" t="s">
        <v>871</v>
      </c>
      <c r="D220" s="9">
        <v>1300</v>
      </c>
      <c r="E220" s="77">
        <v>35</v>
      </c>
      <c r="F220" s="81">
        <v>156000</v>
      </c>
      <c r="G220" s="81">
        <v>15600</v>
      </c>
      <c r="H220" s="81"/>
      <c r="I220" s="93">
        <v>15600</v>
      </c>
      <c r="J220" s="93">
        <v>4680</v>
      </c>
      <c r="K220" s="93">
        <v>4680</v>
      </c>
      <c r="L220" s="93">
        <v>6240</v>
      </c>
      <c r="M220" s="93">
        <v>10920</v>
      </c>
      <c r="N220" s="93">
        <v>15600</v>
      </c>
      <c r="O220" s="110">
        <v>44651</v>
      </c>
      <c r="P220" s="110">
        <v>45015</v>
      </c>
      <c r="Q220" s="99" t="s">
        <v>31</v>
      </c>
      <c r="R220" s="100" t="s">
        <v>840</v>
      </c>
    </row>
    <row r="221" s="66" customFormat="1" ht="24" spans="1:18">
      <c r="A221" s="9">
        <v>215</v>
      </c>
      <c r="B221" s="9" t="s">
        <v>426</v>
      </c>
      <c r="C221" s="79" t="s">
        <v>872</v>
      </c>
      <c r="D221" s="9">
        <v>2000</v>
      </c>
      <c r="E221" s="77">
        <v>32.76</v>
      </c>
      <c r="F221" s="81">
        <v>240000</v>
      </c>
      <c r="G221" s="81">
        <v>24000</v>
      </c>
      <c r="H221" s="81"/>
      <c r="I221" s="93">
        <v>24000</v>
      </c>
      <c r="J221" s="93">
        <v>7200</v>
      </c>
      <c r="K221" s="93">
        <v>7200</v>
      </c>
      <c r="L221" s="93">
        <v>9600</v>
      </c>
      <c r="M221" s="93">
        <v>16800</v>
      </c>
      <c r="N221" s="93">
        <v>24000</v>
      </c>
      <c r="O221" s="110">
        <v>44651</v>
      </c>
      <c r="P221" s="110">
        <v>45015</v>
      </c>
      <c r="Q221" s="99" t="s">
        <v>31</v>
      </c>
      <c r="R221" s="100" t="s">
        <v>840</v>
      </c>
    </row>
    <row r="222" s="66" customFormat="1" ht="24" spans="1:18">
      <c r="A222" s="9">
        <v>216</v>
      </c>
      <c r="B222" s="9" t="s">
        <v>428</v>
      </c>
      <c r="C222" s="79" t="s">
        <v>873</v>
      </c>
      <c r="D222" s="9">
        <v>700</v>
      </c>
      <c r="E222" s="77">
        <v>16.9</v>
      </c>
      <c r="F222" s="81">
        <v>84000</v>
      </c>
      <c r="G222" s="81">
        <v>8400</v>
      </c>
      <c r="H222" s="81"/>
      <c r="I222" s="93">
        <v>8400</v>
      </c>
      <c r="J222" s="93">
        <v>2520</v>
      </c>
      <c r="K222" s="93">
        <v>2520</v>
      </c>
      <c r="L222" s="93">
        <v>3360</v>
      </c>
      <c r="M222" s="93">
        <v>5880</v>
      </c>
      <c r="N222" s="93">
        <v>8400</v>
      </c>
      <c r="O222" s="110">
        <v>44651</v>
      </c>
      <c r="P222" s="110">
        <v>45015</v>
      </c>
      <c r="Q222" s="99" t="s">
        <v>31</v>
      </c>
      <c r="R222" s="100" t="s">
        <v>840</v>
      </c>
    </row>
    <row r="223" s="66" customFormat="1" ht="24" spans="1:18">
      <c r="A223" s="9">
        <v>217</v>
      </c>
      <c r="B223" s="9" t="s">
        <v>428</v>
      </c>
      <c r="C223" s="79" t="s">
        <v>676</v>
      </c>
      <c r="D223" s="9">
        <v>800</v>
      </c>
      <c r="E223" s="77">
        <v>21</v>
      </c>
      <c r="F223" s="81">
        <v>96000</v>
      </c>
      <c r="G223" s="81">
        <v>9600</v>
      </c>
      <c r="H223" s="81"/>
      <c r="I223" s="93">
        <v>9600</v>
      </c>
      <c r="J223" s="93">
        <v>2880</v>
      </c>
      <c r="K223" s="93">
        <v>2880</v>
      </c>
      <c r="L223" s="93">
        <v>3840</v>
      </c>
      <c r="M223" s="93">
        <v>6720</v>
      </c>
      <c r="N223" s="93">
        <v>9600</v>
      </c>
      <c r="O223" s="110">
        <v>44651</v>
      </c>
      <c r="P223" s="110">
        <v>45015</v>
      </c>
      <c r="Q223" s="99" t="s">
        <v>31</v>
      </c>
      <c r="R223" s="100" t="s">
        <v>840</v>
      </c>
    </row>
    <row r="224" s="66" customFormat="1" ht="24" spans="1:18">
      <c r="A224" s="9">
        <v>218</v>
      </c>
      <c r="B224" s="9" t="s">
        <v>431</v>
      </c>
      <c r="C224" s="79" t="s">
        <v>874</v>
      </c>
      <c r="D224" s="9">
        <v>3000</v>
      </c>
      <c r="E224" s="77">
        <v>62</v>
      </c>
      <c r="F224" s="81">
        <v>360000</v>
      </c>
      <c r="G224" s="81">
        <v>36000</v>
      </c>
      <c r="H224" s="81"/>
      <c r="I224" s="93">
        <v>36000</v>
      </c>
      <c r="J224" s="93">
        <v>10800</v>
      </c>
      <c r="K224" s="93">
        <v>10800</v>
      </c>
      <c r="L224" s="93">
        <v>14400</v>
      </c>
      <c r="M224" s="93">
        <v>25200</v>
      </c>
      <c r="N224" s="93">
        <v>36000</v>
      </c>
      <c r="O224" s="110">
        <v>44651</v>
      </c>
      <c r="P224" s="110">
        <v>45015</v>
      </c>
      <c r="Q224" s="99" t="s">
        <v>31</v>
      </c>
      <c r="R224" s="100" t="s">
        <v>840</v>
      </c>
    </row>
    <row r="225" s="66" customFormat="1" ht="24" spans="1:18">
      <c r="A225" s="9">
        <v>219</v>
      </c>
      <c r="B225" s="9" t="s">
        <v>433</v>
      </c>
      <c r="C225" s="79" t="s">
        <v>875</v>
      </c>
      <c r="D225" s="9">
        <v>1200</v>
      </c>
      <c r="E225" s="77">
        <v>27.9</v>
      </c>
      <c r="F225" s="81">
        <v>144000</v>
      </c>
      <c r="G225" s="81">
        <v>14400</v>
      </c>
      <c r="H225" s="81"/>
      <c r="I225" s="93">
        <v>14400</v>
      </c>
      <c r="J225" s="93">
        <v>4320</v>
      </c>
      <c r="K225" s="93">
        <v>4320</v>
      </c>
      <c r="L225" s="93">
        <v>5760</v>
      </c>
      <c r="M225" s="93">
        <v>10080</v>
      </c>
      <c r="N225" s="93">
        <v>14400</v>
      </c>
      <c r="O225" s="110">
        <v>44651</v>
      </c>
      <c r="P225" s="110">
        <v>45015</v>
      </c>
      <c r="Q225" s="99" t="s">
        <v>31</v>
      </c>
      <c r="R225" s="100" t="s">
        <v>840</v>
      </c>
    </row>
    <row r="226" s="66" customFormat="1" ht="24" spans="1:18">
      <c r="A226" s="9">
        <v>220</v>
      </c>
      <c r="B226" s="9" t="s">
        <v>435</v>
      </c>
      <c r="C226" s="79" t="s">
        <v>876</v>
      </c>
      <c r="D226" s="9">
        <v>3000</v>
      </c>
      <c r="E226" s="77">
        <v>68.4</v>
      </c>
      <c r="F226" s="81">
        <v>360000</v>
      </c>
      <c r="G226" s="81">
        <v>36000</v>
      </c>
      <c r="H226" s="81"/>
      <c r="I226" s="93">
        <v>36000</v>
      </c>
      <c r="J226" s="93">
        <v>10800</v>
      </c>
      <c r="K226" s="93">
        <v>10800</v>
      </c>
      <c r="L226" s="93">
        <v>14400</v>
      </c>
      <c r="M226" s="93">
        <v>25200</v>
      </c>
      <c r="N226" s="93">
        <v>36000</v>
      </c>
      <c r="O226" s="110">
        <v>44651</v>
      </c>
      <c r="P226" s="110">
        <v>45015</v>
      </c>
      <c r="Q226" s="99" t="s">
        <v>31</v>
      </c>
      <c r="R226" s="100" t="s">
        <v>840</v>
      </c>
    </row>
    <row r="227" s="66" customFormat="1" ht="24" spans="1:18">
      <c r="A227" s="9">
        <v>221</v>
      </c>
      <c r="B227" s="9" t="s">
        <v>437</v>
      </c>
      <c r="C227" s="79" t="s">
        <v>877</v>
      </c>
      <c r="D227" s="9">
        <v>1500</v>
      </c>
      <c r="E227" s="77">
        <v>35.55</v>
      </c>
      <c r="F227" s="81">
        <v>180000</v>
      </c>
      <c r="G227" s="81">
        <v>18000</v>
      </c>
      <c r="H227" s="81"/>
      <c r="I227" s="93">
        <v>18000</v>
      </c>
      <c r="J227" s="93">
        <v>5400</v>
      </c>
      <c r="K227" s="93">
        <v>5400</v>
      </c>
      <c r="L227" s="93">
        <v>7200</v>
      </c>
      <c r="M227" s="93">
        <v>12600</v>
      </c>
      <c r="N227" s="93">
        <v>18000</v>
      </c>
      <c r="O227" s="110">
        <v>44651</v>
      </c>
      <c r="P227" s="110">
        <v>45015</v>
      </c>
      <c r="Q227" s="99" t="s">
        <v>31</v>
      </c>
      <c r="R227" s="100" t="s">
        <v>840</v>
      </c>
    </row>
    <row r="228" s="66" customFormat="1" ht="24" spans="1:18">
      <c r="A228" s="9">
        <v>222</v>
      </c>
      <c r="B228" s="9" t="s">
        <v>439</v>
      </c>
      <c r="C228" s="79" t="s">
        <v>878</v>
      </c>
      <c r="D228" s="9">
        <v>1500</v>
      </c>
      <c r="E228" s="77">
        <v>34.28</v>
      </c>
      <c r="F228" s="81">
        <v>180000</v>
      </c>
      <c r="G228" s="81">
        <v>18000</v>
      </c>
      <c r="H228" s="81"/>
      <c r="I228" s="93">
        <v>18000</v>
      </c>
      <c r="J228" s="93">
        <v>5400</v>
      </c>
      <c r="K228" s="93">
        <v>5400</v>
      </c>
      <c r="L228" s="93">
        <v>7200</v>
      </c>
      <c r="M228" s="93">
        <v>12600</v>
      </c>
      <c r="N228" s="93">
        <v>18000</v>
      </c>
      <c r="O228" s="110">
        <v>44651</v>
      </c>
      <c r="P228" s="110">
        <v>45015</v>
      </c>
      <c r="Q228" s="99" t="s">
        <v>31</v>
      </c>
      <c r="R228" s="100" t="s">
        <v>840</v>
      </c>
    </row>
    <row r="229" s="66" customFormat="1" ht="24" spans="1:18">
      <c r="A229" s="9">
        <v>223</v>
      </c>
      <c r="B229" s="9" t="s">
        <v>441</v>
      </c>
      <c r="C229" s="79" t="s">
        <v>879</v>
      </c>
      <c r="D229" s="9">
        <v>3000</v>
      </c>
      <c r="E229" s="77">
        <v>68.5</v>
      </c>
      <c r="F229" s="81">
        <v>360000</v>
      </c>
      <c r="G229" s="81">
        <v>36000</v>
      </c>
      <c r="H229" s="81"/>
      <c r="I229" s="93">
        <v>36000</v>
      </c>
      <c r="J229" s="93">
        <v>10800</v>
      </c>
      <c r="K229" s="93">
        <v>10800</v>
      </c>
      <c r="L229" s="93">
        <v>14400</v>
      </c>
      <c r="M229" s="93">
        <v>25200</v>
      </c>
      <c r="N229" s="93">
        <v>36000</v>
      </c>
      <c r="O229" s="110">
        <v>44651</v>
      </c>
      <c r="P229" s="110">
        <v>45015</v>
      </c>
      <c r="Q229" s="99" t="s">
        <v>31</v>
      </c>
      <c r="R229" s="100" t="s">
        <v>840</v>
      </c>
    </row>
    <row r="230" s="66" customFormat="1" ht="24" spans="1:18">
      <c r="A230" s="9">
        <v>224</v>
      </c>
      <c r="B230" s="9" t="s">
        <v>424</v>
      </c>
      <c r="C230" s="79" t="s">
        <v>880</v>
      </c>
      <c r="D230" s="9">
        <v>1200</v>
      </c>
      <c r="E230" s="77">
        <v>21.46</v>
      </c>
      <c r="F230" s="81">
        <v>144000</v>
      </c>
      <c r="G230" s="81">
        <v>14400</v>
      </c>
      <c r="H230" s="81"/>
      <c r="I230" s="93">
        <v>14400</v>
      </c>
      <c r="J230" s="93">
        <v>4320</v>
      </c>
      <c r="K230" s="93">
        <v>4320</v>
      </c>
      <c r="L230" s="93">
        <v>5760</v>
      </c>
      <c r="M230" s="93">
        <v>10080</v>
      </c>
      <c r="N230" s="93">
        <v>14400</v>
      </c>
      <c r="O230" s="110">
        <v>44651</v>
      </c>
      <c r="P230" s="110">
        <v>45015</v>
      </c>
      <c r="Q230" s="99" t="s">
        <v>31</v>
      </c>
      <c r="R230" s="100" t="s">
        <v>840</v>
      </c>
    </row>
    <row r="231" s="66" customFormat="1" ht="24" spans="1:18">
      <c r="A231" s="9">
        <v>225</v>
      </c>
      <c r="B231" s="9" t="s">
        <v>444</v>
      </c>
      <c r="C231" s="79" t="s">
        <v>881</v>
      </c>
      <c r="D231" s="9">
        <v>950</v>
      </c>
      <c r="E231" s="77">
        <v>22.42</v>
      </c>
      <c r="F231" s="81">
        <v>114000</v>
      </c>
      <c r="G231" s="81">
        <v>11400</v>
      </c>
      <c r="H231" s="81"/>
      <c r="I231" s="93">
        <v>11400</v>
      </c>
      <c r="J231" s="93">
        <v>3420</v>
      </c>
      <c r="K231" s="93">
        <v>3420</v>
      </c>
      <c r="L231" s="93">
        <v>4560</v>
      </c>
      <c r="M231" s="93">
        <v>7980</v>
      </c>
      <c r="N231" s="93">
        <v>11400</v>
      </c>
      <c r="O231" s="110">
        <v>44651</v>
      </c>
      <c r="P231" s="110">
        <v>45015</v>
      </c>
      <c r="Q231" s="99" t="s">
        <v>31</v>
      </c>
      <c r="R231" s="100" t="s">
        <v>643</v>
      </c>
    </row>
    <row r="232" s="66" customFormat="1" ht="24" spans="1:18">
      <c r="A232" s="9">
        <v>226</v>
      </c>
      <c r="B232" s="9" t="s">
        <v>446</v>
      </c>
      <c r="C232" s="79" t="s">
        <v>882</v>
      </c>
      <c r="D232" s="9">
        <v>750</v>
      </c>
      <c r="E232" s="77">
        <v>17.93</v>
      </c>
      <c r="F232" s="81">
        <v>90000</v>
      </c>
      <c r="G232" s="81">
        <v>9000</v>
      </c>
      <c r="H232" s="81"/>
      <c r="I232" s="93">
        <v>9000</v>
      </c>
      <c r="J232" s="93">
        <v>2700</v>
      </c>
      <c r="K232" s="93">
        <v>2700</v>
      </c>
      <c r="L232" s="93">
        <v>3600</v>
      </c>
      <c r="M232" s="93">
        <v>6300</v>
      </c>
      <c r="N232" s="93">
        <v>9000</v>
      </c>
      <c r="O232" s="110">
        <v>44651</v>
      </c>
      <c r="P232" s="110">
        <v>45015</v>
      </c>
      <c r="Q232" s="99" t="s">
        <v>31</v>
      </c>
      <c r="R232" s="100" t="s">
        <v>643</v>
      </c>
    </row>
    <row r="233" s="66" customFormat="1" ht="24" spans="1:18">
      <c r="A233" s="9">
        <v>227</v>
      </c>
      <c r="B233" s="9" t="s">
        <v>422</v>
      </c>
      <c r="C233" s="79" t="s">
        <v>883</v>
      </c>
      <c r="D233" s="9">
        <v>1800</v>
      </c>
      <c r="E233" s="77">
        <v>41.1</v>
      </c>
      <c r="F233" s="81">
        <v>216000</v>
      </c>
      <c r="G233" s="81">
        <v>21600</v>
      </c>
      <c r="H233" s="81"/>
      <c r="I233" s="93">
        <v>21600</v>
      </c>
      <c r="J233" s="93">
        <v>6480</v>
      </c>
      <c r="K233" s="93">
        <v>6480</v>
      </c>
      <c r="L233" s="93">
        <v>8640</v>
      </c>
      <c r="M233" s="93">
        <v>15120</v>
      </c>
      <c r="N233" s="93">
        <v>21600</v>
      </c>
      <c r="O233" s="110">
        <v>44651</v>
      </c>
      <c r="P233" s="110">
        <v>45015</v>
      </c>
      <c r="Q233" s="99" t="s">
        <v>31</v>
      </c>
      <c r="R233" s="100" t="s">
        <v>840</v>
      </c>
    </row>
    <row r="234" s="66" customFormat="1" ht="24" spans="1:18">
      <c r="A234" s="9">
        <v>228</v>
      </c>
      <c r="B234" s="9" t="s">
        <v>449</v>
      </c>
      <c r="C234" s="79" t="s">
        <v>884</v>
      </c>
      <c r="D234" s="9">
        <v>1700</v>
      </c>
      <c r="E234" s="77">
        <v>41.69</v>
      </c>
      <c r="F234" s="81">
        <v>204000</v>
      </c>
      <c r="G234" s="81">
        <v>20400</v>
      </c>
      <c r="H234" s="81"/>
      <c r="I234" s="93">
        <v>20400</v>
      </c>
      <c r="J234" s="93">
        <v>6120</v>
      </c>
      <c r="K234" s="93">
        <v>6120</v>
      </c>
      <c r="L234" s="93">
        <v>8160</v>
      </c>
      <c r="M234" s="93">
        <v>14280</v>
      </c>
      <c r="N234" s="93">
        <v>20400</v>
      </c>
      <c r="O234" s="110">
        <v>44651</v>
      </c>
      <c r="P234" s="110">
        <v>45015</v>
      </c>
      <c r="Q234" s="99" t="s">
        <v>31</v>
      </c>
      <c r="R234" s="100" t="s">
        <v>643</v>
      </c>
    </row>
    <row r="235" s="66" customFormat="1" ht="24" spans="1:18">
      <c r="A235" s="9">
        <v>229</v>
      </c>
      <c r="B235" s="9" t="s">
        <v>424</v>
      </c>
      <c r="C235" s="79" t="s">
        <v>885</v>
      </c>
      <c r="D235" s="9">
        <v>500</v>
      </c>
      <c r="E235" s="77">
        <v>11.42</v>
      </c>
      <c r="F235" s="81">
        <v>60000</v>
      </c>
      <c r="G235" s="81">
        <v>6000</v>
      </c>
      <c r="H235" s="81">
        <v>1800</v>
      </c>
      <c r="I235" s="93">
        <v>7800</v>
      </c>
      <c r="J235" s="93">
        <v>2340</v>
      </c>
      <c r="K235" s="93">
        <v>2340</v>
      </c>
      <c r="L235" s="93">
        <v>3120</v>
      </c>
      <c r="M235" s="93">
        <v>5460</v>
      </c>
      <c r="N235" s="93">
        <v>7800</v>
      </c>
      <c r="O235" s="110">
        <v>44651</v>
      </c>
      <c r="P235" s="110">
        <v>45015</v>
      </c>
      <c r="Q235" s="99" t="s">
        <v>31</v>
      </c>
      <c r="R235" s="100" t="s">
        <v>840</v>
      </c>
    </row>
    <row r="236" s="66" customFormat="1" ht="24" spans="1:18">
      <c r="A236" s="9">
        <v>230</v>
      </c>
      <c r="B236" s="9" t="s">
        <v>452</v>
      </c>
      <c r="C236" s="79" t="s">
        <v>886</v>
      </c>
      <c r="D236" s="9">
        <v>1400</v>
      </c>
      <c r="E236" s="77">
        <v>35.65</v>
      </c>
      <c r="F236" s="81">
        <v>168000</v>
      </c>
      <c r="G236" s="81">
        <v>16800</v>
      </c>
      <c r="H236" s="81"/>
      <c r="I236" s="93">
        <v>16800</v>
      </c>
      <c r="J236" s="93">
        <v>5040</v>
      </c>
      <c r="K236" s="93">
        <v>5040</v>
      </c>
      <c r="L236" s="93">
        <v>6720</v>
      </c>
      <c r="M236" s="93">
        <v>11760</v>
      </c>
      <c r="N236" s="93">
        <v>16800</v>
      </c>
      <c r="O236" s="110">
        <v>44651</v>
      </c>
      <c r="P236" s="110">
        <v>45015</v>
      </c>
      <c r="Q236" s="99" t="s">
        <v>31</v>
      </c>
      <c r="R236" s="100" t="s">
        <v>643</v>
      </c>
    </row>
    <row r="237" s="66" customFormat="1" ht="24" spans="1:18">
      <c r="A237" s="9">
        <v>231</v>
      </c>
      <c r="B237" s="9" t="s">
        <v>452</v>
      </c>
      <c r="C237" s="79" t="s">
        <v>887</v>
      </c>
      <c r="D237" s="9">
        <v>1600</v>
      </c>
      <c r="E237" s="77">
        <v>39.91</v>
      </c>
      <c r="F237" s="81">
        <v>192000</v>
      </c>
      <c r="G237" s="81">
        <v>19200</v>
      </c>
      <c r="H237" s="81"/>
      <c r="I237" s="93">
        <v>19200</v>
      </c>
      <c r="J237" s="93">
        <v>5760</v>
      </c>
      <c r="K237" s="93">
        <v>5760</v>
      </c>
      <c r="L237" s="93">
        <v>7680</v>
      </c>
      <c r="M237" s="93">
        <v>13440</v>
      </c>
      <c r="N237" s="93">
        <v>19200</v>
      </c>
      <c r="O237" s="110">
        <v>44651</v>
      </c>
      <c r="P237" s="110">
        <v>45015</v>
      </c>
      <c r="Q237" s="99" t="s">
        <v>31</v>
      </c>
      <c r="R237" s="100" t="s">
        <v>643</v>
      </c>
    </row>
    <row r="238" s="66" customFormat="1" ht="24" spans="1:18">
      <c r="A238" s="9">
        <v>232</v>
      </c>
      <c r="B238" s="9" t="s">
        <v>456</v>
      </c>
      <c r="C238" s="79" t="s">
        <v>888</v>
      </c>
      <c r="D238" s="9">
        <v>2800</v>
      </c>
      <c r="E238" s="77">
        <v>48</v>
      </c>
      <c r="F238" s="81">
        <v>336000</v>
      </c>
      <c r="G238" s="81">
        <v>33600</v>
      </c>
      <c r="H238" s="81"/>
      <c r="I238" s="93">
        <v>33600</v>
      </c>
      <c r="J238" s="93">
        <v>10080</v>
      </c>
      <c r="K238" s="93">
        <v>10080</v>
      </c>
      <c r="L238" s="93">
        <v>13440</v>
      </c>
      <c r="M238" s="93">
        <v>23520</v>
      </c>
      <c r="N238" s="93">
        <v>33600</v>
      </c>
      <c r="O238" s="110">
        <v>44651</v>
      </c>
      <c r="P238" s="110">
        <v>45015</v>
      </c>
      <c r="Q238" s="99" t="s">
        <v>31</v>
      </c>
      <c r="R238" s="100" t="s">
        <v>643</v>
      </c>
    </row>
    <row r="239" s="66" customFormat="1" ht="24" spans="1:18">
      <c r="A239" s="9">
        <v>233</v>
      </c>
      <c r="B239" s="9" t="s">
        <v>459</v>
      </c>
      <c r="C239" s="79" t="s">
        <v>889</v>
      </c>
      <c r="D239" s="9">
        <v>2000</v>
      </c>
      <c r="E239" s="77">
        <v>36.62</v>
      </c>
      <c r="F239" s="81">
        <v>240000</v>
      </c>
      <c r="G239" s="81">
        <v>24000</v>
      </c>
      <c r="H239" s="81"/>
      <c r="I239" s="93">
        <v>24000</v>
      </c>
      <c r="J239" s="93">
        <v>7200</v>
      </c>
      <c r="K239" s="93">
        <v>7200</v>
      </c>
      <c r="L239" s="93">
        <v>9600</v>
      </c>
      <c r="M239" s="93">
        <v>16800</v>
      </c>
      <c r="N239" s="93">
        <v>24000</v>
      </c>
      <c r="O239" s="110">
        <v>44651</v>
      </c>
      <c r="P239" s="110">
        <v>45015</v>
      </c>
      <c r="Q239" s="99" t="s">
        <v>31</v>
      </c>
      <c r="R239" s="100" t="s">
        <v>643</v>
      </c>
    </row>
    <row r="240" s="66" customFormat="1" ht="24" spans="1:18">
      <c r="A240" s="9">
        <v>234</v>
      </c>
      <c r="B240" s="9" t="s">
        <v>462</v>
      </c>
      <c r="C240" s="79" t="s">
        <v>890</v>
      </c>
      <c r="D240" s="9">
        <v>1800</v>
      </c>
      <c r="E240" s="77">
        <v>35</v>
      </c>
      <c r="F240" s="81">
        <v>216000</v>
      </c>
      <c r="G240" s="81">
        <v>21600</v>
      </c>
      <c r="H240" s="81"/>
      <c r="I240" s="93">
        <v>21600</v>
      </c>
      <c r="J240" s="93">
        <v>6480</v>
      </c>
      <c r="K240" s="93">
        <v>6480</v>
      </c>
      <c r="L240" s="93">
        <v>8640</v>
      </c>
      <c r="M240" s="93">
        <v>15120</v>
      </c>
      <c r="N240" s="93">
        <v>21600</v>
      </c>
      <c r="O240" s="110">
        <v>44651</v>
      </c>
      <c r="P240" s="110">
        <v>45015</v>
      </c>
      <c r="Q240" s="99" t="s">
        <v>31</v>
      </c>
      <c r="R240" s="100" t="s">
        <v>840</v>
      </c>
    </row>
    <row r="241" s="66" customFormat="1" ht="24" spans="1:18">
      <c r="A241" s="9">
        <v>235</v>
      </c>
      <c r="B241" s="9" t="s">
        <v>464</v>
      </c>
      <c r="C241" s="79" t="s">
        <v>891</v>
      </c>
      <c r="D241" s="9">
        <v>2700</v>
      </c>
      <c r="E241" s="77">
        <v>48</v>
      </c>
      <c r="F241" s="81">
        <v>324000</v>
      </c>
      <c r="G241" s="81">
        <v>32400</v>
      </c>
      <c r="H241" s="81"/>
      <c r="I241" s="93">
        <v>32400</v>
      </c>
      <c r="J241" s="93">
        <v>9720</v>
      </c>
      <c r="K241" s="93">
        <v>9720</v>
      </c>
      <c r="L241" s="93">
        <v>12960</v>
      </c>
      <c r="M241" s="93">
        <v>22680</v>
      </c>
      <c r="N241" s="93">
        <v>32400</v>
      </c>
      <c r="O241" s="110">
        <v>44651</v>
      </c>
      <c r="P241" s="110">
        <v>45015</v>
      </c>
      <c r="Q241" s="99" t="s">
        <v>31</v>
      </c>
      <c r="R241" s="100" t="s">
        <v>840</v>
      </c>
    </row>
    <row r="242" s="66" customFormat="1" ht="24" spans="1:18">
      <c r="A242" s="9">
        <v>236</v>
      </c>
      <c r="B242" s="9" t="s">
        <v>466</v>
      </c>
      <c r="C242" s="79" t="s">
        <v>892</v>
      </c>
      <c r="D242" s="9">
        <v>3000</v>
      </c>
      <c r="E242" s="77">
        <v>55</v>
      </c>
      <c r="F242" s="81">
        <v>360000</v>
      </c>
      <c r="G242" s="81">
        <v>36000</v>
      </c>
      <c r="H242" s="81"/>
      <c r="I242" s="93">
        <v>36000</v>
      </c>
      <c r="J242" s="93">
        <v>10800</v>
      </c>
      <c r="K242" s="93">
        <v>10800</v>
      </c>
      <c r="L242" s="93">
        <v>14400</v>
      </c>
      <c r="M242" s="93">
        <v>25200</v>
      </c>
      <c r="N242" s="93">
        <v>36000</v>
      </c>
      <c r="O242" s="110">
        <v>44651</v>
      </c>
      <c r="P242" s="110">
        <v>45015</v>
      </c>
      <c r="Q242" s="99" t="s">
        <v>31</v>
      </c>
      <c r="R242" s="100" t="s">
        <v>840</v>
      </c>
    </row>
    <row r="243" s="66" customFormat="1" ht="24" spans="1:18">
      <c r="A243" s="9">
        <v>237</v>
      </c>
      <c r="B243" s="9" t="s">
        <v>468</v>
      </c>
      <c r="C243" s="79" t="s">
        <v>893</v>
      </c>
      <c r="D243" s="9">
        <v>3000</v>
      </c>
      <c r="E243" s="77">
        <v>52</v>
      </c>
      <c r="F243" s="81">
        <v>360000</v>
      </c>
      <c r="G243" s="81">
        <v>36000</v>
      </c>
      <c r="H243" s="81"/>
      <c r="I243" s="93">
        <v>36000</v>
      </c>
      <c r="J243" s="93">
        <v>10800</v>
      </c>
      <c r="K243" s="93">
        <v>10800</v>
      </c>
      <c r="L243" s="93">
        <v>14400</v>
      </c>
      <c r="M243" s="93">
        <v>25200</v>
      </c>
      <c r="N243" s="93">
        <v>36000</v>
      </c>
      <c r="O243" s="110">
        <v>44651</v>
      </c>
      <c r="P243" s="110">
        <v>45015</v>
      </c>
      <c r="Q243" s="99" t="s">
        <v>31</v>
      </c>
      <c r="R243" s="100" t="s">
        <v>840</v>
      </c>
    </row>
    <row r="244" s="66" customFormat="1" ht="24" spans="1:18">
      <c r="A244" s="9">
        <v>238</v>
      </c>
      <c r="B244" s="9" t="s">
        <v>470</v>
      </c>
      <c r="C244" s="79" t="s">
        <v>894</v>
      </c>
      <c r="D244" s="9">
        <v>2700</v>
      </c>
      <c r="E244" s="77">
        <v>48.58</v>
      </c>
      <c r="F244" s="81">
        <v>324000</v>
      </c>
      <c r="G244" s="81">
        <v>32400</v>
      </c>
      <c r="H244" s="81"/>
      <c r="I244" s="93">
        <v>32400</v>
      </c>
      <c r="J244" s="93">
        <v>9720</v>
      </c>
      <c r="K244" s="93">
        <v>9720</v>
      </c>
      <c r="L244" s="93">
        <v>12960</v>
      </c>
      <c r="M244" s="93">
        <v>22680</v>
      </c>
      <c r="N244" s="93">
        <v>32400</v>
      </c>
      <c r="O244" s="110">
        <v>44651</v>
      </c>
      <c r="P244" s="110">
        <v>45015</v>
      </c>
      <c r="Q244" s="99" t="s">
        <v>31</v>
      </c>
      <c r="R244" s="100" t="s">
        <v>643</v>
      </c>
    </row>
    <row r="245" s="66" customFormat="1" ht="24" spans="1:18">
      <c r="A245" s="9">
        <v>239</v>
      </c>
      <c r="B245" s="9" t="s">
        <v>472</v>
      </c>
      <c r="C245" s="79" t="s">
        <v>895</v>
      </c>
      <c r="D245" s="9">
        <v>630</v>
      </c>
      <c r="E245" s="77">
        <v>15.79</v>
      </c>
      <c r="F245" s="81">
        <v>75600</v>
      </c>
      <c r="G245" s="81">
        <v>7560</v>
      </c>
      <c r="H245" s="81"/>
      <c r="I245" s="93">
        <v>7560</v>
      </c>
      <c r="J245" s="93">
        <v>2268</v>
      </c>
      <c r="K245" s="93">
        <v>2268</v>
      </c>
      <c r="L245" s="93">
        <v>3024</v>
      </c>
      <c r="M245" s="93">
        <v>5292</v>
      </c>
      <c r="N245" s="93">
        <v>7560</v>
      </c>
      <c r="O245" s="110">
        <v>44651</v>
      </c>
      <c r="P245" s="110">
        <v>45015</v>
      </c>
      <c r="Q245" s="99" t="s">
        <v>31</v>
      </c>
      <c r="R245" s="100" t="s">
        <v>840</v>
      </c>
    </row>
    <row r="246" s="66" customFormat="1" ht="24" spans="1:18">
      <c r="A246" s="9">
        <v>240</v>
      </c>
      <c r="B246" s="9" t="s">
        <v>474</v>
      </c>
      <c r="C246" s="79" t="s">
        <v>896</v>
      </c>
      <c r="D246" s="9">
        <v>1100</v>
      </c>
      <c r="E246" s="77">
        <v>25.78</v>
      </c>
      <c r="F246" s="81">
        <v>132000</v>
      </c>
      <c r="G246" s="81">
        <v>13200</v>
      </c>
      <c r="H246" s="81"/>
      <c r="I246" s="93">
        <v>13200</v>
      </c>
      <c r="J246" s="93">
        <v>3960</v>
      </c>
      <c r="K246" s="93">
        <v>3960</v>
      </c>
      <c r="L246" s="93">
        <v>5280</v>
      </c>
      <c r="M246" s="93">
        <v>9240</v>
      </c>
      <c r="N246" s="93">
        <v>13200</v>
      </c>
      <c r="O246" s="110">
        <v>44651</v>
      </c>
      <c r="P246" s="110">
        <v>45015</v>
      </c>
      <c r="Q246" s="99" t="s">
        <v>31</v>
      </c>
      <c r="R246" s="100" t="s">
        <v>897</v>
      </c>
    </row>
    <row r="247" s="66" customFormat="1" ht="24" spans="1:18">
      <c r="A247" s="9">
        <v>241</v>
      </c>
      <c r="B247" s="9" t="s">
        <v>472</v>
      </c>
      <c r="C247" s="79" t="s">
        <v>898</v>
      </c>
      <c r="D247" s="9">
        <v>570</v>
      </c>
      <c r="E247" s="77">
        <v>14.79</v>
      </c>
      <c r="F247" s="81">
        <v>68400</v>
      </c>
      <c r="G247" s="81">
        <v>6840</v>
      </c>
      <c r="H247" s="81"/>
      <c r="I247" s="93">
        <v>6840</v>
      </c>
      <c r="J247" s="93">
        <v>2052</v>
      </c>
      <c r="K247" s="93">
        <v>2052</v>
      </c>
      <c r="L247" s="93">
        <v>2736</v>
      </c>
      <c r="M247" s="93">
        <v>4788</v>
      </c>
      <c r="N247" s="93">
        <v>6840</v>
      </c>
      <c r="O247" s="110">
        <v>44651</v>
      </c>
      <c r="P247" s="110">
        <v>45015</v>
      </c>
      <c r="Q247" s="99" t="s">
        <v>31</v>
      </c>
      <c r="R247" s="100" t="s">
        <v>840</v>
      </c>
    </row>
    <row r="248" s="66" customFormat="1" ht="24" spans="1:18">
      <c r="A248" s="9">
        <v>242</v>
      </c>
      <c r="B248" s="9" t="s">
        <v>477</v>
      </c>
      <c r="C248" s="79" t="s">
        <v>899</v>
      </c>
      <c r="D248" s="9">
        <v>1800</v>
      </c>
      <c r="E248" s="77">
        <v>41.85</v>
      </c>
      <c r="F248" s="81">
        <v>216000</v>
      </c>
      <c r="G248" s="81">
        <v>21600</v>
      </c>
      <c r="H248" s="81"/>
      <c r="I248" s="93">
        <v>21600</v>
      </c>
      <c r="J248" s="93">
        <v>6480</v>
      </c>
      <c r="K248" s="93">
        <v>6480</v>
      </c>
      <c r="L248" s="93">
        <v>8640</v>
      </c>
      <c r="M248" s="93">
        <v>15120</v>
      </c>
      <c r="N248" s="93">
        <v>21600</v>
      </c>
      <c r="O248" s="110">
        <v>44651</v>
      </c>
      <c r="P248" s="110">
        <v>45015</v>
      </c>
      <c r="Q248" s="99" t="s">
        <v>31</v>
      </c>
      <c r="R248" s="100" t="s">
        <v>840</v>
      </c>
    </row>
    <row r="249" s="66" customFormat="1" ht="24" spans="1:18">
      <c r="A249" s="9">
        <v>243</v>
      </c>
      <c r="B249" s="9" t="s">
        <v>479</v>
      </c>
      <c r="C249" s="79" t="s">
        <v>900</v>
      </c>
      <c r="D249" s="9">
        <v>3300</v>
      </c>
      <c r="E249" s="77">
        <v>78.79</v>
      </c>
      <c r="F249" s="81">
        <v>396000</v>
      </c>
      <c r="G249" s="81">
        <v>39600</v>
      </c>
      <c r="H249" s="81">
        <v>11880</v>
      </c>
      <c r="I249" s="93">
        <v>51480</v>
      </c>
      <c r="J249" s="93">
        <v>15444</v>
      </c>
      <c r="K249" s="93">
        <v>15444</v>
      </c>
      <c r="L249" s="93">
        <v>20592</v>
      </c>
      <c r="M249" s="93">
        <v>36036</v>
      </c>
      <c r="N249" s="93">
        <v>51480</v>
      </c>
      <c r="O249" s="110">
        <v>44651</v>
      </c>
      <c r="P249" s="110">
        <v>45015</v>
      </c>
      <c r="Q249" s="99" t="s">
        <v>31</v>
      </c>
      <c r="R249" s="100" t="s">
        <v>901</v>
      </c>
    </row>
    <row r="250" s="66" customFormat="1" ht="24" spans="1:18">
      <c r="A250" s="9">
        <v>244</v>
      </c>
      <c r="B250" s="9" t="s">
        <v>481</v>
      </c>
      <c r="C250" s="79" t="s">
        <v>902</v>
      </c>
      <c r="D250" s="9">
        <v>1900</v>
      </c>
      <c r="E250" s="77">
        <v>43.2</v>
      </c>
      <c r="F250" s="81">
        <v>228000</v>
      </c>
      <c r="G250" s="81">
        <v>22800</v>
      </c>
      <c r="H250" s="81"/>
      <c r="I250" s="93">
        <v>22800</v>
      </c>
      <c r="J250" s="93">
        <v>6840</v>
      </c>
      <c r="K250" s="93">
        <v>6840</v>
      </c>
      <c r="L250" s="93">
        <v>9120</v>
      </c>
      <c r="M250" s="93">
        <v>15960</v>
      </c>
      <c r="N250" s="93">
        <v>22800</v>
      </c>
      <c r="O250" s="110">
        <v>44651</v>
      </c>
      <c r="P250" s="110">
        <v>45015</v>
      </c>
      <c r="Q250" s="99" t="s">
        <v>31</v>
      </c>
      <c r="R250" s="100" t="s">
        <v>643</v>
      </c>
    </row>
    <row r="251" s="66" customFormat="1" ht="24" spans="1:18">
      <c r="A251" s="9">
        <v>245</v>
      </c>
      <c r="B251" s="9" t="s">
        <v>483</v>
      </c>
      <c r="C251" s="79" t="s">
        <v>903</v>
      </c>
      <c r="D251" s="9">
        <v>1800</v>
      </c>
      <c r="E251" s="77">
        <v>41.1</v>
      </c>
      <c r="F251" s="81">
        <v>216000</v>
      </c>
      <c r="G251" s="81">
        <v>21600</v>
      </c>
      <c r="H251" s="81"/>
      <c r="I251" s="93">
        <v>21600</v>
      </c>
      <c r="J251" s="93">
        <v>6480</v>
      </c>
      <c r="K251" s="93">
        <v>6480</v>
      </c>
      <c r="L251" s="93">
        <v>8640</v>
      </c>
      <c r="M251" s="93">
        <v>15120</v>
      </c>
      <c r="N251" s="93">
        <v>21600</v>
      </c>
      <c r="O251" s="110">
        <v>44651</v>
      </c>
      <c r="P251" s="110">
        <v>45015</v>
      </c>
      <c r="Q251" s="99" t="s">
        <v>31</v>
      </c>
      <c r="R251" s="100" t="s">
        <v>643</v>
      </c>
    </row>
    <row r="252" s="66" customFormat="1" ht="24" spans="1:18">
      <c r="A252" s="9">
        <v>246</v>
      </c>
      <c r="B252" s="9" t="s">
        <v>444</v>
      </c>
      <c r="C252" s="79" t="s">
        <v>904</v>
      </c>
      <c r="D252" s="9">
        <v>1600</v>
      </c>
      <c r="E252" s="77">
        <v>42.5</v>
      </c>
      <c r="F252" s="81">
        <v>192000</v>
      </c>
      <c r="G252" s="81">
        <v>19200</v>
      </c>
      <c r="H252" s="81"/>
      <c r="I252" s="93">
        <v>19200</v>
      </c>
      <c r="J252" s="93">
        <v>5760</v>
      </c>
      <c r="K252" s="93">
        <v>5760</v>
      </c>
      <c r="L252" s="93">
        <v>7680</v>
      </c>
      <c r="M252" s="93">
        <v>13440</v>
      </c>
      <c r="N252" s="93">
        <v>19200</v>
      </c>
      <c r="O252" s="110">
        <v>44651</v>
      </c>
      <c r="P252" s="110">
        <v>45015</v>
      </c>
      <c r="Q252" s="99" t="s">
        <v>31</v>
      </c>
      <c r="R252" s="100" t="s">
        <v>643</v>
      </c>
    </row>
    <row r="253" s="66" customFormat="1" ht="24" spans="1:18">
      <c r="A253" s="9">
        <v>247</v>
      </c>
      <c r="B253" s="9" t="s">
        <v>487</v>
      </c>
      <c r="C253" s="79" t="s">
        <v>905</v>
      </c>
      <c r="D253" s="9">
        <v>1700</v>
      </c>
      <c r="E253" s="77">
        <v>31.1</v>
      </c>
      <c r="F253" s="81">
        <v>204000</v>
      </c>
      <c r="G253" s="81">
        <v>20400</v>
      </c>
      <c r="H253" s="81"/>
      <c r="I253" s="93">
        <v>20400</v>
      </c>
      <c r="J253" s="93">
        <v>6120</v>
      </c>
      <c r="K253" s="93">
        <v>6120</v>
      </c>
      <c r="L253" s="93">
        <v>8160</v>
      </c>
      <c r="M253" s="93">
        <v>14280</v>
      </c>
      <c r="N253" s="93">
        <v>20400</v>
      </c>
      <c r="O253" s="110">
        <v>44651</v>
      </c>
      <c r="P253" s="110">
        <v>45015</v>
      </c>
      <c r="Q253" s="99" t="s">
        <v>31</v>
      </c>
      <c r="R253" s="100" t="s">
        <v>840</v>
      </c>
    </row>
    <row r="254" s="66" customFormat="1" ht="24" spans="1:18">
      <c r="A254" s="9">
        <v>248</v>
      </c>
      <c r="B254" s="9" t="s">
        <v>489</v>
      </c>
      <c r="C254" s="79" t="s">
        <v>906</v>
      </c>
      <c r="D254" s="9">
        <v>2800</v>
      </c>
      <c r="E254" s="77">
        <v>52.2</v>
      </c>
      <c r="F254" s="81">
        <v>336000</v>
      </c>
      <c r="G254" s="81">
        <v>33600</v>
      </c>
      <c r="H254" s="81"/>
      <c r="I254" s="93">
        <v>33600</v>
      </c>
      <c r="J254" s="93">
        <v>10080</v>
      </c>
      <c r="K254" s="93">
        <v>10080</v>
      </c>
      <c r="L254" s="93">
        <v>13440</v>
      </c>
      <c r="M254" s="93">
        <v>23520</v>
      </c>
      <c r="N254" s="93">
        <v>33600</v>
      </c>
      <c r="O254" s="110">
        <v>44651</v>
      </c>
      <c r="P254" s="110">
        <v>45015</v>
      </c>
      <c r="Q254" s="99" t="s">
        <v>31</v>
      </c>
      <c r="R254" s="100" t="s">
        <v>840</v>
      </c>
    </row>
    <row r="255" s="66" customFormat="1" ht="24" spans="1:18">
      <c r="A255" s="9">
        <v>249</v>
      </c>
      <c r="B255" s="9" t="s">
        <v>492</v>
      </c>
      <c r="C255" s="79" t="s">
        <v>907</v>
      </c>
      <c r="D255" s="9">
        <v>700</v>
      </c>
      <c r="E255" s="77">
        <v>16.46</v>
      </c>
      <c r="F255" s="81">
        <v>84000</v>
      </c>
      <c r="G255" s="81">
        <v>8400</v>
      </c>
      <c r="H255" s="81">
        <v>2520</v>
      </c>
      <c r="I255" s="93">
        <v>10920</v>
      </c>
      <c r="J255" s="93">
        <v>3276</v>
      </c>
      <c r="K255" s="93">
        <v>3276</v>
      </c>
      <c r="L255" s="93">
        <v>4368</v>
      </c>
      <c r="M255" s="93">
        <v>7644</v>
      </c>
      <c r="N255" s="93">
        <v>10920</v>
      </c>
      <c r="O255" s="110">
        <v>44651</v>
      </c>
      <c r="P255" s="110">
        <v>45015</v>
      </c>
      <c r="Q255" s="99" t="s">
        <v>31</v>
      </c>
      <c r="R255" s="100" t="s">
        <v>643</v>
      </c>
    </row>
    <row r="256" s="66" customFormat="1" ht="24" spans="1:18">
      <c r="A256" s="9">
        <v>250</v>
      </c>
      <c r="B256" s="9" t="s">
        <v>494</v>
      </c>
      <c r="C256" s="79" t="s">
        <v>908</v>
      </c>
      <c r="D256" s="9">
        <v>3000</v>
      </c>
      <c r="E256" s="77">
        <v>68.31</v>
      </c>
      <c r="F256" s="81">
        <v>360000</v>
      </c>
      <c r="G256" s="81">
        <v>36000</v>
      </c>
      <c r="H256" s="81"/>
      <c r="I256" s="93">
        <v>36000</v>
      </c>
      <c r="J256" s="93">
        <v>10800</v>
      </c>
      <c r="K256" s="93">
        <v>10800</v>
      </c>
      <c r="L256" s="93">
        <v>14400</v>
      </c>
      <c r="M256" s="93">
        <v>25200</v>
      </c>
      <c r="N256" s="93">
        <v>36000</v>
      </c>
      <c r="O256" s="110">
        <v>44651</v>
      </c>
      <c r="P256" s="110">
        <v>45015</v>
      </c>
      <c r="Q256" s="99" t="s">
        <v>31</v>
      </c>
      <c r="R256" s="100" t="s">
        <v>643</v>
      </c>
    </row>
    <row r="257" s="66" customFormat="1" ht="24" spans="1:18">
      <c r="A257" s="9">
        <v>251</v>
      </c>
      <c r="B257" s="9" t="s">
        <v>496</v>
      </c>
      <c r="C257" s="79" t="s">
        <v>909</v>
      </c>
      <c r="D257" s="9">
        <v>2800</v>
      </c>
      <c r="E257" s="77">
        <v>54.53</v>
      </c>
      <c r="F257" s="81">
        <v>336000</v>
      </c>
      <c r="G257" s="81">
        <v>33600</v>
      </c>
      <c r="H257" s="81"/>
      <c r="I257" s="93">
        <v>33600</v>
      </c>
      <c r="J257" s="93">
        <v>10080</v>
      </c>
      <c r="K257" s="93">
        <v>10080</v>
      </c>
      <c r="L257" s="93">
        <v>13440</v>
      </c>
      <c r="M257" s="93">
        <v>23520</v>
      </c>
      <c r="N257" s="93">
        <v>33600</v>
      </c>
      <c r="O257" s="110">
        <v>44651</v>
      </c>
      <c r="P257" s="110">
        <v>45015</v>
      </c>
      <c r="Q257" s="99" t="s">
        <v>31</v>
      </c>
      <c r="R257" s="100" t="s">
        <v>840</v>
      </c>
    </row>
    <row r="258" s="66" customFormat="1" ht="24" spans="1:18">
      <c r="A258" s="9">
        <v>252</v>
      </c>
      <c r="B258" s="9" t="s">
        <v>498</v>
      </c>
      <c r="C258" s="79" t="s">
        <v>910</v>
      </c>
      <c r="D258" s="9">
        <v>2200</v>
      </c>
      <c r="E258" s="77">
        <v>46.3</v>
      </c>
      <c r="F258" s="81">
        <v>264000</v>
      </c>
      <c r="G258" s="81">
        <v>26400</v>
      </c>
      <c r="H258" s="81"/>
      <c r="I258" s="93">
        <v>26400</v>
      </c>
      <c r="J258" s="93">
        <v>7920</v>
      </c>
      <c r="K258" s="93">
        <v>7920</v>
      </c>
      <c r="L258" s="93">
        <v>10560</v>
      </c>
      <c r="M258" s="93">
        <v>18480</v>
      </c>
      <c r="N258" s="93">
        <v>26400</v>
      </c>
      <c r="O258" s="110">
        <v>44651</v>
      </c>
      <c r="P258" s="110">
        <v>45015</v>
      </c>
      <c r="Q258" s="99" t="s">
        <v>31</v>
      </c>
      <c r="R258" s="100" t="s">
        <v>840</v>
      </c>
    </row>
    <row r="259" s="66" customFormat="1" ht="24" spans="1:18">
      <c r="A259" s="9">
        <v>253</v>
      </c>
      <c r="B259" s="9" t="s">
        <v>500</v>
      </c>
      <c r="C259" s="79" t="s">
        <v>911</v>
      </c>
      <c r="D259" s="9">
        <v>1800</v>
      </c>
      <c r="E259" s="77">
        <v>43.28</v>
      </c>
      <c r="F259" s="81">
        <v>216000</v>
      </c>
      <c r="G259" s="81">
        <v>21600</v>
      </c>
      <c r="H259" s="81">
        <v>6480</v>
      </c>
      <c r="I259" s="93">
        <v>28080</v>
      </c>
      <c r="J259" s="93">
        <v>8424</v>
      </c>
      <c r="K259" s="93">
        <v>8424</v>
      </c>
      <c r="L259" s="93">
        <v>11232</v>
      </c>
      <c r="M259" s="93">
        <v>19656</v>
      </c>
      <c r="N259" s="93">
        <v>28080</v>
      </c>
      <c r="O259" s="110">
        <v>44651</v>
      </c>
      <c r="P259" s="110">
        <v>45015</v>
      </c>
      <c r="Q259" s="99" t="s">
        <v>31</v>
      </c>
      <c r="R259" s="100" t="s">
        <v>853</v>
      </c>
    </row>
    <row r="260" s="66" customFormat="1" ht="24" spans="1:18">
      <c r="A260" s="9">
        <v>254</v>
      </c>
      <c r="B260" s="9" t="s">
        <v>500</v>
      </c>
      <c r="C260" s="79" t="s">
        <v>912</v>
      </c>
      <c r="D260" s="9">
        <v>1500</v>
      </c>
      <c r="E260" s="77">
        <v>34.12</v>
      </c>
      <c r="F260" s="81">
        <v>180000</v>
      </c>
      <c r="G260" s="81">
        <v>18000</v>
      </c>
      <c r="H260" s="81">
        <v>5400</v>
      </c>
      <c r="I260" s="93">
        <v>23400</v>
      </c>
      <c r="J260" s="93">
        <v>7020</v>
      </c>
      <c r="K260" s="93">
        <v>7020</v>
      </c>
      <c r="L260" s="93">
        <v>9360</v>
      </c>
      <c r="M260" s="93">
        <v>16380</v>
      </c>
      <c r="N260" s="93">
        <v>23400</v>
      </c>
      <c r="O260" s="110">
        <v>44651</v>
      </c>
      <c r="P260" s="110">
        <v>45015</v>
      </c>
      <c r="Q260" s="99" t="s">
        <v>31</v>
      </c>
      <c r="R260" s="100" t="s">
        <v>913</v>
      </c>
    </row>
    <row r="261" s="66" customFormat="1" ht="24" spans="1:18">
      <c r="A261" s="9">
        <v>255</v>
      </c>
      <c r="B261" s="9" t="s">
        <v>492</v>
      </c>
      <c r="C261" s="79" t="s">
        <v>914</v>
      </c>
      <c r="D261" s="9">
        <v>2500</v>
      </c>
      <c r="E261" s="77">
        <v>67.36</v>
      </c>
      <c r="F261" s="81">
        <v>300000</v>
      </c>
      <c r="G261" s="81">
        <v>30000</v>
      </c>
      <c r="H261" s="81">
        <v>9000</v>
      </c>
      <c r="I261" s="93">
        <v>39000</v>
      </c>
      <c r="J261" s="93">
        <v>11700</v>
      </c>
      <c r="K261" s="93">
        <v>11700</v>
      </c>
      <c r="L261" s="93">
        <v>15600</v>
      </c>
      <c r="M261" s="93">
        <v>27300</v>
      </c>
      <c r="N261" s="93">
        <v>39000</v>
      </c>
      <c r="O261" s="110">
        <v>44651</v>
      </c>
      <c r="P261" s="110">
        <v>45015</v>
      </c>
      <c r="Q261" s="99" t="s">
        <v>31</v>
      </c>
      <c r="R261" s="100" t="s">
        <v>901</v>
      </c>
    </row>
    <row r="262" s="66" customFormat="1" ht="24" spans="1:18">
      <c r="A262" s="9">
        <v>256</v>
      </c>
      <c r="B262" s="9" t="s">
        <v>504</v>
      </c>
      <c r="C262" s="79" t="s">
        <v>915</v>
      </c>
      <c r="D262" s="9">
        <v>1500</v>
      </c>
      <c r="E262" s="77">
        <v>44.64</v>
      </c>
      <c r="F262" s="81">
        <v>180000</v>
      </c>
      <c r="G262" s="81">
        <v>18000</v>
      </c>
      <c r="H262" s="81">
        <v>5400</v>
      </c>
      <c r="I262" s="93">
        <v>23400</v>
      </c>
      <c r="J262" s="93">
        <v>7020</v>
      </c>
      <c r="K262" s="93">
        <v>7020</v>
      </c>
      <c r="L262" s="93">
        <v>9360</v>
      </c>
      <c r="M262" s="93">
        <v>16380</v>
      </c>
      <c r="N262" s="93">
        <v>23400</v>
      </c>
      <c r="O262" s="110">
        <v>44651</v>
      </c>
      <c r="P262" s="110">
        <v>45015</v>
      </c>
      <c r="Q262" s="99" t="s">
        <v>31</v>
      </c>
      <c r="R262" s="100" t="s">
        <v>901</v>
      </c>
    </row>
    <row r="263" s="66" customFormat="1" ht="24" spans="1:18">
      <c r="A263" s="9">
        <v>257</v>
      </c>
      <c r="B263" s="9" t="s">
        <v>370</v>
      </c>
      <c r="C263" s="79" t="s">
        <v>916</v>
      </c>
      <c r="D263" s="9">
        <v>1820</v>
      </c>
      <c r="E263" s="77">
        <v>32.53</v>
      </c>
      <c r="F263" s="81">
        <v>218400</v>
      </c>
      <c r="G263" s="81">
        <v>21840</v>
      </c>
      <c r="H263" s="81"/>
      <c r="I263" s="93">
        <v>21840</v>
      </c>
      <c r="J263" s="93">
        <v>6552</v>
      </c>
      <c r="K263" s="93">
        <v>6552</v>
      </c>
      <c r="L263" s="93">
        <v>8736</v>
      </c>
      <c r="M263" s="93">
        <v>15288</v>
      </c>
      <c r="N263" s="93">
        <v>21840</v>
      </c>
      <c r="O263" s="110">
        <v>44651</v>
      </c>
      <c r="P263" s="110">
        <v>45015</v>
      </c>
      <c r="Q263" s="99" t="s">
        <v>31</v>
      </c>
      <c r="R263" s="100" t="s">
        <v>840</v>
      </c>
    </row>
    <row r="264" s="66" customFormat="1" ht="24" spans="1:18">
      <c r="A264" s="9">
        <v>258</v>
      </c>
      <c r="B264" s="9" t="s">
        <v>474</v>
      </c>
      <c r="C264" s="79" t="s">
        <v>917</v>
      </c>
      <c r="D264" s="9">
        <v>1500</v>
      </c>
      <c r="E264" s="77">
        <v>36.34</v>
      </c>
      <c r="F264" s="81">
        <v>180000</v>
      </c>
      <c r="G264" s="81">
        <v>18000</v>
      </c>
      <c r="H264" s="81"/>
      <c r="I264" s="93">
        <v>18000</v>
      </c>
      <c r="J264" s="93">
        <v>5400</v>
      </c>
      <c r="K264" s="93">
        <v>5400</v>
      </c>
      <c r="L264" s="93">
        <v>7200</v>
      </c>
      <c r="M264" s="93">
        <v>12600</v>
      </c>
      <c r="N264" s="93">
        <v>18000</v>
      </c>
      <c r="O264" s="110">
        <v>44651</v>
      </c>
      <c r="P264" s="110">
        <v>45015</v>
      </c>
      <c r="Q264" s="99" t="s">
        <v>31</v>
      </c>
      <c r="R264" s="100" t="s">
        <v>897</v>
      </c>
    </row>
    <row r="265" s="66" customFormat="1" ht="24" spans="1:18">
      <c r="A265" s="9">
        <v>259</v>
      </c>
      <c r="B265" s="9" t="s">
        <v>509</v>
      </c>
      <c r="C265" s="79" t="s">
        <v>918</v>
      </c>
      <c r="D265" s="9">
        <v>2500</v>
      </c>
      <c r="E265" s="77">
        <v>58.18</v>
      </c>
      <c r="F265" s="81">
        <v>300000</v>
      </c>
      <c r="G265" s="81">
        <v>30000</v>
      </c>
      <c r="H265" s="81"/>
      <c r="I265" s="93">
        <v>30000</v>
      </c>
      <c r="J265" s="93">
        <v>9000</v>
      </c>
      <c r="K265" s="93">
        <v>9000</v>
      </c>
      <c r="L265" s="93">
        <v>12000</v>
      </c>
      <c r="M265" s="93">
        <v>21000</v>
      </c>
      <c r="N265" s="93">
        <v>30000</v>
      </c>
      <c r="O265" s="110">
        <v>44651</v>
      </c>
      <c r="P265" s="110">
        <v>45015</v>
      </c>
      <c r="Q265" s="99" t="s">
        <v>31</v>
      </c>
      <c r="R265" s="100" t="s">
        <v>840</v>
      </c>
    </row>
    <row r="266" s="66" customFormat="1" ht="24" spans="1:18">
      <c r="A266" s="9">
        <v>260</v>
      </c>
      <c r="B266" s="9" t="s">
        <v>504</v>
      </c>
      <c r="C266" s="79" t="s">
        <v>919</v>
      </c>
      <c r="D266" s="9">
        <v>1750</v>
      </c>
      <c r="E266" s="77">
        <v>40.65</v>
      </c>
      <c r="F266" s="81">
        <v>210000</v>
      </c>
      <c r="G266" s="81">
        <v>21000</v>
      </c>
      <c r="H266" s="81">
        <v>6300</v>
      </c>
      <c r="I266" s="93">
        <v>27300</v>
      </c>
      <c r="J266" s="93">
        <v>8190</v>
      </c>
      <c r="K266" s="93">
        <v>8190</v>
      </c>
      <c r="L266" s="93">
        <v>10920</v>
      </c>
      <c r="M266" s="93">
        <v>19110</v>
      </c>
      <c r="N266" s="93">
        <v>27300</v>
      </c>
      <c r="O266" s="110">
        <v>44651</v>
      </c>
      <c r="P266" s="110">
        <v>45015</v>
      </c>
      <c r="Q266" s="99" t="s">
        <v>31</v>
      </c>
      <c r="R266" s="100" t="s">
        <v>901</v>
      </c>
    </row>
    <row r="267" s="66" customFormat="1" ht="24" spans="1:18">
      <c r="A267" s="9">
        <v>261</v>
      </c>
      <c r="B267" s="9" t="s">
        <v>500</v>
      </c>
      <c r="C267" s="79" t="s">
        <v>920</v>
      </c>
      <c r="D267" s="9">
        <v>2666</v>
      </c>
      <c r="E267" s="77">
        <v>30.8</v>
      </c>
      <c r="F267" s="81">
        <v>319920</v>
      </c>
      <c r="G267" s="81">
        <v>31992</v>
      </c>
      <c r="H267" s="81">
        <v>9597.6</v>
      </c>
      <c r="I267" s="93">
        <v>41589.6</v>
      </c>
      <c r="J267" s="93">
        <v>12476.88</v>
      </c>
      <c r="K267" s="93">
        <v>12476.88</v>
      </c>
      <c r="L267" s="93">
        <v>16635.84</v>
      </c>
      <c r="M267" s="93">
        <v>29112.72</v>
      </c>
      <c r="N267" s="93">
        <v>41589.6</v>
      </c>
      <c r="O267" s="110">
        <v>44651</v>
      </c>
      <c r="P267" s="110">
        <v>45015</v>
      </c>
      <c r="Q267" s="99" t="s">
        <v>31</v>
      </c>
      <c r="R267" s="100" t="s">
        <v>853</v>
      </c>
    </row>
    <row r="268" s="66" customFormat="1" ht="24" spans="1:18">
      <c r="A268" s="9">
        <v>262</v>
      </c>
      <c r="B268" s="9" t="s">
        <v>372</v>
      </c>
      <c r="C268" s="79" t="s">
        <v>727</v>
      </c>
      <c r="D268" s="9">
        <v>1000</v>
      </c>
      <c r="E268" s="77">
        <v>20.82</v>
      </c>
      <c r="F268" s="81">
        <v>120000</v>
      </c>
      <c r="G268" s="81">
        <v>12000</v>
      </c>
      <c r="H268" s="81"/>
      <c r="I268" s="93">
        <v>12000</v>
      </c>
      <c r="J268" s="93">
        <v>3600</v>
      </c>
      <c r="K268" s="93">
        <v>3600</v>
      </c>
      <c r="L268" s="93">
        <v>4800</v>
      </c>
      <c r="M268" s="93">
        <v>8400</v>
      </c>
      <c r="N268" s="93">
        <v>12000</v>
      </c>
      <c r="O268" s="110">
        <v>44651</v>
      </c>
      <c r="P268" s="110">
        <v>45015</v>
      </c>
      <c r="Q268" s="99" t="s">
        <v>31</v>
      </c>
      <c r="R268" s="100" t="s">
        <v>840</v>
      </c>
    </row>
    <row r="269" s="66" customFormat="1" ht="24" spans="1:18">
      <c r="A269" s="9">
        <v>263</v>
      </c>
      <c r="B269" s="9" t="s">
        <v>500</v>
      </c>
      <c r="C269" s="79" t="s">
        <v>921</v>
      </c>
      <c r="D269" s="9">
        <v>1300</v>
      </c>
      <c r="E269" s="77">
        <v>30.76</v>
      </c>
      <c r="F269" s="81">
        <v>156000</v>
      </c>
      <c r="G269" s="81">
        <v>15600</v>
      </c>
      <c r="H269" s="81">
        <v>4680</v>
      </c>
      <c r="I269" s="93">
        <v>20280</v>
      </c>
      <c r="J269" s="93">
        <v>6084</v>
      </c>
      <c r="K269" s="93">
        <v>6084</v>
      </c>
      <c r="L269" s="93">
        <v>8112</v>
      </c>
      <c r="M269" s="93">
        <v>14196</v>
      </c>
      <c r="N269" s="93">
        <v>20280</v>
      </c>
      <c r="O269" s="110">
        <v>44651</v>
      </c>
      <c r="P269" s="110">
        <v>45015</v>
      </c>
      <c r="Q269" s="99" t="s">
        <v>31</v>
      </c>
      <c r="R269" s="100" t="s">
        <v>853</v>
      </c>
    </row>
    <row r="270" s="66" customFormat="1" ht="24" spans="1:18">
      <c r="A270" s="9">
        <v>264</v>
      </c>
      <c r="B270" s="9" t="s">
        <v>515</v>
      </c>
      <c r="C270" s="79" t="s">
        <v>922</v>
      </c>
      <c r="D270" s="9">
        <v>3000</v>
      </c>
      <c r="E270" s="77">
        <v>68.38</v>
      </c>
      <c r="F270" s="81">
        <v>360000</v>
      </c>
      <c r="G270" s="81">
        <v>36000</v>
      </c>
      <c r="H270" s="81"/>
      <c r="I270" s="93">
        <v>36000</v>
      </c>
      <c r="J270" s="93">
        <v>10800</v>
      </c>
      <c r="K270" s="93">
        <v>10800</v>
      </c>
      <c r="L270" s="93">
        <v>14400</v>
      </c>
      <c r="M270" s="93">
        <v>25200</v>
      </c>
      <c r="N270" s="93">
        <v>36000</v>
      </c>
      <c r="O270" s="110">
        <v>44651</v>
      </c>
      <c r="P270" s="110">
        <v>45015</v>
      </c>
      <c r="Q270" s="99" t="s">
        <v>31</v>
      </c>
      <c r="R270" s="100" t="s">
        <v>840</v>
      </c>
    </row>
    <row r="271" s="66" customFormat="1" ht="24" spans="1:18">
      <c r="A271" s="9">
        <v>265</v>
      </c>
      <c r="B271" s="9" t="s">
        <v>500</v>
      </c>
      <c r="C271" s="79" t="s">
        <v>923</v>
      </c>
      <c r="D271" s="9">
        <v>2600</v>
      </c>
      <c r="E271" s="77">
        <v>66.6</v>
      </c>
      <c r="F271" s="81">
        <v>312000</v>
      </c>
      <c r="G271" s="81">
        <v>31200</v>
      </c>
      <c r="H271" s="81">
        <v>9360</v>
      </c>
      <c r="I271" s="93">
        <v>40560</v>
      </c>
      <c r="J271" s="93">
        <v>12168</v>
      </c>
      <c r="K271" s="93">
        <v>12168</v>
      </c>
      <c r="L271" s="93">
        <v>16224</v>
      </c>
      <c r="M271" s="93">
        <v>28392</v>
      </c>
      <c r="N271" s="93">
        <v>40560</v>
      </c>
      <c r="O271" s="110">
        <v>44651</v>
      </c>
      <c r="P271" s="110">
        <v>45015</v>
      </c>
      <c r="Q271" s="99" t="s">
        <v>31</v>
      </c>
      <c r="R271" s="100" t="s">
        <v>853</v>
      </c>
    </row>
    <row r="272" s="66" customFormat="1" ht="24" spans="1:18">
      <c r="A272" s="9">
        <v>266</v>
      </c>
      <c r="B272" s="9" t="s">
        <v>518</v>
      </c>
      <c r="C272" s="79" t="s">
        <v>924</v>
      </c>
      <c r="D272" s="9">
        <v>1820</v>
      </c>
      <c r="E272" s="77">
        <v>41.48</v>
      </c>
      <c r="F272" s="81">
        <v>218400</v>
      </c>
      <c r="G272" s="81">
        <v>21840</v>
      </c>
      <c r="H272" s="81"/>
      <c r="I272" s="93">
        <v>21840</v>
      </c>
      <c r="J272" s="93">
        <v>6552</v>
      </c>
      <c r="K272" s="93">
        <v>6552</v>
      </c>
      <c r="L272" s="93">
        <v>8736</v>
      </c>
      <c r="M272" s="93">
        <v>15288</v>
      </c>
      <c r="N272" s="93">
        <v>21840</v>
      </c>
      <c r="O272" s="110">
        <v>44651</v>
      </c>
      <c r="P272" s="110">
        <v>45015</v>
      </c>
      <c r="Q272" s="99" t="s">
        <v>31</v>
      </c>
      <c r="R272" s="100" t="s">
        <v>840</v>
      </c>
    </row>
    <row r="273" s="66" customFormat="1" ht="24" spans="1:18">
      <c r="A273" s="9">
        <v>267</v>
      </c>
      <c r="B273" s="9" t="s">
        <v>520</v>
      </c>
      <c r="C273" s="79" t="s">
        <v>925</v>
      </c>
      <c r="D273" s="9">
        <v>1200</v>
      </c>
      <c r="E273" s="77">
        <v>35.22</v>
      </c>
      <c r="F273" s="81">
        <v>144000</v>
      </c>
      <c r="G273" s="81">
        <v>14400</v>
      </c>
      <c r="H273" s="81"/>
      <c r="I273" s="93">
        <v>14400</v>
      </c>
      <c r="J273" s="93">
        <v>4320</v>
      </c>
      <c r="K273" s="93">
        <v>4320</v>
      </c>
      <c r="L273" s="93">
        <v>5760</v>
      </c>
      <c r="M273" s="93">
        <v>10080</v>
      </c>
      <c r="N273" s="93">
        <v>14400</v>
      </c>
      <c r="O273" s="110">
        <v>44651</v>
      </c>
      <c r="P273" s="110">
        <v>45015</v>
      </c>
      <c r="Q273" s="99" t="s">
        <v>31</v>
      </c>
      <c r="R273" s="100" t="s">
        <v>840</v>
      </c>
    </row>
    <row r="274" s="66" customFormat="1" ht="24" spans="1:18">
      <c r="A274" s="9">
        <v>268</v>
      </c>
      <c r="B274" s="9" t="s">
        <v>522</v>
      </c>
      <c r="C274" s="79" t="s">
        <v>926</v>
      </c>
      <c r="D274" s="9">
        <v>3000</v>
      </c>
      <c r="E274" s="77">
        <v>54.23</v>
      </c>
      <c r="F274" s="81">
        <v>360000</v>
      </c>
      <c r="G274" s="81">
        <v>36000</v>
      </c>
      <c r="H274" s="81"/>
      <c r="I274" s="93">
        <v>36000</v>
      </c>
      <c r="J274" s="93">
        <v>10800</v>
      </c>
      <c r="K274" s="93">
        <v>10800</v>
      </c>
      <c r="L274" s="93">
        <v>14400</v>
      </c>
      <c r="M274" s="93">
        <v>25200</v>
      </c>
      <c r="N274" s="93">
        <v>36000</v>
      </c>
      <c r="O274" s="110">
        <v>44651</v>
      </c>
      <c r="P274" s="110">
        <v>45015</v>
      </c>
      <c r="Q274" s="99" t="s">
        <v>31</v>
      </c>
      <c r="R274" s="100" t="s">
        <v>840</v>
      </c>
    </row>
    <row r="275" s="66" customFormat="1" ht="24" spans="1:18">
      <c r="A275" s="9">
        <v>269</v>
      </c>
      <c r="B275" s="9" t="s">
        <v>520</v>
      </c>
      <c r="C275" s="79" t="s">
        <v>927</v>
      </c>
      <c r="D275" s="9">
        <v>300</v>
      </c>
      <c r="E275" s="77">
        <v>7.2</v>
      </c>
      <c r="F275" s="81">
        <v>36000</v>
      </c>
      <c r="G275" s="81">
        <v>3600</v>
      </c>
      <c r="H275" s="81"/>
      <c r="I275" s="93">
        <v>3600</v>
      </c>
      <c r="J275" s="93">
        <v>1080</v>
      </c>
      <c r="K275" s="93">
        <v>1080</v>
      </c>
      <c r="L275" s="93">
        <v>1440</v>
      </c>
      <c r="M275" s="93">
        <v>2520</v>
      </c>
      <c r="N275" s="93">
        <v>3600</v>
      </c>
      <c r="O275" s="110">
        <v>44651</v>
      </c>
      <c r="P275" s="110">
        <v>45015</v>
      </c>
      <c r="Q275" s="99" t="s">
        <v>31</v>
      </c>
      <c r="R275" s="100" t="s">
        <v>840</v>
      </c>
    </row>
    <row r="276" s="66" customFormat="1" ht="24" spans="1:18">
      <c r="A276" s="9">
        <v>270</v>
      </c>
      <c r="B276" s="9" t="s">
        <v>525</v>
      </c>
      <c r="C276" s="79" t="s">
        <v>928</v>
      </c>
      <c r="D276" s="9">
        <v>1550</v>
      </c>
      <c r="E276" s="77">
        <v>46.81</v>
      </c>
      <c r="F276" s="81">
        <v>186000</v>
      </c>
      <c r="G276" s="81">
        <v>18600</v>
      </c>
      <c r="H276" s="81"/>
      <c r="I276" s="93">
        <v>18600</v>
      </c>
      <c r="J276" s="93">
        <v>5580</v>
      </c>
      <c r="K276" s="93">
        <v>5580</v>
      </c>
      <c r="L276" s="93">
        <v>7440</v>
      </c>
      <c r="M276" s="93">
        <v>13020</v>
      </c>
      <c r="N276" s="93">
        <v>18600</v>
      </c>
      <c r="O276" s="110">
        <v>44651</v>
      </c>
      <c r="P276" s="110">
        <v>45015</v>
      </c>
      <c r="Q276" s="99" t="s">
        <v>31</v>
      </c>
      <c r="R276" s="100" t="s">
        <v>643</v>
      </c>
    </row>
    <row r="277" s="66" customFormat="1" ht="24" spans="1:18">
      <c r="A277" s="9">
        <v>271</v>
      </c>
      <c r="B277" s="9" t="s">
        <v>525</v>
      </c>
      <c r="C277" s="79" t="s">
        <v>929</v>
      </c>
      <c r="D277" s="9">
        <v>1450</v>
      </c>
      <c r="E277" s="77">
        <v>43.67</v>
      </c>
      <c r="F277" s="81">
        <v>174000</v>
      </c>
      <c r="G277" s="81">
        <v>17400</v>
      </c>
      <c r="H277" s="81"/>
      <c r="I277" s="93">
        <v>17400</v>
      </c>
      <c r="J277" s="93">
        <v>5220</v>
      </c>
      <c r="K277" s="93">
        <v>5220</v>
      </c>
      <c r="L277" s="93">
        <v>6960</v>
      </c>
      <c r="M277" s="93">
        <v>12180</v>
      </c>
      <c r="N277" s="93">
        <v>17400</v>
      </c>
      <c r="O277" s="110">
        <v>44651</v>
      </c>
      <c r="P277" s="110">
        <v>45015</v>
      </c>
      <c r="Q277" s="99" t="s">
        <v>31</v>
      </c>
      <c r="R277" s="100" t="s">
        <v>643</v>
      </c>
    </row>
    <row r="278" s="66" customFormat="1" ht="24" spans="1:18">
      <c r="A278" s="9">
        <v>272</v>
      </c>
      <c r="B278" s="9" t="s">
        <v>529</v>
      </c>
      <c r="C278" s="79" t="s">
        <v>930</v>
      </c>
      <c r="D278" s="9">
        <v>2000</v>
      </c>
      <c r="E278" s="77">
        <v>68</v>
      </c>
      <c r="F278" s="81">
        <v>240000</v>
      </c>
      <c r="G278" s="81">
        <v>24000</v>
      </c>
      <c r="H278" s="81"/>
      <c r="I278" s="93">
        <v>24000</v>
      </c>
      <c r="J278" s="93">
        <v>7200</v>
      </c>
      <c r="K278" s="93">
        <v>7200</v>
      </c>
      <c r="L278" s="93">
        <v>9600</v>
      </c>
      <c r="M278" s="93">
        <v>16800</v>
      </c>
      <c r="N278" s="93">
        <v>24000</v>
      </c>
      <c r="O278" s="110">
        <v>44651</v>
      </c>
      <c r="P278" s="110">
        <v>45015</v>
      </c>
      <c r="Q278" s="99" t="s">
        <v>31</v>
      </c>
      <c r="R278" s="100" t="s">
        <v>931</v>
      </c>
    </row>
    <row r="279" s="66" customFormat="1" ht="24" spans="1:18">
      <c r="A279" s="9">
        <v>273</v>
      </c>
      <c r="B279" s="9" t="s">
        <v>532</v>
      </c>
      <c r="C279" s="79" t="s">
        <v>932</v>
      </c>
      <c r="D279" s="9">
        <v>1400</v>
      </c>
      <c r="E279" s="77">
        <v>40.68</v>
      </c>
      <c r="F279" s="81">
        <v>168000</v>
      </c>
      <c r="G279" s="81">
        <v>16800</v>
      </c>
      <c r="H279" s="81"/>
      <c r="I279" s="93">
        <v>16800</v>
      </c>
      <c r="J279" s="93">
        <v>5040</v>
      </c>
      <c r="K279" s="93">
        <v>5040</v>
      </c>
      <c r="L279" s="93">
        <v>6720</v>
      </c>
      <c r="M279" s="93">
        <v>11760</v>
      </c>
      <c r="N279" s="93">
        <v>16800</v>
      </c>
      <c r="O279" s="110">
        <v>44651</v>
      </c>
      <c r="P279" s="110">
        <v>45015</v>
      </c>
      <c r="Q279" s="99" t="s">
        <v>31</v>
      </c>
      <c r="R279" s="100" t="s">
        <v>840</v>
      </c>
    </row>
    <row r="280" s="66" customFormat="1" ht="24" spans="1:18">
      <c r="A280" s="9">
        <v>274</v>
      </c>
      <c r="B280" s="9" t="s">
        <v>536</v>
      </c>
      <c r="C280" s="79" t="s">
        <v>933</v>
      </c>
      <c r="D280" s="9">
        <v>1400</v>
      </c>
      <c r="E280" s="77">
        <v>40.32</v>
      </c>
      <c r="F280" s="81">
        <v>168000</v>
      </c>
      <c r="G280" s="81">
        <v>16800</v>
      </c>
      <c r="H280" s="81">
        <v>5040</v>
      </c>
      <c r="I280" s="93">
        <v>21840</v>
      </c>
      <c r="J280" s="93">
        <v>6552</v>
      </c>
      <c r="K280" s="93">
        <v>6552</v>
      </c>
      <c r="L280" s="93">
        <v>8736</v>
      </c>
      <c r="M280" s="93">
        <v>15288</v>
      </c>
      <c r="N280" s="93">
        <v>21840</v>
      </c>
      <c r="O280" s="110">
        <v>44651</v>
      </c>
      <c r="P280" s="110">
        <v>45015</v>
      </c>
      <c r="Q280" s="99" t="s">
        <v>31</v>
      </c>
      <c r="R280" s="100" t="s">
        <v>931</v>
      </c>
    </row>
    <row r="281" s="66" customFormat="1" ht="24" spans="1:18">
      <c r="A281" s="9">
        <v>275</v>
      </c>
      <c r="B281" s="9" t="s">
        <v>538</v>
      </c>
      <c r="C281" s="79" t="s">
        <v>746</v>
      </c>
      <c r="D281" s="9">
        <v>1890</v>
      </c>
      <c r="E281" s="77">
        <v>43.73</v>
      </c>
      <c r="F281" s="81">
        <v>226800</v>
      </c>
      <c r="G281" s="81">
        <v>22680</v>
      </c>
      <c r="H281" s="81"/>
      <c r="I281" s="93">
        <v>22680</v>
      </c>
      <c r="J281" s="93">
        <v>6804</v>
      </c>
      <c r="K281" s="93">
        <v>6804</v>
      </c>
      <c r="L281" s="93">
        <v>9072</v>
      </c>
      <c r="M281" s="93">
        <v>15876</v>
      </c>
      <c r="N281" s="93">
        <v>22680</v>
      </c>
      <c r="O281" s="110">
        <v>44651</v>
      </c>
      <c r="P281" s="110">
        <v>45015</v>
      </c>
      <c r="Q281" s="99" t="s">
        <v>31</v>
      </c>
      <c r="R281" s="100" t="s">
        <v>643</v>
      </c>
    </row>
    <row r="282" s="66" customFormat="1" ht="24" spans="1:18">
      <c r="A282" s="9">
        <v>276</v>
      </c>
      <c r="B282" s="9" t="s">
        <v>449</v>
      </c>
      <c r="C282" s="79" t="s">
        <v>934</v>
      </c>
      <c r="D282" s="9">
        <v>1300</v>
      </c>
      <c r="E282" s="77">
        <v>30.45</v>
      </c>
      <c r="F282" s="81">
        <v>156000</v>
      </c>
      <c r="G282" s="81">
        <v>15600</v>
      </c>
      <c r="H282" s="81"/>
      <c r="I282" s="93">
        <v>15600</v>
      </c>
      <c r="J282" s="93">
        <v>4680</v>
      </c>
      <c r="K282" s="93">
        <v>4680</v>
      </c>
      <c r="L282" s="93">
        <v>6240</v>
      </c>
      <c r="M282" s="93">
        <v>10920</v>
      </c>
      <c r="N282" s="93">
        <v>15600</v>
      </c>
      <c r="O282" s="110">
        <v>44651</v>
      </c>
      <c r="P282" s="110">
        <v>45015</v>
      </c>
      <c r="Q282" s="99" t="s">
        <v>31</v>
      </c>
      <c r="R282" s="100" t="s">
        <v>643</v>
      </c>
    </row>
    <row r="283" s="66" customFormat="1" ht="24" spans="1:18">
      <c r="A283" s="9">
        <v>277</v>
      </c>
      <c r="B283" s="9" t="s">
        <v>541</v>
      </c>
      <c r="C283" s="79" t="s">
        <v>935</v>
      </c>
      <c r="D283" s="9">
        <v>2000</v>
      </c>
      <c r="E283" s="77">
        <v>46.27</v>
      </c>
      <c r="F283" s="81">
        <v>240000</v>
      </c>
      <c r="G283" s="81">
        <v>24000</v>
      </c>
      <c r="H283" s="81"/>
      <c r="I283" s="93">
        <v>24000</v>
      </c>
      <c r="J283" s="93">
        <v>7200</v>
      </c>
      <c r="K283" s="93">
        <v>7200</v>
      </c>
      <c r="L283" s="93">
        <v>9600</v>
      </c>
      <c r="M283" s="93">
        <v>16800</v>
      </c>
      <c r="N283" s="93">
        <v>24000</v>
      </c>
      <c r="O283" s="110">
        <v>44651</v>
      </c>
      <c r="P283" s="110">
        <v>45015</v>
      </c>
      <c r="Q283" s="99" t="s">
        <v>31</v>
      </c>
      <c r="R283" s="100" t="s">
        <v>643</v>
      </c>
    </row>
    <row r="284" s="66" customFormat="1" ht="24" spans="1:18">
      <c r="A284" s="9">
        <v>278</v>
      </c>
      <c r="B284" s="9" t="s">
        <v>543</v>
      </c>
      <c r="C284" s="79" t="s">
        <v>936</v>
      </c>
      <c r="D284" s="9">
        <v>2880</v>
      </c>
      <c r="E284" s="77">
        <v>58.87</v>
      </c>
      <c r="F284" s="81">
        <v>345600</v>
      </c>
      <c r="G284" s="81">
        <v>34560</v>
      </c>
      <c r="H284" s="81"/>
      <c r="I284" s="93">
        <v>34560</v>
      </c>
      <c r="J284" s="93">
        <v>10368</v>
      </c>
      <c r="K284" s="93">
        <v>10368</v>
      </c>
      <c r="L284" s="93">
        <v>13824</v>
      </c>
      <c r="M284" s="93">
        <v>24192</v>
      </c>
      <c r="N284" s="93">
        <v>34560</v>
      </c>
      <c r="O284" s="110">
        <v>44651</v>
      </c>
      <c r="P284" s="110">
        <v>45015</v>
      </c>
      <c r="Q284" s="99" t="s">
        <v>31</v>
      </c>
      <c r="R284" s="100" t="s">
        <v>840</v>
      </c>
    </row>
    <row r="285" s="66" customFormat="1" ht="24" spans="1:18">
      <c r="A285" s="9">
        <v>279</v>
      </c>
      <c r="B285" s="9" t="s">
        <v>545</v>
      </c>
      <c r="C285" s="79" t="s">
        <v>937</v>
      </c>
      <c r="D285" s="9">
        <v>1700</v>
      </c>
      <c r="E285" s="77">
        <v>34</v>
      </c>
      <c r="F285" s="81">
        <v>204000</v>
      </c>
      <c r="G285" s="81">
        <v>20400</v>
      </c>
      <c r="H285" s="81"/>
      <c r="I285" s="93">
        <v>20400</v>
      </c>
      <c r="J285" s="93">
        <v>6120</v>
      </c>
      <c r="K285" s="93">
        <v>6120</v>
      </c>
      <c r="L285" s="93">
        <v>8160</v>
      </c>
      <c r="M285" s="93">
        <v>14280</v>
      </c>
      <c r="N285" s="93">
        <v>20400</v>
      </c>
      <c r="O285" s="110">
        <v>44651</v>
      </c>
      <c r="P285" s="110">
        <v>45015</v>
      </c>
      <c r="Q285" s="99" t="s">
        <v>31</v>
      </c>
      <c r="R285" s="100" t="s">
        <v>643</v>
      </c>
    </row>
    <row r="286" s="66" customFormat="1" ht="24" spans="1:18">
      <c r="A286" s="9">
        <v>280</v>
      </c>
      <c r="B286" s="9" t="s">
        <v>547</v>
      </c>
      <c r="C286" s="79" t="s">
        <v>938</v>
      </c>
      <c r="D286" s="9">
        <v>1100</v>
      </c>
      <c r="E286" s="77">
        <v>26.49</v>
      </c>
      <c r="F286" s="81">
        <v>132000</v>
      </c>
      <c r="G286" s="81">
        <v>13200</v>
      </c>
      <c r="H286" s="81"/>
      <c r="I286" s="93">
        <v>13200</v>
      </c>
      <c r="J286" s="93">
        <v>3960</v>
      </c>
      <c r="K286" s="93">
        <v>3960</v>
      </c>
      <c r="L286" s="93">
        <v>5280</v>
      </c>
      <c r="M286" s="93">
        <v>9240</v>
      </c>
      <c r="N286" s="93">
        <v>13200</v>
      </c>
      <c r="O286" s="110">
        <v>44651</v>
      </c>
      <c r="P286" s="110">
        <v>45015</v>
      </c>
      <c r="Q286" s="99" t="s">
        <v>31</v>
      </c>
      <c r="R286" s="100" t="s">
        <v>939</v>
      </c>
    </row>
    <row r="287" s="66" customFormat="1" ht="24" spans="1:18">
      <c r="A287" s="9">
        <v>281</v>
      </c>
      <c r="B287" s="9" t="s">
        <v>549</v>
      </c>
      <c r="C287" s="79" t="s">
        <v>757</v>
      </c>
      <c r="D287" s="9">
        <v>3000</v>
      </c>
      <c r="E287" s="77">
        <v>80.76</v>
      </c>
      <c r="F287" s="81">
        <v>360000</v>
      </c>
      <c r="G287" s="81">
        <v>36000</v>
      </c>
      <c r="H287" s="81"/>
      <c r="I287" s="93">
        <v>36000</v>
      </c>
      <c r="J287" s="93">
        <v>10800</v>
      </c>
      <c r="K287" s="93">
        <v>10800</v>
      </c>
      <c r="L287" s="93">
        <v>14400</v>
      </c>
      <c r="M287" s="93">
        <v>25200</v>
      </c>
      <c r="N287" s="93">
        <v>36000</v>
      </c>
      <c r="O287" s="110">
        <v>44651</v>
      </c>
      <c r="P287" s="110">
        <v>45015</v>
      </c>
      <c r="Q287" s="99" t="s">
        <v>31</v>
      </c>
      <c r="R287" s="100" t="s">
        <v>840</v>
      </c>
    </row>
    <row r="288" s="66" customFormat="1" ht="24" spans="1:18">
      <c r="A288" s="9">
        <v>282</v>
      </c>
      <c r="B288" s="9" t="s">
        <v>552</v>
      </c>
      <c r="C288" s="79" t="s">
        <v>940</v>
      </c>
      <c r="D288" s="9">
        <v>600</v>
      </c>
      <c r="E288" s="77">
        <v>14.23</v>
      </c>
      <c r="F288" s="81">
        <v>72000</v>
      </c>
      <c r="G288" s="81">
        <v>7200</v>
      </c>
      <c r="H288" s="81"/>
      <c r="I288" s="93">
        <v>7200</v>
      </c>
      <c r="J288" s="93">
        <v>2160</v>
      </c>
      <c r="K288" s="93">
        <v>2160</v>
      </c>
      <c r="L288" s="93">
        <v>2880</v>
      </c>
      <c r="M288" s="93">
        <v>5040</v>
      </c>
      <c r="N288" s="93">
        <v>7200</v>
      </c>
      <c r="O288" s="110">
        <v>44651</v>
      </c>
      <c r="P288" s="110">
        <v>45015</v>
      </c>
      <c r="Q288" s="111" t="s">
        <v>31</v>
      </c>
      <c r="R288" s="100" t="s">
        <v>859</v>
      </c>
    </row>
    <row r="289" s="66" customFormat="1" ht="24" spans="1:18">
      <c r="A289" s="9">
        <v>283</v>
      </c>
      <c r="B289" s="9" t="s">
        <v>554</v>
      </c>
      <c r="C289" s="79" t="s">
        <v>941</v>
      </c>
      <c r="D289" s="9">
        <v>1500</v>
      </c>
      <c r="E289" s="77">
        <v>52.8</v>
      </c>
      <c r="F289" s="81">
        <v>180000</v>
      </c>
      <c r="G289" s="81">
        <v>18000</v>
      </c>
      <c r="H289" s="81"/>
      <c r="I289" s="93">
        <v>18000</v>
      </c>
      <c r="J289" s="93">
        <v>5400</v>
      </c>
      <c r="K289" s="93">
        <v>5400</v>
      </c>
      <c r="L289" s="93">
        <v>7200</v>
      </c>
      <c r="M289" s="93">
        <v>12600</v>
      </c>
      <c r="N289" s="93">
        <v>18000</v>
      </c>
      <c r="O289" s="110">
        <v>44651</v>
      </c>
      <c r="P289" s="110">
        <v>45015</v>
      </c>
      <c r="Q289" s="99" t="s">
        <v>31</v>
      </c>
      <c r="R289" s="100" t="s">
        <v>643</v>
      </c>
    </row>
    <row r="290" s="66" customFormat="1" ht="24" spans="1:18">
      <c r="A290" s="9">
        <v>284</v>
      </c>
      <c r="B290" s="9" t="s">
        <v>556</v>
      </c>
      <c r="C290" s="79" t="s">
        <v>942</v>
      </c>
      <c r="D290" s="9">
        <v>900</v>
      </c>
      <c r="E290" s="77">
        <v>21.89</v>
      </c>
      <c r="F290" s="81">
        <v>108000</v>
      </c>
      <c r="G290" s="81">
        <v>10800</v>
      </c>
      <c r="H290" s="81"/>
      <c r="I290" s="93">
        <v>10800</v>
      </c>
      <c r="J290" s="93">
        <v>3240</v>
      </c>
      <c r="K290" s="93">
        <v>3240</v>
      </c>
      <c r="L290" s="93">
        <v>4320</v>
      </c>
      <c r="M290" s="93">
        <v>7560</v>
      </c>
      <c r="N290" s="93">
        <v>10800</v>
      </c>
      <c r="O290" s="110">
        <v>44651</v>
      </c>
      <c r="P290" s="110">
        <v>45015</v>
      </c>
      <c r="Q290" s="99" t="s">
        <v>31</v>
      </c>
      <c r="R290" s="100" t="s">
        <v>943</v>
      </c>
    </row>
    <row r="291" s="66" customFormat="1" ht="24" spans="1:18">
      <c r="A291" s="9">
        <v>285</v>
      </c>
      <c r="B291" s="9" t="s">
        <v>559</v>
      </c>
      <c r="C291" s="79" t="s">
        <v>944</v>
      </c>
      <c r="D291" s="9">
        <v>600</v>
      </c>
      <c r="E291" s="77">
        <v>17.4</v>
      </c>
      <c r="F291" s="81">
        <v>72000</v>
      </c>
      <c r="G291" s="81">
        <v>7200</v>
      </c>
      <c r="H291" s="81"/>
      <c r="I291" s="93">
        <v>7200</v>
      </c>
      <c r="J291" s="93">
        <v>2160</v>
      </c>
      <c r="K291" s="93">
        <v>2160</v>
      </c>
      <c r="L291" s="93">
        <v>2880</v>
      </c>
      <c r="M291" s="93">
        <v>5040</v>
      </c>
      <c r="N291" s="93">
        <v>7200</v>
      </c>
      <c r="O291" s="110">
        <v>44651</v>
      </c>
      <c r="P291" s="110">
        <v>45015</v>
      </c>
      <c r="Q291" s="99" t="s">
        <v>31</v>
      </c>
      <c r="R291" s="100" t="s">
        <v>943</v>
      </c>
    </row>
    <row r="292" s="66" customFormat="1" ht="24" spans="1:18">
      <c r="A292" s="9">
        <v>286</v>
      </c>
      <c r="B292" s="9" t="s">
        <v>562</v>
      </c>
      <c r="C292" s="79" t="s">
        <v>945</v>
      </c>
      <c r="D292" s="9">
        <v>3000</v>
      </c>
      <c r="E292" s="77">
        <v>80.95</v>
      </c>
      <c r="F292" s="81">
        <v>360000</v>
      </c>
      <c r="G292" s="81">
        <v>36000</v>
      </c>
      <c r="H292" s="81"/>
      <c r="I292" s="93">
        <v>36000</v>
      </c>
      <c r="J292" s="93">
        <v>10800</v>
      </c>
      <c r="K292" s="93">
        <v>10800</v>
      </c>
      <c r="L292" s="93">
        <v>14400</v>
      </c>
      <c r="M292" s="93">
        <v>25200</v>
      </c>
      <c r="N292" s="93">
        <v>36000</v>
      </c>
      <c r="O292" s="110">
        <v>44651</v>
      </c>
      <c r="P292" s="110">
        <v>45015</v>
      </c>
      <c r="Q292" s="99" t="s">
        <v>31</v>
      </c>
      <c r="R292" s="100" t="s">
        <v>840</v>
      </c>
    </row>
    <row r="293" s="66" customFormat="1" ht="24" spans="1:18">
      <c r="A293" s="9">
        <v>287</v>
      </c>
      <c r="B293" s="9" t="s">
        <v>565</v>
      </c>
      <c r="C293" s="79" t="s">
        <v>946</v>
      </c>
      <c r="D293" s="9">
        <v>2160</v>
      </c>
      <c r="E293" s="77">
        <v>50</v>
      </c>
      <c r="F293" s="81">
        <v>259200</v>
      </c>
      <c r="G293" s="81">
        <v>25920</v>
      </c>
      <c r="H293" s="81"/>
      <c r="I293" s="93">
        <v>25920</v>
      </c>
      <c r="J293" s="93">
        <v>7776</v>
      </c>
      <c r="K293" s="93">
        <v>7776</v>
      </c>
      <c r="L293" s="93">
        <v>10368</v>
      </c>
      <c r="M293" s="93">
        <v>18144</v>
      </c>
      <c r="N293" s="93">
        <v>25920</v>
      </c>
      <c r="O293" s="110">
        <v>44651</v>
      </c>
      <c r="P293" s="110">
        <v>45015</v>
      </c>
      <c r="Q293" s="99" t="s">
        <v>31</v>
      </c>
      <c r="R293" s="100" t="s">
        <v>947</v>
      </c>
    </row>
    <row r="294" s="66" customFormat="1" ht="24" spans="1:18">
      <c r="A294" s="9">
        <v>288</v>
      </c>
      <c r="B294" s="9" t="s">
        <v>536</v>
      </c>
      <c r="C294" s="79" t="s">
        <v>948</v>
      </c>
      <c r="D294" s="9">
        <v>2250</v>
      </c>
      <c r="E294" s="77">
        <v>79.13</v>
      </c>
      <c r="F294" s="81">
        <v>270000</v>
      </c>
      <c r="G294" s="81">
        <v>27000</v>
      </c>
      <c r="H294" s="81"/>
      <c r="I294" s="93">
        <v>27000</v>
      </c>
      <c r="J294" s="93">
        <v>8100</v>
      </c>
      <c r="K294" s="93">
        <v>8100</v>
      </c>
      <c r="L294" s="93">
        <v>10800</v>
      </c>
      <c r="M294" s="93">
        <v>18900</v>
      </c>
      <c r="N294" s="93">
        <v>27000</v>
      </c>
      <c r="O294" s="110">
        <v>44651</v>
      </c>
      <c r="P294" s="110">
        <v>45015</v>
      </c>
      <c r="Q294" s="99" t="s">
        <v>31</v>
      </c>
      <c r="R294" s="100" t="s">
        <v>931</v>
      </c>
    </row>
    <row r="295" s="66" customFormat="1" ht="24" spans="1:18">
      <c r="A295" s="9">
        <v>289</v>
      </c>
      <c r="B295" s="9" t="s">
        <v>568</v>
      </c>
      <c r="C295" s="79" t="s">
        <v>949</v>
      </c>
      <c r="D295" s="9">
        <v>1800</v>
      </c>
      <c r="E295" s="77">
        <v>42.71</v>
      </c>
      <c r="F295" s="81">
        <v>216000</v>
      </c>
      <c r="G295" s="81">
        <v>21600</v>
      </c>
      <c r="H295" s="81"/>
      <c r="I295" s="93">
        <v>21600</v>
      </c>
      <c r="J295" s="93">
        <v>6480</v>
      </c>
      <c r="K295" s="93">
        <v>6480</v>
      </c>
      <c r="L295" s="93">
        <v>8640</v>
      </c>
      <c r="M295" s="93">
        <v>15120</v>
      </c>
      <c r="N295" s="93">
        <v>21600</v>
      </c>
      <c r="O295" s="110">
        <v>44651</v>
      </c>
      <c r="P295" s="110">
        <v>45015</v>
      </c>
      <c r="Q295" s="99" t="s">
        <v>31</v>
      </c>
      <c r="R295" s="100" t="s">
        <v>643</v>
      </c>
    </row>
    <row r="296" s="66" customFormat="1" ht="24" spans="1:18">
      <c r="A296" s="9">
        <v>290</v>
      </c>
      <c r="B296" s="9" t="s">
        <v>571</v>
      </c>
      <c r="C296" s="79" t="s">
        <v>950</v>
      </c>
      <c r="D296" s="9">
        <v>1500</v>
      </c>
      <c r="E296" s="77">
        <v>46</v>
      </c>
      <c r="F296" s="81">
        <v>180000</v>
      </c>
      <c r="G296" s="81">
        <v>18000</v>
      </c>
      <c r="H296" s="81"/>
      <c r="I296" s="93">
        <v>18000</v>
      </c>
      <c r="J296" s="93">
        <v>5400</v>
      </c>
      <c r="K296" s="93">
        <v>5400</v>
      </c>
      <c r="L296" s="93">
        <v>7200</v>
      </c>
      <c r="M296" s="93">
        <v>12600</v>
      </c>
      <c r="N296" s="93">
        <v>18000</v>
      </c>
      <c r="O296" s="110">
        <v>44651</v>
      </c>
      <c r="P296" s="110">
        <v>45015</v>
      </c>
      <c r="Q296" s="99" t="s">
        <v>31</v>
      </c>
      <c r="R296" s="100" t="s">
        <v>951</v>
      </c>
    </row>
    <row r="297" s="66" customFormat="1" ht="24" spans="1:18">
      <c r="A297" s="9">
        <v>291</v>
      </c>
      <c r="B297" s="18" t="s">
        <v>261</v>
      </c>
      <c r="C297" s="79" t="s">
        <v>952</v>
      </c>
      <c r="D297" s="80">
        <v>560</v>
      </c>
      <c r="E297" s="77">
        <v>13.02</v>
      </c>
      <c r="F297" s="81">
        <v>67200</v>
      </c>
      <c r="G297" s="81">
        <v>6720</v>
      </c>
      <c r="H297" s="81"/>
      <c r="I297" s="93">
        <v>6720</v>
      </c>
      <c r="J297" s="113">
        <v>2016</v>
      </c>
      <c r="K297" s="93">
        <v>2016</v>
      </c>
      <c r="L297" s="93">
        <v>2688</v>
      </c>
      <c r="M297" s="93">
        <v>4704</v>
      </c>
      <c r="N297" s="93">
        <v>6720</v>
      </c>
      <c r="O297" s="94">
        <v>44651</v>
      </c>
      <c r="P297" s="94">
        <v>45015</v>
      </c>
      <c r="Q297" s="99" t="s">
        <v>263</v>
      </c>
      <c r="R297" s="100" t="s">
        <v>953</v>
      </c>
    </row>
    <row r="298" s="66" customFormat="1" ht="24" spans="1:18">
      <c r="A298" s="9">
        <v>292</v>
      </c>
      <c r="B298" s="18" t="s">
        <v>266</v>
      </c>
      <c r="C298" s="79" t="s">
        <v>954</v>
      </c>
      <c r="D298" s="80">
        <v>1700</v>
      </c>
      <c r="E298" s="77">
        <v>39.6</v>
      </c>
      <c r="F298" s="81">
        <v>204000</v>
      </c>
      <c r="G298" s="81">
        <v>20400</v>
      </c>
      <c r="H298" s="81"/>
      <c r="I298" s="93">
        <v>20400</v>
      </c>
      <c r="J298" s="113">
        <v>6120</v>
      </c>
      <c r="K298" s="93">
        <v>6120</v>
      </c>
      <c r="L298" s="93">
        <v>8160</v>
      </c>
      <c r="M298" s="93">
        <v>14280</v>
      </c>
      <c r="N298" s="93">
        <v>20400</v>
      </c>
      <c r="O298" s="94">
        <v>44651</v>
      </c>
      <c r="P298" s="94">
        <v>45015</v>
      </c>
      <c r="Q298" s="99" t="s">
        <v>263</v>
      </c>
      <c r="R298" s="100" t="s">
        <v>955</v>
      </c>
    </row>
    <row r="299" s="66" customFormat="1" ht="28.05" customHeight="1" spans="1:18">
      <c r="A299" s="112"/>
      <c r="B299" s="111" t="s">
        <v>581</v>
      </c>
      <c r="C299" s="79"/>
      <c r="D299" s="9">
        <f>SUM(D7:D298)</f>
        <v>464884</v>
      </c>
      <c r="E299" s="9">
        <f t="shared" ref="E299:N299" si="0">SUM(E7:E298)</f>
        <v>10664.73</v>
      </c>
      <c r="F299" s="12">
        <f t="shared" si="0"/>
        <v>55786080</v>
      </c>
      <c r="G299" s="12">
        <f t="shared" si="0"/>
        <v>5561808</v>
      </c>
      <c r="H299" s="12">
        <f t="shared" si="0"/>
        <v>135597.6</v>
      </c>
      <c r="I299" s="12">
        <f t="shared" si="0"/>
        <v>5697405.6</v>
      </c>
      <c r="J299" s="12">
        <f t="shared" si="0"/>
        <v>1709221.68</v>
      </c>
      <c r="K299" s="12">
        <f t="shared" si="0"/>
        <v>1709221.68</v>
      </c>
      <c r="L299" s="12">
        <f t="shared" si="0"/>
        <v>2278962.24</v>
      </c>
      <c r="M299" s="12">
        <f t="shared" si="0"/>
        <v>3988183.92</v>
      </c>
      <c r="N299" s="12">
        <f t="shared" si="0"/>
        <v>5697405.6</v>
      </c>
      <c r="O299" s="9"/>
      <c r="P299" s="110"/>
      <c r="Q299" s="115"/>
      <c r="R299" s="116"/>
    </row>
    <row r="300" customFormat="1" spans="3:16">
      <c r="C300" s="68"/>
      <c r="O300" s="114"/>
      <c r="P300" s="114"/>
    </row>
    <row r="301" customFormat="1" spans="3:16">
      <c r="C301" s="68"/>
      <c r="O301" s="114"/>
      <c r="P301" s="114"/>
    </row>
    <row r="302" customFormat="1" spans="3:16">
      <c r="C302" s="68"/>
      <c r="O302" s="114"/>
      <c r="P302" s="114"/>
    </row>
    <row r="303" customFormat="1" spans="3:16">
      <c r="C303" s="68"/>
      <c r="O303" s="114"/>
      <c r="P303" s="114"/>
    </row>
    <row r="304" customFormat="1" spans="3:16">
      <c r="C304" s="68"/>
      <c r="O304" s="114"/>
      <c r="P304" s="114"/>
    </row>
    <row r="305" customFormat="1" spans="3:16">
      <c r="C305" s="68"/>
      <c r="O305" s="114"/>
      <c r="P305" s="114"/>
    </row>
    <row r="306" customFormat="1" spans="3:16">
      <c r="C306" s="68"/>
      <c r="O306" s="114"/>
      <c r="P306" s="114"/>
    </row>
    <row r="307" customFormat="1" spans="3:16">
      <c r="C307" s="68"/>
      <c r="O307" s="114"/>
      <c r="P307" s="114"/>
    </row>
    <row r="308" customFormat="1" spans="3:16">
      <c r="C308" s="68"/>
      <c r="O308" s="114"/>
      <c r="P308" s="114"/>
    </row>
    <row r="309" customFormat="1" spans="3:16">
      <c r="C309" s="68"/>
      <c r="O309" s="114"/>
      <c r="P309" s="114"/>
    </row>
    <row r="310" customFormat="1" spans="3:16">
      <c r="C310" s="68"/>
      <c r="O310" s="114"/>
      <c r="P310" s="114"/>
    </row>
    <row r="311" customFormat="1" spans="3:16">
      <c r="C311" s="68"/>
      <c r="O311" s="114"/>
      <c r="P311" s="114"/>
    </row>
  </sheetData>
  <mergeCells count="22">
    <mergeCell ref="A1:B1"/>
    <mergeCell ref="A2:Q2"/>
    <mergeCell ref="A3:G3"/>
    <mergeCell ref="Q3:R3"/>
    <mergeCell ref="G4:I4"/>
    <mergeCell ref="J4:N4"/>
    <mergeCell ref="K5:M5"/>
    <mergeCell ref="A4:A6"/>
    <mergeCell ref="B4:B6"/>
    <mergeCell ref="C4:C6"/>
    <mergeCell ref="D4:D6"/>
    <mergeCell ref="E4:E6"/>
    <mergeCell ref="F4:F6"/>
    <mergeCell ref="G5:G6"/>
    <mergeCell ref="H5:H6"/>
    <mergeCell ref="I5:I6"/>
    <mergeCell ref="J5:J6"/>
    <mergeCell ref="N5:N6"/>
    <mergeCell ref="O4:O6"/>
    <mergeCell ref="P4:P6"/>
    <mergeCell ref="Q4:Q6"/>
    <mergeCell ref="R4:R6"/>
  </mergeCells>
  <conditionalFormatting sqref="C300:C306">
    <cfRule type="duplicateValues" dxfId="0" priority="23"/>
  </conditionalFormatting>
  <pageMargins left="0.275590551181102" right="0.275590551181102" top="0.31496062992126" bottom="0.393700787401575" header="0.590551181102362" footer="0.15748031496063"/>
  <pageSetup paperSize="9" scale="64" fitToHeight="12"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048573"/>
  <sheetViews>
    <sheetView tabSelected="1" view="pageBreakPreview" zoomScale="81" zoomScaleNormal="100" zoomScaleSheetLayoutView="81" workbookViewId="0">
      <pane xSplit="11" ySplit="5" topLeftCell="N6" activePane="bottomRight" state="frozen"/>
      <selection/>
      <selection pane="topRight"/>
      <selection pane="bottomLeft"/>
      <selection pane="bottomRight" activeCell="E10" sqref="E10"/>
    </sheetView>
  </sheetViews>
  <sheetFormatPr defaultColWidth="8.89166666666667" defaultRowHeight="14.25"/>
  <cols>
    <col min="1" max="1" width="6.66666666666667" style="1" customWidth="1"/>
    <col min="2" max="2" width="11.3333333333333" style="1" customWidth="1"/>
    <col min="3" max="3" width="7.61666666666667" style="1" customWidth="1"/>
    <col min="4" max="4" width="9.66666666666667" style="1" customWidth="1"/>
    <col min="5" max="5" width="8.89166666666667" style="1"/>
    <col min="6" max="6" width="14.4416666666667" style="5" customWidth="1"/>
    <col min="7" max="7" width="12.5583333333333" style="5" customWidth="1"/>
    <col min="8" max="8" width="12.5583333333333" style="1" customWidth="1"/>
    <col min="9" max="9" width="9.625" style="1" customWidth="1"/>
    <col min="10" max="10" width="12.6666666666667" style="1" customWidth="1"/>
    <col min="11" max="11" width="8.89166666666667" style="1"/>
    <col min="12" max="12" width="12.1083333333333" style="5" customWidth="1"/>
    <col min="13" max="15" width="12.1083333333333" style="1" customWidth="1"/>
    <col min="16" max="16" width="11" style="1" customWidth="1"/>
    <col min="17" max="17" width="11.225" style="1" customWidth="1"/>
    <col min="18" max="18" width="7.33333333333333" style="6" customWidth="1"/>
    <col min="19" max="19" width="9.10833333333333" style="6" customWidth="1"/>
    <col min="20" max="21" width="8.89166666666667" style="7"/>
    <col min="22" max="16372" width="8.89166666666667" style="1"/>
  </cols>
  <sheetData>
    <row r="1" s="1" customFormat="1" ht="18.75" spans="1:16375">
      <c r="A1" s="8" t="s">
        <v>956</v>
      </c>
      <c r="B1" s="8"/>
      <c r="C1" s="8"/>
      <c r="D1" s="8"/>
      <c r="E1" s="8"/>
      <c r="F1" s="8"/>
      <c r="G1" s="8"/>
      <c r="H1" s="8"/>
      <c r="I1" s="8"/>
      <c r="J1" s="8"/>
      <c r="K1" s="8"/>
      <c r="L1" s="8"/>
      <c r="M1" s="8"/>
      <c r="N1" s="8"/>
      <c r="O1" s="8"/>
      <c r="P1" s="8"/>
      <c r="Q1" s="8"/>
      <c r="R1" s="8"/>
      <c r="S1" s="8"/>
      <c r="T1" s="8"/>
      <c r="U1" s="8"/>
      <c r="XES1"/>
      <c r="XET1"/>
      <c r="XEU1"/>
    </row>
    <row r="2" s="1" customFormat="1" ht="19" customHeight="1" spans="1:21">
      <c r="A2" s="9" t="s">
        <v>2</v>
      </c>
      <c r="B2" s="10" t="s">
        <v>4</v>
      </c>
      <c r="C2" s="9" t="s">
        <v>957</v>
      </c>
      <c r="D2" s="11" t="s">
        <v>16</v>
      </c>
      <c r="E2" s="9" t="s">
        <v>958</v>
      </c>
      <c r="F2" s="12" t="s">
        <v>587</v>
      </c>
      <c r="G2" s="12" t="s">
        <v>959</v>
      </c>
      <c r="H2" s="13" t="s">
        <v>588</v>
      </c>
      <c r="I2" s="13"/>
      <c r="J2" s="13"/>
      <c r="K2" s="17" t="s">
        <v>589</v>
      </c>
      <c r="L2" s="13"/>
      <c r="M2" s="17"/>
      <c r="N2" s="17"/>
      <c r="O2" s="17"/>
      <c r="P2" s="30" t="s">
        <v>11</v>
      </c>
      <c r="Q2" s="30" t="s">
        <v>12</v>
      </c>
      <c r="R2" s="30" t="s">
        <v>14</v>
      </c>
      <c r="S2" s="9" t="s">
        <v>960</v>
      </c>
      <c r="T2" s="11" t="s">
        <v>15</v>
      </c>
      <c r="U2" s="7" t="s">
        <v>961</v>
      </c>
    </row>
    <row r="3" s="2" customFormat="1" ht="19" customHeight="1" spans="1:21">
      <c r="A3" s="9"/>
      <c r="B3" s="14"/>
      <c r="C3" s="9"/>
      <c r="D3" s="15"/>
      <c r="E3" s="9"/>
      <c r="F3" s="12"/>
      <c r="G3" s="12"/>
      <c r="H3" s="9" t="s">
        <v>590</v>
      </c>
      <c r="I3" s="9" t="s">
        <v>591</v>
      </c>
      <c r="J3" s="31" t="s">
        <v>592</v>
      </c>
      <c r="K3" s="31" t="s">
        <v>962</v>
      </c>
      <c r="L3" s="13" t="s">
        <v>594</v>
      </c>
      <c r="M3" s="17"/>
      <c r="N3" s="17"/>
      <c r="O3" s="17" t="s">
        <v>592</v>
      </c>
      <c r="P3" s="30"/>
      <c r="Q3" s="30"/>
      <c r="R3" s="30"/>
      <c r="S3" s="9"/>
      <c r="T3" s="15"/>
      <c r="U3" s="7"/>
    </row>
    <row r="4" s="2" customFormat="1" ht="24" spans="1:21">
      <c r="A4" s="9"/>
      <c r="B4" s="16"/>
      <c r="C4" s="9"/>
      <c r="D4" s="15"/>
      <c r="E4" s="9"/>
      <c r="F4" s="12"/>
      <c r="G4" s="12"/>
      <c r="H4" s="9"/>
      <c r="I4" s="9"/>
      <c r="J4" s="31"/>
      <c r="K4" s="31"/>
      <c r="L4" s="31" t="s">
        <v>595</v>
      </c>
      <c r="M4" s="31" t="s">
        <v>963</v>
      </c>
      <c r="N4" s="31" t="s">
        <v>597</v>
      </c>
      <c r="O4" s="17"/>
      <c r="P4" s="30"/>
      <c r="Q4" s="30"/>
      <c r="R4" s="30"/>
      <c r="S4" s="9"/>
      <c r="T4" s="42"/>
      <c r="U4" s="7"/>
    </row>
    <row r="5" s="2" customFormat="1" ht="24" spans="1:16375">
      <c r="A5" s="17">
        <v>1</v>
      </c>
      <c r="B5" s="18" t="s">
        <v>964</v>
      </c>
      <c r="C5" s="19" t="s">
        <v>965</v>
      </c>
      <c r="D5" s="20">
        <f>E5/40.3</f>
        <v>12.4069478908189</v>
      </c>
      <c r="E5" s="17">
        <v>500</v>
      </c>
      <c r="F5" s="13">
        <v>60000</v>
      </c>
      <c r="G5" s="13">
        <v>6000</v>
      </c>
      <c r="H5" s="21">
        <v>6000</v>
      </c>
      <c r="I5" s="32"/>
      <c r="J5" s="33">
        <v>6000</v>
      </c>
      <c r="K5" s="33"/>
      <c r="L5" s="34">
        <v>1800</v>
      </c>
      <c r="M5" s="34">
        <v>4200</v>
      </c>
      <c r="N5" s="34">
        <v>6000</v>
      </c>
      <c r="O5" s="34">
        <v>6000</v>
      </c>
      <c r="P5" s="17" t="s">
        <v>966</v>
      </c>
      <c r="Q5" s="17" t="s">
        <v>967</v>
      </c>
      <c r="R5" s="9" t="s">
        <v>263</v>
      </c>
      <c r="S5" s="9" t="s">
        <v>968</v>
      </c>
      <c r="T5" s="17" t="s">
        <v>969</v>
      </c>
      <c r="U5" s="43"/>
      <c r="XES5"/>
      <c r="XET5"/>
      <c r="XEU5"/>
    </row>
    <row r="6" s="2" customFormat="1" ht="24" spans="1:16375">
      <c r="A6" s="17">
        <v>2</v>
      </c>
      <c r="B6" s="18" t="s">
        <v>964</v>
      </c>
      <c r="C6" s="19" t="s">
        <v>965</v>
      </c>
      <c r="D6" s="20">
        <f t="shared" ref="D6:D37" si="0">E6/40.3</f>
        <v>12.4069478908189</v>
      </c>
      <c r="E6" s="17">
        <v>500</v>
      </c>
      <c r="F6" s="13">
        <v>60000</v>
      </c>
      <c r="G6" s="13">
        <v>6000</v>
      </c>
      <c r="H6" s="21">
        <v>6000</v>
      </c>
      <c r="I6" s="17"/>
      <c r="J6" s="33">
        <v>6000</v>
      </c>
      <c r="K6" s="17"/>
      <c r="L6" s="34">
        <v>1800</v>
      </c>
      <c r="M6" s="34">
        <v>4200</v>
      </c>
      <c r="N6" s="34">
        <v>6000</v>
      </c>
      <c r="O6" s="34">
        <v>6000</v>
      </c>
      <c r="P6" s="17" t="s">
        <v>966</v>
      </c>
      <c r="Q6" s="17" t="s">
        <v>967</v>
      </c>
      <c r="R6" s="9" t="s">
        <v>263</v>
      </c>
      <c r="S6" s="9" t="s">
        <v>968</v>
      </c>
      <c r="T6" s="17" t="s">
        <v>969</v>
      </c>
      <c r="U6" s="43"/>
      <c r="XES6"/>
      <c r="XET6"/>
      <c r="XEU6"/>
    </row>
    <row r="7" s="2" customFormat="1" ht="24" spans="1:16375">
      <c r="A7" s="17">
        <v>3</v>
      </c>
      <c r="B7" s="18" t="s">
        <v>964</v>
      </c>
      <c r="C7" s="19" t="s">
        <v>970</v>
      </c>
      <c r="D7" s="20">
        <f t="shared" si="0"/>
        <v>12.4069478908189</v>
      </c>
      <c r="E7" s="17">
        <v>500</v>
      </c>
      <c r="F7" s="13">
        <v>60000</v>
      </c>
      <c r="G7" s="13">
        <v>6000</v>
      </c>
      <c r="H7" s="21">
        <v>6000</v>
      </c>
      <c r="I7" s="17"/>
      <c r="J7" s="33">
        <v>6000</v>
      </c>
      <c r="K7" s="17"/>
      <c r="L7" s="34">
        <v>1800</v>
      </c>
      <c r="M7" s="34">
        <v>4200</v>
      </c>
      <c r="N7" s="34">
        <v>6000</v>
      </c>
      <c r="O7" s="34">
        <v>6000</v>
      </c>
      <c r="P7" s="17" t="s">
        <v>966</v>
      </c>
      <c r="Q7" s="17" t="s">
        <v>967</v>
      </c>
      <c r="R7" s="9" t="s">
        <v>263</v>
      </c>
      <c r="S7" s="9" t="s">
        <v>968</v>
      </c>
      <c r="T7" s="17" t="s">
        <v>969</v>
      </c>
      <c r="U7" s="43"/>
      <c r="XES7"/>
      <c r="XET7"/>
      <c r="XEU7"/>
    </row>
    <row r="8" s="2" customFormat="1" ht="24" spans="1:16375">
      <c r="A8" s="17">
        <v>4</v>
      </c>
      <c r="B8" s="18" t="s">
        <v>964</v>
      </c>
      <c r="C8" s="19" t="s">
        <v>971</v>
      </c>
      <c r="D8" s="20">
        <f t="shared" si="0"/>
        <v>7.44416873449132</v>
      </c>
      <c r="E8" s="17">
        <v>300</v>
      </c>
      <c r="F8" s="13">
        <v>36000</v>
      </c>
      <c r="G8" s="13">
        <v>3600</v>
      </c>
      <c r="H8" s="21">
        <v>3600</v>
      </c>
      <c r="I8" s="17"/>
      <c r="J8" s="33">
        <v>3600</v>
      </c>
      <c r="K8" s="17"/>
      <c r="L8" s="34">
        <v>1080</v>
      </c>
      <c r="M8" s="34">
        <v>2520</v>
      </c>
      <c r="N8" s="34">
        <v>3600</v>
      </c>
      <c r="O8" s="34">
        <v>3600</v>
      </c>
      <c r="P8" s="17" t="s">
        <v>966</v>
      </c>
      <c r="Q8" s="17" t="s">
        <v>967</v>
      </c>
      <c r="R8" s="9" t="s">
        <v>263</v>
      </c>
      <c r="S8" s="9" t="s">
        <v>968</v>
      </c>
      <c r="T8" s="17" t="s">
        <v>969</v>
      </c>
      <c r="U8" s="43"/>
      <c r="XES8"/>
      <c r="XET8"/>
      <c r="XEU8"/>
    </row>
    <row r="9" s="2" customFormat="1" ht="24" spans="1:16375">
      <c r="A9" s="17">
        <v>5</v>
      </c>
      <c r="B9" s="18" t="s">
        <v>964</v>
      </c>
      <c r="C9" s="19" t="s">
        <v>972</v>
      </c>
      <c r="D9" s="20">
        <f t="shared" si="0"/>
        <v>6.45161290322581</v>
      </c>
      <c r="E9" s="17">
        <v>260</v>
      </c>
      <c r="F9" s="13">
        <v>31200</v>
      </c>
      <c r="G9" s="13">
        <v>3120</v>
      </c>
      <c r="H9" s="21">
        <v>3120</v>
      </c>
      <c r="I9" s="17"/>
      <c r="J9" s="33">
        <v>3120</v>
      </c>
      <c r="K9" s="17"/>
      <c r="L9" s="34">
        <v>936</v>
      </c>
      <c r="M9" s="34">
        <v>2184</v>
      </c>
      <c r="N9" s="34">
        <v>3120</v>
      </c>
      <c r="O9" s="34">
        <v>3120</v>
      </c>
      <c r="P9" s="17" t="s">
        <v>966</v>
      </c>
      <c r="Q9" s="17" t="s">
        <v>967</v>
      </c>
      <c r="R9" s="9" t="s">
        <v>263</v>
      </c>
      <c r="S9" s="9" t="s">
        <v>968</v>
      </c>
      <c r="T9" s="17" t="s">
        <v>969</v>
      </c>
      <c r="U9" s="43"/>
      <c r="XES9"/>
      <c r="XET9"/>
      <c r="XEU9"/>
    </row>
    <row r="10" s="2" customFormat="1" ht="24" spans="1:16375">
      <c r="A10" s="17">
        <v>6</v>
      </c>
      <c r="B10" s="18" t="s">
        <v>964</v>
      </c>
      <c r="C10" s="19" t="s">
        <v>973</v>
      </c>
      <c r="D10" s="20">
        <f t="shared" si="0"/>
        <v>9.92555831265509</v>
      </c>
      <c r="E10" s="17">
        <v>400</v>
      </c>
      <c r="F10" s="13">
        <v>48000</v>
      </c>
      <c r="G10" s="13">
        <v>4800</v>
      </c>
      <c r="H10" s="21">
        <v>4800</v>
      </c>
      <c r="I10" s="17"/>
      <c r="J10" s="33">
        <v>4800</v>
      </c>
      <c r="K10" s="17"/>
      <c r="L10" s="34">
        <v>1440</v>
      </c>
      <c r="M10" s="34">
        <v>3360</v>
      </c>
      <c r="N10" s="34">
        <v>4800</v>
      </c>
      <c r="O10" s="34">
        <v>4800</v>
      </c>
      <c r="P10" s="17" t="s">
        <v>966</v>
      </c>
      <c r="Q10" s="17" t="s">
        <v>967</v>
      </c>
      <c r="R10" s="9" t="s">
        <v>263</v>
      </c>
      <c r="S10" s="9" t="s">
        <v>968</v>
      </c>
      <c r="T10" s="17" t="s">
        <v>969</v>
      </c>
      <c r="U10" s="43"/>
      <c r="XES10"/>
      <c r="XET10"/>
      <c r="XEU10"/>
    </row>
    <row r="11" s="2" customFormat="1" ht="24" spans="1:16375">
      <c r="A11" s="17">
        <v>7</v>
      </c>
      <c r="B11" s="18" t="s">
        <v>964</v>
      </c>
      <c r="C11" s="19" t="s">
        <v>974</v>
      </c>
      <c r="D11" s="20">
        <f t="shared" si="0"/>
        <v>7.44416873449132</v>
      </c>
      <c r="E11" s="17">
        <v>300</v>
      </c>
      <c r="F11" s="13">
        <v>36000</v>
      </c>
      <c r="G11" s="13">
        <v>3600</v>
      </c>
      <c r="H11" s="21">
        <v>3600</v>
      </c>
      <c r="I11" s="17"/>
      <c r="J11" s="33">
        <v>3600</v>
      </c>
      <c r="K11" s="17"/>
      <c r="L11" s="34">
        <v>1080</v>
      </c>
      <c r="M11" s="34">
        <v>2520</v>
      </c>
      <c r="N11" s="34">
        <v>3600</v>
      </c>
      <c r="O11" s="34">
        <v>3600</v>
      </c>
      <c r="P11" s="17" t="s">
        <v>966</v>
      </c>
      <c r="Q11" s="17" t="s">
        <v>967</v>
      </c>
      <c r="R11" s="9" t="s">
        <v>263</v>
      </c>
      <c r="S11" s="9" t="s">
        <v>968</v>
      </c>
      <c r="T11" s="17" t="s">
        <v>969</v>
      </c>
      <c r="U11" s="43"/>
      <c r="XES11"/>
      <c r="XET11"/>
      <c r="XEU11"/>
    </row>
    <row r="12" s="2" customFormat="1" ht="24" spans="1:16375">
      <c r="A12" s="17">
        <v>8</v>
      </c>
      <c r="B12" s="18" t="s">
        <v>975</v>
      </c>
      <c r="C12" s="19" t="s">
        <v>976</v>
      </c>
      <c r="D12" s="20">
        <f t="shared" si="0"/>
        <v>11.6625310173697</v>
      </c>
      <c r="E12" s="17">
        <v>470</v>
      </c>
      <c r="F12" s="13">
        <v>56400</v>
      </c>
      <c r="G12" s="13">
        <v>5640</v>
      </c>
      <c r="H12" s="21">
        <v>5640</v>
      </c>
      <c r="I12" s="35"/>
      <c r="J12" s="33">
        <v>5640</v>
      </c>
      <c r="K12" s="35"/>
      <c r="L12" s="34">
        <v>1692</v>
      </c>
      <c r="M12" s="34">
        <v>3948</v>
      </c>
      <c r="N12" s="34">
        <v>5640</v>
      </c>
      <c r="O12" s="34">
        <v>5640</v>
      </c>
      <c r="P12" s="17" t="s">
        <v>966</v>
      </c>
      <c r="Q12" s="17" t="s">
        <v>967</v>
      </c>
      <c r="R12" s="9" t="s">
        <v>263</v>
      </c>
      <c r="S12" s="9" t="s">
        <v>968</v>
      </c>
      <c r="T12" s="17" t="s">
        <v>977</v>
      </c>
      <c r="U12" s="43"/>
      <c r="XES12"/>
      <c r="XET12"/>
      <c r="XEU12"/>
    </row>
    <row r="13" s="2" customFormat="1" ht="24" spans="1:16375">
      <c r="A13" s="17">
        <v>9</v>
      </c>
      <c r="B13" s="18" t="s">
        <v>975</v>
      </c>
      <c r="C13" s="19" t="s">
        <v>976</v>
      </c>
      <c r="D13" s="20">
        <f t="shared" si="0"/>
        <v>13.8957816377171</v>
      </c>
      <c r="E13" s="17">
        <v>560</v>
      </c>
      <c r="F13" s="13">
        <v>67200</v>
      </c>
      <c r="G13" s="13">
        <v>6720</v>
      </c>
      <c r="H13" s="21">
        <v>6720</v>
      </c>
      <c r="I13" s="35"/>
      <c r="J13" s="33">
        <v>6720</v>
      </c>
      <c r="K13" s="35"/>
      <c r="L13" s="34">
        <v>2016</v>
      </c>
      <c r="M13" s="34">
        <v>4704</v>
      </c>
      <c r="N13" s="34">
        <v>6720</v>
      </c>
      <c r="O13" s="34">
        <v>6720</v>
      </c>
      <c r="P13" s="17" t="s">
        <v>966</v>
      </c>
      <c r="Q13" s="17" t="s">
        <v>967</v>
      </c>
      <c r="R13" s="9" t="s">
        <v>263</v>
      </c>
      <c r="S13" s="9" t="s">
        <v>968</v>
      </c>
      <c r="T13" s="17" t="s">
        <v>977</v>
      </c>
      <c r="U13" s="43"/>
      <c r="XES13"/>
      <c r="XET13"/>
      <c r="XEU13"/>
    </row>
    <row r="14" s="2" customFormat="1" ht="24" spans="1:16375">
      <c r="A14" s="17">
        <v>10</v>
      </c>
      <c r="B14" s="18" t="s">
        <v>975</v>
      </c>
      <c r="C14" s="19" t="s">
        <v>976</v>
      </c>
      <c r="D14" s="20">
        <f t="shared" si="0"/>
        <v>3.2258064516129</v>
      </c>
      <c r="E14" s="17">
        <v>130</v>
      </c>
      <c r="F14" s="13">
        <v>15600</v>
      </c>
      <c r="G14" s="13">
        <v>1560</v>
      </c>
      <c r="H14" s="21">
        <v>1560</v>
      </c>
      <c r="I14" s="35"/>
      <c r="J14" s="33">
        <v>1560</v>
      </c>
      <c r="K14" s="35"/>
      <c r="L14" s="34">
        <v>468</v>
      </c>
      <c r="M14" s="34">
        <v>1092</v>
      </c>
      <c r="N14" s="34">
        <v>1560</v>
      </c>
      <c r="O14" s="34">
        <v>1560</v>
      </c>
      <c r="P14" s="17" t="s">
        <v>966</v>
      </c>
      <c r="Q14" s="17" t="s">
        <v>967</v>
      </c>
      <c r="R14" s="9" t="s">
        <v>263</v>
      </c>
      <c r="S14" s="9" t="s">
        <v>968</v>
      </c>
      <c r="T14" s="17" t="s">
        <v>977</v>
      </c>
      <c r="U14" s="43"/>
      <c r="XES14"/>
      <c r="XET14"/>
      <c r="XEU14"/>
    </row>
    <row r="15" s="2" customFormat="1" ht="24" spans="1:16375">
      <c r="A15" s="17">
        <v>11</v>
      </c>
      <c r="B15" s="18" t="s">
        <v>975</v>
      </c>
      <c r="C15" s="19" t="s">
        <v>978</v>
      </c>
      <c r="D15" s="20">
        <f t="shared" si="0"/>
        <v>5.70719602977668</v>
      </c>
      <c r="E15" s="17">
        <v>230</v>
      </c>
      <c r="F15" s="13">
        <v>27600</v>
      </c>
      <c r="G15" s="13">
        <v>2760</v>
      </c>
      <c r="H15" s="21">
        <v>2760</v>
      </c>
      <c r="I15" s="35"/>
      <c r="J15" s="33">
        <v>2760</v>
      </c>
      <c r="K15" s="35"/>
      <c r="L15" s="34">
        <v>828</v>
      </c>
      <c r="M15" s="34">
        <v>1932</v>
      </c>
      <c r="N15" s="34">
        <v>2760</v>
      </c>
      <c r="O15" s="34">
        <v>2760</v>
      </c>
      <c r="P15" s="17" t="s">
        <v>966</v>
      </c>
      <c r="Q15" s="17" t="s">
        <v>967</v>
      </c>
      <c r="R15" s="9" t="s">
        <v>263</v>
      </c>
      <c r="S15" s="9" t="s">
        <v>968</v>
      </c>
      <c r="T15" s="17" t="s">
        <v>977</v>
      </c>
      <c r="U15" s="43"/>
      <c r="XES15"/>
      <c r="XET15"/>
      <c r="XEU15"/>
    </row>
    <row r="16" s="2" customFormat="1" ht="24" spans="1:16375">
      <c r="A16" s="17">
        <v>12</v>
      </c>
      <c r="B16" s="18" t="s">
        <v>975</v>
      </c>
      <c r="C16" s="19" t="s">
        <v>979</v>
      </c>
      <c r="D16" s="20">
        <f t="shared" si="0"/>
        <v>2.97766749379653</v>
      </c>
      <c r="E16" s="17">
        <v>120</v>
      </c>
      <c r="F16" s="13">
        <v>14400</v>
      </c>
      <c r="G16" s="13">
        <v>1440</v>
      </c>
      <c r="H16" s="21">
        <v>1440</v>
      </c>
      <c r="I16" s="35"/>
      <c r="J16" s="33">
        <v>1440</v>
      </c>
      <c r="K16" s="35"/>
      <c r="L16" s="34">
        <v>432</v>
      </c>
      <c r="M16" s="34">
        <v>1008</v>
      </c>
      <c r="N16" s="34">
        <v>1440</v>
      </c>
      <c r="O16" s="34">
        <v>1440</v>
      </c>
      <c r="P16" s="17" t="s">
        <v>966</v>
      </c>
      <c r="Q16" s="17" t="s">
        <v>967</v>
      </c>
      <c r="R16" s="9" t="s">
        <v>263</v>
      </c>
      <c r="S16" s="9" t="s">
        <v>968</v>
      </c>
      <c r="T16" s="17" t="s">
        <v>977</v>
      </c>
      <c r="U16" s="43"/>
      <c r="XES16"/>
      <c r="XET16"/>
      <c r="XEU16"/>
    </row>
    <row r="17" s="2" customFormat="1" ht="24" spans="1:16375">
      <c r="A17" s="17">
        <v>13</v>
      </c>
      <c r="B17" s="18" t="s">
        <v>975</v>
      </c>
      <c r="C17" s="19" t="s">
        <v>979</v>
      </c>
      <c r="D17" s="20">
        <f t="shared" si="0"/>
        <v>3.97022332506203</v>
      </c>
      <c r="E17" s="17">
        <v>160</v>
      </c>
      <c r="F17" s="13">
        <v>19200</v>
      </c>
      <c r="G17" s="13">
        <v>1920</v>
      </c>
      <c r="H17" s="21">
        <v>1920</v>
      </c>
      <c r="I17" s="35"/>
      <c r="J17" s="33">
        <v>1920</v>
      </c>
      <c r="K17" s="35"/>
      <c r="L17" s="34">
        <v>576</v>
      </c>
      <c r="M17" s="34">
        <v>1344</v>
      </c>
      <c r="N17" s="34">
        <v>1920</v>
      </c>
      <c r="O17" s="34">
        <v>1920</v>
      </c>
      <c r="P17" s="17" t="s">
        <v>966</v>
      </c>
      <c r="Q17" s="17" t="s">
        <v>967</v>
      </c>
      <c r="R17" s="9" t="s">
        <v>263</v>
      </c>
      <c r="S17" s="9" t="s">
        <v>968</v>
      </c>
      <c r="T17" s="17" t="s">
        <v>977</v>
      </c>
      <c r="U17" s="43"/>
      <c r="XES17"/>
      <c r="XET17"/>
      <c r="XEU17"/>
    </row>
    <row r="18" s="2" customFormat="1" ht="24" spans="1:16375">
      <c r="A18" s="17">
        <v>14</v>
      </c>
      <c r="B18" s="18" t="s">
        <v>975</v>
      </c>
      <c r="C18" s="19" t="s">
        <v>980</v>
      </c>
      <c r="D18" s="20">
        <f t="shared" si="0"/>
        <v>2.97766749379653</v>
      </c>
      <c r="E18" s="17">
        <v>120</v>
      </c>
      <c r="F18" s="13">
        <v>14400</v>
      </c>
      <c r="G18" s="13">
        <v>1440</v>
      </c>
      <c r="H18" s="21">
        <v>1440</v>
      </c>
      <c r="I18" s="35"/>
      <c r="J18" s="33">
        <v>1440</v>
      </c>
      <c r="K18" s="35"/>
      <c r="L18" s="34">
        <v>432</v>
      </c>
      <c r="M18" s="34">
        <v>1008</v>
      </c>
      <c r="N18" s="34">
        <v>1440</v>
      </c>
      <c r="O18" s="34">
        <v>1440</v>
      </c>
      <c r="P18" s="17" t="s">
        <v>966</v>
      </c>
      <c r="Q18" s="17" t="s">
        <v>967</v>
      </c>
      <c r="R18" s="9" t="s">
        <v>263</v>
      </c>
      <c r="S18" s="9" t="s">
        <v>968</v>
      </c>
      <c r="T18" s="17" t="s">
        <v>977</v>
      </c>
      <c r="U18" s="43"/>
      <c r="XES18"/>
      <c r="XET18"/>
      <c r="XEU18"/>
    </row>
    <row r="19" s="2" customFormat="1" ht="24" spans="1:16375">
      <c r="A19" s="17">
        <v>15</v>
      </c>
      <c r="B19" s="18" t="s">
        <v>975</v>
      </c>
      <c r="C19" s="19" t="s">
        <v>980</v>
      </c>
      <c r="D19" s="20">
        <f t="shared" si="0"/>
        <v>1.73697270471464</v>
      </c>
      <c r="E19" s="17">
        <v>70</v>
      </c>
      <c r="F19" s="13">
        <v>8400</v>
      </c>
      <c r="G19" s="13">
        <v>840</v>
      </c>
      <c r="H19" s="21">
        <v>840</v>
      </c>
      <c r="I19" s="35"/>
      <c r="J19" s="33">
        <v>840</v>
      </c>
      <c r="K19" s="35"/>
      <c r="L19" s="34">
        <v>252</v>
      </c>
      <c r="M19" s="34">
        <v>588</v>
      </c>
      <c r="N19" s="34">
        <v>840</v>
      </c>
      <c r="O19" s="34">
        <v>840</v>
      </c>
      <c r="P19" s="17" t="s">
        <v>966</v>
      </c>
      <c r="Q19" s="17" t="s">
        <v>967</v>
      </c>
      <c r="R19" s="9" t="s">
        <v>263</v>
      </c>
      <c r="S19" s="9" t="s">
        <v>968</v>
      </c>
      <c r="T19" s="17" t="s">
        <v>977</v>
      </c>
      <c r="U19" s="43"/>
      <c r="XES19"/>
      <c r="XET19"/>
      <c r="XEU19"/>
    </row>
    <row r="20" s="2" customFormat="1" ht="24" spans="1:16375">
      <c r="A20" s="17">
        <v>16</v>
      </c>
      <c r="B20" s="18" t="s">
        <v>975</v>
      </c>
      <c r="C20" s="19" t="s">
        <v>981</v>
      </c>
      <c r="D20" s="20">
        <f t="shared" si="0"/>
        <v>6.94789081885856</v>
      </c>
      <c r="E20" s="17">
        <v>280</v>
      </c>
      <c r="F20" s="13">
        <v>33600</v>
      </c>
      <c r="G20" s="13">
        <v>3360</v>
      </c>
      <c r="H20" s="21">
        <v>3360</v>
      </c>
      <c r="I20" s="35"/>
      <c r="J20" s="33">
        <v>3360</v>
      </c>
      <c r="K20" s="35"/>
      <c r="L20" s="34">
        <v>1008</v>
      </c>
      <c r="M20" s="34">
        <v>2352</v>
      </c>
      <c r="N20" s="34">
        <v>3360</v>
      </c>
      <c r="O20" s="34">
        <v>3360</v>
      </c>
      <c r="P20" s="17" t="s">
        <v>966</v>
      </c>
      <c r="Q20" s="17" t="s">
        <v>967</v>
      </c>
      <c r="R20" s="9" t="s">
        <v>263</v>
      </c>
      <c r="S20" s="9" t="s">
        <v>968</v>
      </c>
      <c r="T20" s="17" t="s">
        <v>977</v>
      </c>
      <c r="U20" s="43"/>
      <c r="XES20"/>
      <c r="XET20"/>
      <c r="XEU20"/>
    </row>
    <row r="21" s="2" customFormat="1" ht="24" spans="1:16375">
      <c r="A21" s="17">
        <v>17</v>
      </c>
      <c r="B21" s="18" t="s">
        <v>975</v>
      </c>
      <c r="C21" s="19" t="s">
        <v>981</v>
      </c>
      <c r="D21" s="20">
        <f t="shared" si="0"/>
        <v>2.48138957816377</v>
      </c>
      <c r="E21" s="17">
        <v>100</v>
      </c>
      <c r="F21" s="13">
        <v>12000</v>
      </c>
      <c r="G21" s="13">
        <v>1200</v>
      </c>
      <c r="H21" s="21">
        <v>1200</v>
      </c>
      <c r="I21" s="35"/>
      <c r="J21" s="33">
        <v>1200</v>
      </c>
      <c r="K21" s="35"/>
      <c r="L21" s="34">
        <v>360</v>
      </c>
      <c r="M21" s="34">
        <v>840</v>
      </c>
      <c r="N21" s="34">
        <v>1200</v>
      </c>
      <c r="O21" s="34">
        <v>1200</v>
      </c>
      <c r="P21" s="17" t="s">
        <v>966</v>
      </c>
      <c r="Q21" s="17" t="s">
        <v>967</v>
      </c>
      <c r="R21" s="9" t="s">
        <v>263</v>
      </c>
      <c r="S21" s="9" t="s">
        <v>968</v>
      </c>
      <c r="T21" s="17" t="s">
        <v>977</v>
      </c>
      <c r="U21" s="43"/>
      <c r="XES21"/>
      <c r="XET21"/>
      <c r="XEU21"/>
    </row>
    <row r="22" s="2" customFormat="1" ht="24" spans="1:16375">
      <c r="A22" s="17">
        <v>18</v>
      </c>
      <c r="B22" s="18" t="s">
        <v>975</v>
      </c>
      <c r="C22" s="19" t="s">
        <v>982</v>
      </c>
      <c r="D22" s="20">
        <f t="shared" si="0"/>
        <v>4.96277915632754</v>
      </c>
      <c r="E22" s="17">
        <v>200</v>
      </c>
      <c r="F22" s="13">
        <v>24000</v>
      </c>
      <c r="G22" s="13">
        <v>2400</v>
      </c>
      <c r="H22" s="21">
        <v>2400</v>
      </c>
      <c r="I22" s="35"/>
      <c r="J22" s="33">
        <v>2400</v>
      </c>
      <c r="K22" s="35"/>
      <c r="L22" s="34">
        <v>720</v>
      </c>
      <c r="M22" s="34">
        <v>1680</v>
      </c>
      <c r="N22" s="34">
        <v>2400</v>
      </c>
      <c r="O22" s="34">
        <v>2400</v>
      </c>
      <c r="P22" s="17" t="s">
        <v>966</v>
      </c>
      <c r="Q22" s="17" t="s">
        <v>967</v>
      </c>
      <c r="R22" s="9" t="s">
        <v>263</v>
      </c>
      <c r="S22" s="9" t="s">
        <v>968</v>
      </c>
      <c r="T22" s="17" t="s">
        <v>977</v>
      </c>
      <c r="U22" s="43"/>
      <c r="XES22"/>
      <c r="XET22"/>
      <c r="XEU22"/>
    </row>
    <row r="23" s="2" customFormat="1" ht="24" spans="1:16375">
      <c r="A23" s="17">
        <v>19</v>
      </c>
      <c r="B23" s="18" t="s">
        <v>975</v>
      </c>
      <c r="C23" s="19" t="s">
        <v>983</v>
      </c>
      <c r="D23" s="20">
        <f t="shared" si="0"/>
        <v>9.92555831265509</v>
      </c>
      <c r="E23" s="17">
        <v>400</v>
      </c>
      <c r="F23" s="13">
        <v>48000</v>
      </c>
      <c r="G23" s="13">
        <v>4800</v>
      </c>
      <c r="H23" s="21">
        <v>4800</v>
      </c>
      <c r="I23" s="35"/>
      <c r="J23" s="33">
        <v>4800</v>
      </c>
      <c r="K23" s="35"/>
      <c r="L23" s="34">
        <v>1440</v>
      </c>
      <c r="M23" s="34">
        <v>3360</v>
      </c>
      <c r="N23" s="34">
        <v>4800</v>
      </c>
      <c r="O23" s="34">
        <v>4800</v>
      </c>
      <c r="P23" s="17" t="s">
        <v>966</v>
      </c>
      <c r="Q23" s="17" t="s">
        <v>967</v>
      </c>
      <c r="R23" s="9" t="s">
        <v>263</v>
      </c>
      <c r="S23" s="9" t="s">
        <v>968</v>
      </c>
      <c r="T23" s="17" t="s">
        <v>977</v>
      </c>
      <c r="U23" s="43"/>
      <c r="XES23"/>
      <c r="XET23"/>
      <c r="XEU23"/>
    </row>
    <row r="24" s="2" customFormat="1" ht="24" spans="1:16375">
      <c r="A24" s="17">
        <v>20</v>
      </c>
      <c r="B24" s="18" t="s">
        <v>975</v>
      </c>
      <c r="C24" s="19" t="s">
        <v>984</v>
      </c>
      <c r="D24" s="20">
        <f t="shared" si="0"/>
        <v>12.4069478908189</v>
      </c>
      <c r="E24" s="17">
        <v>500</v>
      </c>
      <c r="F24" s="13">
        <v>60000</v>
      </c>
      <c r="G24" s="13">
        <v>6000</v>
      </c>
      <c r="H24" s="21">
        <v>6000</v>
      </c>
      <c r="I24" s="35"/>
      <c r="J24" s="33">
        <v>6000</v>
      </c>
      <c r="K24" s="35"/>
      <c r="L24" s="34">
        <v>1800</v>
      </c>
      <c r="M24" s="34">
        <v>4200</v>
      </c>
      <c r="N24" s="34">
        <v>6000</v>
      </c>
      <c r="O24" s="34">
        <v>6000</v>
      </c>
      <c r="P24" s="17" t="s">
        <v>966</v>
      </c>
      <c r="Q24" s="17" t="s">
        <v>967</v>
      </c>
      <c r="R24" s="9" t="s">
        <v>263</v>
      </c>
      <c r="S24" s="9" t="s">
        <v>968</v>
      </c>
      <c r="T24" s="17" t="s">
        <v>977</v>
      </c>
      <c r="U24" s="43"/>
      <c r="XES24"/>
      <c r="XET24"/>
      <c r="XEU24"/>
    </row>
    <row r="25" s="3" customFormat="1" ht="24" spans="1:16375">
      <c r="A25" s="17">
        <v>21</v>
      </c>
      <c r="B25" s="18" t="s">
        <v>975</v>
      </c>
      <c r="C25" s="22" t="s">
        <v>985</v>
      </c>
      <c r="D25" s="20">
        <f t="shared" si="0"/>
        <v>9.42928039702233</v>
      </c>
      <c r="E25" s="23">
        <v>380</v>
      </c>
      <c r="F25" s="24">
        <v>45600</v>
      </c>
      <c r="G25" s="24">
        <v>4560</v>
      </c>
      <c r="H25" s="25">
        <v>4560</v>
      </c>
      <c r="I25" s="36"/>
      <c r="J25" s="37">
        <v>4560</v>
      </c>
      <c r="K25" s="36"/>
      <c r="L25" s="38">
        <v>1368</v>
      </c>
      <c r="M25" s="38">
        <v>3192</v>
      </c>
      <c r="N25" s="38">
        <v>4560</v>
      </c>
      <c r="O25" s="38">
        <v>4560</v>
      </c>
      <c r="P25" s="23" t="s">
        <v>966</v>
      </c>
      <c r="Q25" s="23" t="s">
        <v>967</v>
      </c>
      <c r="R25" s="44" t="s">
        <v>263</v>
      </c>
      <c r="S25" s="44" t="s">
        <v>968</v>
      </c>
      <c r="T25" s="23" t="s">
        <v>977</v>
      </c>
      <c r="U25" s="45"/>
      <c r="XES25"/>
      <c r="XET25"/>
      <c r="XEU25"/>
    </row>
    <row r="26" s="2" customFormat="1" ht="24" spans="1:16375">
      <c r="A26" s="17">
        <v>22</v>
      </c>
      <c r="B26" s="18" t="s">
        <v>975</v>
      </c>
      <c r="C26" s="19" t="s">
        <v>986</v>
      </c>
      <c r="D26" s="20">
        <f t="shared" si="0"/>
        <v>2.48138957816377</v>
      </c>
      <c r="E26" s="17">
        <v>100</v>
      </c>
      <c r="F26" s="13">
        <v>12000</v>
      </c>
      <c r="G26" s="13">
        <v>1200</v>
      </c>
      <c r="H26" s="21">
        <v>1200</v>
      </c>
      <c r="I26" s="35"/>
      <c r="J26" s="33">
        <v>1200</v>
      </c>
      <c r="K26" s="35"/>
      <c r="L26" s="34">
        <v>360</v>
      </c>
      <c r="M26" s="34">
        <v>840</v>
      </c>
      <c r="N26" s="34">
        <v>1200</v>
      </c>
      <c r="O26" s="34">
        <v>1200</v>
      </c>
      <c r="P26" s="17" t="s">
        <v>966</v>
      </c>
      <c r="Q26" s="17" t="s">
        <v>967</v>
      </c>
      <c r="R26" s="9" t="s">
        <v>263</v>
      </c>
      <c r="S26" s="9" t="s">
        <v>968</v>
      </c>
      <c r="T26" s="17" t="s">
        <v>977</v>
      </c>
      <c r="U26" s="43"/>
      <c r="XES26"/>
      <c r="XET26"/>
      <c r="XEU26"/>
    </row>
    <row r="27" s="2" customFormat="1" ht="24" spans="1:16375">
      <c r="A27" s="17">
        <v>23</v>
      </c>
      <c r="B27" s="18" t="s">
        <v>975</v>
      </c>
      <c r="C27" s="19" t="s">
        <v>987</v>
      </c>
      <c r="D27" s="20">
        <f t="shared" si="0"/>
        <v>3.97022332506203</v>
      </c>
      <c r="E27" s="17">
        <v>160</v>
      </c>
      <c r="F27" s="13">
        <v>19200</v>
      </c>
      <c r="G27" s="13">
        <v>1920</v>
      </c>
      <c r="H27" s="21">
        <v>1920</v>
      </c>
      <c r="I27" s="35"/>
      <c r="J27" s="33">
        <v>1920</v>
      </c>
      <c r="K27" s="35"/>
      <c r="L27" s="34">
        <v>576</v>
      </c>
      <c r="M27" s="34">
        <v>1344</v>
      </c>
      <c r="N27" s="34">
        <v>1920</v>
      </c>
      <c r="O27" s="34">
        <v>1920</v>
      </c>
      <c r="P27" s="17" t="s">
        <v>966</v>
      </c>
      <c r="Q27" s="17" t="s">
        <v>967</v>
      </c>
      <c r="R27" s="9" t="s">
        <v>263</v>
      </c>
      <c r="S27" s="9" t="s">
        <v>968</v>
      </c>
      <c r="T27" s="17" t="s">
        <v>977</v>
      </c>
      <c r="U27" s="43"/>
      <c r="XES27"/>
      <c r="XET27"/>
      <c r="XEU27"/>
    </row>
    <row r="28" s="2" customFormat="1" ht="24" spans="1:16375">
      <c r="A28" s="17">
        <v>24</v>
      </c>
      <c r="B28" s="18" t="s">
        <v>975</v>
      </c>
      <c r="C28" s="19" t="s">
        <v>988</v>
      </c>
      <c r="D28" s="20">
        <f t="shared" si="0"/>
        <v>9.92555831265509</v>
      </c>
      <c r="E28" s="17">
        <v>400</v>
      </c>
      <c r="F28" s="13">
        <v>48000</v>
      </c>
      <c r="G28" s="13">
        <v>4800</v>
      </c>
      <c r="H28" s="21">
        <v>4800</v>
      </c>
      <c r="I28" s="35"/>
      <c r="J28" s="33">
        <v>4800</v>
      </c>
      <c r="K28" s="35"/>
      <c r="L28" s="34">
        <v>1440</v>
      </c>
      <c r="M28" s="34">
        <v>3360</v>
      </c>
      <c r="N28" s="34">
        <v>4800</v>
      </c>
      <c r="O28" s="34">
        <v>4800</v>
      </c>
      <c r="P28" s="17" t="s">
        <v>966</v>
      </c>
      <c r="Q28" s="17" t="s">
        <v>967</v>
      </c>
      <c r="R28" s="9" t="s">
        <v>263</v>
      </c>
      <c r="S28" s="9" t="s">
        <v>968</v>
      </c>
      <c r="T28" s="17" t="s">
        <v>977</v>
      </c>
      <c r="U28" s="43"/>
      <c r="XES28"/>
      <c r="XET28"/>
      <c r="XEU28"/>
    </row>
    <row r="29" s="2" customFormat="1" ht="24" spans="1:16375">
      <c r="A29" s="17">
        <v>25</v>
      </c>
      <c r="B29" s="18" t="s">
        <v>975</v>
      </c>
      <c r="C29" s="19" t="s">
        <v>988</v>
      </c>
      <c r="D29" s="20">
        <f t="shared" si="0"/>
        <v>2.48138957816377</v>
      </c>
      <c r="E29" s="17">
        <v>100</v>
      </c>
      <c r="F29" s="13">
        <v>12000</v>
      </c>
      <c r="G29" s="13">
        <v>1200</v>
      </c>
      <c r="H29" s="21">
        <v>1200</v>
      </c>
      <c r="I29" s="35"/>
      <c r="J29" s="33">
        <v>1200</v>
      </c>
      <c r="K29" s="35"/>
      <c r="L29" s="34">
        <v>360</v>
      </c>
      <c r="M29" s="34">
        <v>840</v>
      </c>
      <c r="N29" s="34">
        <v>1200</v>
      </c>
      <c r="O29" s="34">
        <v>1200</v>
      </c>
      <c r="P29" s="17" t="s">
        <v>966</v>
      </c>
      <c r="Q29" s="17" t="s">
        <v>967</v>
      </c>
      <c r="R29" s="9" t="s">
        <v>263</v>
      </c>
      <c r="S29" s="9" t="s">
        <v>968</v>
      </c>
      <c r="T29" s="17" t="s">
        <v>977</v>
      </c>
      <c r="U29" s="43"/>
      <c r="XES29"/>
      <c r="XET29"/>
      <c r="XEU29"/>
    </row>
    <row r="30" s="2" customFormat="1" ht="24" spans="1:16375">
      <c r="A30" s="17">
        <v>26</v>
      </c>
      <c r="B30" s="18" t="s">
        <v>975</v>
      </c>
      <c r="C30" s="19" t="s">
        <v>989</v>
      </c>
      <c r="D30" s="20">
        <f t="shared" si="0"/>
        <v>6.45161290322581</v>
      </c>
      <c r="E30" s="17">
        <v>260</v>
      </c>
      <c r="F30" s="13">
        <v>31200</v>
      </c>
      <c r="G30" s="13">
        <v>3120</v>
      </c>
      <c r="H30" s="21">
        <v>3120</v>
      </c>
      <c r="I30" s="35"/>
      <c r="J30" s="33">
        <v>3120</v>
      </c>
      <c r="K30" s="35"/>
      <c r="L30" s="34">
        <v>936</v>
      </c>
      <c r="M30" s="34">
        <v>2184</v>
      </c>
      <c r="N30" s="34">
        <v>3120</v>
      </c>
      <c r="O30" s="34">
        <v>3120</v>
      </c>
      <c r="P30" s="17" t="s">
        <v>966</v>
      </c>
      <c r="Q30" s="17" t="s">
        <v>967</v>
      </c>
      <c r="R30" s="9" t="s">
        <v>263</v>
      </c>
      <c r="S30" s="9" t="s">
        <v>968</v>
      </c>
      <c r="T30" s="17" t="s">
        <v>977</v>
      </c>
      <c r="U30" s="43"/>
      <c r="XES30"/>
      <c r="XET30"/>
      <c r="XEU30"/>
    </row>
    <row r="31" s="2" customFormat="1" ht="24" spans="1:16375">
      <c r="A31" s="17">
        <v>27</v>
      </c>
      <c r="B31" s="18" t="s">
        <v>975</v>
      </c>
      <c r="C31" s="19" t="s">
        <v>990</v>
      </c>
      <c r="D31" s="20">
        <f t="shared" si="0"/>
        <v>4.96277915632754</v>
      </c>
      <c r="E31" s="17">
        <v>200</v>
      </c>
      <c r="F31" s="13">
        <v>24000</v>
      </c>
      <c r="G31" s="13">
        <v>2400</v>
      </c>
      <c r="H31" s="21">
        <v>2400</v>
      </c>
      <c r="I31" s="35"/>
      <c r="J31" s="33">
        <v>2400</v>
      </c>
      <c r="K31" s="35"/>
      <c r="L31" s="34">
        <v>720</v>
      </c>
      <c r="M31" s="34">
        <v>1680</v>
      </c>
      <c r="N31" s="34">
        <v>2400</v>
      </c>
      <c r="O31" s="34">
        <v>2400</v>
      </c>
      <c r="P31" s="17" t="s">
        <v>966</v>
      </c>
      <c r="Q31" s="17" t="s">
        <v>967</v>
      </c>
      <c r="R31" s="9" t="s">
        <v>263</v>
      </c>
      <c r="S31" s="9" t="s">
        <v>968</v>
      </c>
      <c r="T31" s="17" t="s">
        <v>977</v>
      </c>
      <c r="U31" s="43"/>
      <c r="XES31"/>
      <c r="XET31"/>
      <c r="XEU31"/>
    </row>
    <row r="32" s="3" customFormat="1" ht="24" spans="1:16375">
      <c r="A32" s="17">
        <v>28</v>
      </c>
      <c r="B32" s="18" t="s">
        <v>975</v>
      </c>
      <c r="C32" s="23" t="s">
        <v>991</v>
      </c>
      <c r="D32" s="20">
        <f t="shared" si="0"/>
        <v>10.4218362282878</v>
      </c>
      <c r="E32" s="23">
        <v>420</v>
      </c>
      <c r="F32" s="24">
        <v>50400</v>
      </c>
      <c r="G32" s="24">
        <v>5040</v>
      </c>
      <c r="H32" s="25">
        <v>5040</v>
      </c>
      <c r="I32" s="36"/>
      <c r="J32" s="37">
        <v>5040</v>
      </c>
      <c r="K32" s="36"/>
      <c r="L32" s="38">
        <v>1512</v>
      </c>
      <c r="M32" s="38">
        <v>3528</v>
      </c>
      <c r="N32" s="38">
        <v>5040</v>
      </c>
      <c r="O32" s="38">
        <v>5040</v>
      </c>
      <c r="P32" s="23" t="s">
        <v>966</v>
      </c>
      <c r="Q32" s="23" t="s">
        <v>967</v>
      </c>
      <c r="R32" s="44" t="s">
        <v>263</v>
      </c>
      <c r="S32" s="44" t="s">
        <v>968</v>
      </c>
      <c r="T32" s="23" t="s">
        <v>977</v>
      </c>
      <c r="U32" s="45"/>
      <c r="XES32"/>
      <c r="XET32"/>
      <c r="XEU32"/>
    </row>
    <row r="33" s="2" customFormat="1" ht="24" spans="1:16375">
      <c r="A33" s="17">
        <v>29</v>
      </c>
      <c r="B33" s="18" t="s">
        <v>975</v>
      </c>
      <c r="C33" s="17" t="s">
        <v>992</v>
      </c>
      <c r="D33" s="20">
        <f t="shared" si="0"/>
        <v>6.20347394540943</v>
      </c>
      <c r="E33" s="17">
        <v>250</v>
      </c>
      <c r="F33" s="13">
        <v>30000</v>
      </c>
      <c r="G33" s="13">
        <v>3000</v>
      </c>
      <c r="H33" s="21">
        <v>3000</v>
      </c>
      <c r="I33" s="35"/>
      <c r="J33" s="33">
        <v>3000</v>
      </c>
      <c r="K33" s="35"/>
      <c r="L33" s="34">
        <v>900</v>
      </c>
      <c r="M33" s="34">
        <v>2100</v>
      </c>
      <c r="N33" s="34">
        <v>3000</v>
      </c>
      <c r="O33" s="34">
        <v>3000</v>
      </c>
      <c r="P33" s="17" t="s">
        <v>966</v>
      </c>
      <c r="Q33" s="17" t="s">
        <v>967</v>
      </c>
      <c r="R33" s="9" t="s">
        <v>263</v>
      </c>
      <c r="S33" s="9" t="s">
        <v>968</v>
      </c>
      <c r="T33" s="17" t="s">
        <v>977</v>
      </c>
      <c r="U33" s="43"/>
      <c r="XES33"/>
      <c r="XET33"/>
      <c r="XEU33"/>
    </row>
    <row r="34" s="2" customFormat="1" ht="24" spans="1:16375">
      <c r="A34" s="17">
        <v>30</v>
      </c>
      <c r="B34" s="18" t="s">
        <v>993</v>
      </c>
      <c r="C34" s="19" t="s">
        <v>994</v>
      </c>
      <c r="D34" s="20">
        <f t="shared" si="0"/>
        <v>7.94044665012407</v>
      </c>
      <c r="E34" s="17">
        <v>320</v>
      </c>
      <c r="F34" s="13">
        <v>38400</v>
      </c>
      <c r="G34" s="13">
        <v>3840</v>
      </c>
      <c r="H34" s="21">
        <v>3840</v>
      </c>
      <c r="I34" s="35"/>
      <c r="J34" s="33">
        <v>3840</v>
      </c>
      <c r="K34" s="35"/>
      <c r="L34" s="34">
        <v>1152</v>
      </c>
      <c r="M34" s="34">
        <v>2688</v>
      </c>
      <c r="N34" s="34">
        <v>3840</v>
      </c>
      <c r="O34" s="34">
        <v>3840</v>
      </c>
      <c r="P34" s="17" t="s">
        <v>966</v>
      </c>
      <c r="Q34" s="17" t="s">
        <v>967</v>
      </c>
      <c r="R34" s="9" t="s">
        <v>263</v>
      </c>
      <c r="S34" s="9" t="s">
        <v>968</v>
      </c>
      <c r="T34" s="17" t="s">
        <v>995</v>
      </c>
      <c r="U34" s="43"/>
      <c r="XES34"/>
      <c r="XET34"/>
      <c r="XEU34"/>
    </row>
    <row r="35" s="2" customFormat="1" ht="24" spans="1:16375">
      <c r="A35" s="17">
        <v>31</v>
      </c>
      <c r="B35" s="18" t="s">
        <v>993</v>
      </c>
      <c r="C35" s="19" t="s">
        <v>996</v>
      </c>
      <c r="D35" s="20">
        <f t="shared" si="0"/>
        <v>9.42928039702233</v>
      </c>
      <c r="E35" s="17">
        <v>380</v>
      </c>
      <c r="F35" s="13">
        <v>45600</v>
      </c>
      <c r="G35" s="13">
        <v>4560</v>
      </c>
      <c r="H35" s="21">
        <v>4560</v>
      </c>
      <c r="I35" s="35"/>
      <c r="J35" s="33">
        <v>4560</v>
      </c>
      <c r="K35" s="35"/>
      <c r="L35" s="34">
        <v>1368</v>
      </c>
      <c r="M35" s="34">
        <v>3192</v>
      </c>
      <c r="N35" s="34">
        <v>4560</v>
      </c>
      <c r="O35" s="34">
        <v>4560</v>
      </c>
      <c r="P35" s="17" t="s">
        <v>966</v>
      </c>
      <c r="Q35" s="17" t="s">
        <v>967</v>
      </c>
      <c r="R35" s="9" t="s">
        <v>263</v>
      </c>
      <c r="S35" s="9" t="s">
        <v>968</v>
      </c>
      <c r="T35" s="17" t="s">
        <v>995</v>
      </c>
      <c r="U35" s="43"/>
      <c r="XES35"/>
      <c r="XET35"/>
      <c r="XEU35"/>
    </row>
    <row r="36" s="2" customFormat="1" ht="24" spans="1:16375">
      <c r="A36" s="17">
        <v>32</v>
      </c>
      <c r="B36" s="18" t="s">
        <v>993</v>
      </c>
      <c r="C36" s="19" t="s">
        <v>997</v>
      </c>
      <c r="D36" s="20">
        <f t="shared" si="0"/>
        <v>4.71464019851117</v>
      </c>
      <c r="E36" s="17">
        <v>190</v>
      </c>
      <c r="F36" s="13">
        <v>22800</v>
      </c>
      <c r="G36" s="13">
        <v>2280</v>
      </c>
      <c r="H36" s="21">
        <v>2280</v>
      </c>
      <c r="I36" s="35"/>
      <c r="J36" s="33">
        <v>2280</v>
      </c>
      <c r="K36" s="35"/>
      <c r="L36" s="34">
        <v>684</v>
      </c>
      <c r="M36" s="34">
        <v>1596</v>
      </c>
      <c r="N36" s="34">
        <v>2280</v>
      </c>
      <c r="O36" s="34">
        <v>2280</v>
      </c>
      <c r="P36" s="17" t="s">
        <v>966</v>
      </c>
      <c r="Q36" s="17" t="s">
        <v>967</v>
      </c>
      <c r="R36" s="9" t="s">
        <v>263</v>
      </c>
      <c r="S36" s="9" t="s">
        <v>968</v>
      </c>
      <c r="T36" s="17" t="s">
        <v>995</v>
      </c>
      <c r="U36" s="43"/>
      <c r="XES36"/>
      <c r="XET36"/>
      <c r="XEU36"/>
    </row>
    <row r="37" s="2" customFormat="1" ht="24" spans="1:16375">
      <c r="A37" s="17">
        <v>33</v>
      </c>
      <c r="B37" s="18" t="s">
        <v>993</v>
      </c>
      <c r="C37" s="19" t="s">
        <v>998</v>
      </c>
      <c r="D37" s="20">
        <f t="shared" si="0"/>
        <v>7.44416873449132</v>
      </c>
      <c r="E37" s="17">
        <v>300</v>
      </c>
      <c r="F37" s="13">
        <v>36000</v>
      </c>
      <c r="G37" s="13">
        <v>3600</v>
      </c>
      <c r="H37" s="21">
        <v>3600</v>
      </c>
      <c r="I37" s="35"/>
      <c r="J37" s="33">
        <v>3600</v>
      </c>
      <c r="K37" s="35"/>
      <c r="L37" s="34">
        <v>1080</v>
      </c>
      <c r="M37" s="34">
        <v>2520</v>
      </c>
      <c r="N37" s="34">
        <v>3600</v>
      </c>
      <c r="O37" s="34">
        <v>3600</v>
      </c>
      <c r="P37" s="17" t="s">
        <v>966</v>
      </c>
      <c r="Q37" s="17" t="s">
        <v>967</v>
      </c>
      <c r="R37" s="9" t="s">
        <v>263</v>
      </c>
      <c r="S37" s="9" t="s">
        <v>968</v>
      </c>
      <c r="T37" s="17" t="s">
        <v>995</v>
      </c>
      <c r="U37" s="43"/>
      <c r="XES37"/>
      <c r="XET37"/>
      <c r="XEU37"/>
    </row>
    <row r="38" s="2" customFormat="1" ht="24" spans="1:16375">
      <c r="A38" s="17">
        <v>34</v>
      </c>
      <c r="B38" s="18" t="s">
        <v>993</v>
      </c>
      <c r="C38" s="19" t="s">
        <v>999</v>
      </c>
      <c r="D38" s="20">
        <f t="shared" ref="D38:D69" si="1">E38/40.3</f>
        <v>6.20347394540943</v>
      </c>
      <c r="E38" s="17">
        <v>250</v>
      </c>
      <c r="F38" s="13">
        <v>30000</v>
      </c>
      <c r="G38" s="13">
        <v>3000</v>
      </c>
      <c r="H38" s="21">
        <v>3000</v>
      </c>
      <c r="I38" s="35"/>
      <c r="J38" s="33">
        <v>3000</v>
      </c>
      <c r="K38" s="35"/>
      <c r="L38" s="34">
        <v>900</v>
      </c>
      <c r="M38" s="34">
        <v>2100</v>
      </c>
      <c r="N38" s="34">
        <v>3000</v>
      </c>
      <c r="O38" s="34">
        <v>3000</v>
      </c>
      <c r="P38" s="17" t="s">
        <v>966</v>
      </c>
      <c r="Q38" s="17" t="s">
        <v>967</v>
      </c>
      <c r="R38" s="9" t="s">
        <v>263</v>
      </c>
      <c r="S38" s="9" t="s">
        <v>968</v>
      </c>
      <c r="T38" s="17" t="s">
        <v>995</v>
      </c>
      <c r="U38" s="43"/>
      <c r="XES38"/>
      <c r="XET38"/>
      <c r="XEU38"/>
    </row>
    <row r="39" s="2" customFormat="1" ht="24" spans="1:16375">
      <c r="A39" s="17">
        <v>35</v>
      </c>
      <c r="B39" s="18" t="s">
        <v>993</v>
      </c>
      <c r="C39" s="19" t="s">
        <v>1000</v>
      </c>
      <c r="D39" s="20">
        <f t="shared" si="1"/>
        <v>9.92555831265509</v>
      </c>
      <c r="E39" s="17">
        <v>400</v>
      </c>
      <c r="F39" s="13">
        <v>48000</v>
      </c>
      <c r="G39" s="13">
        <v>4800</v>
      </c>
      <c r="H39" s="21">
        <v>4800</v>
      </c>
      <c r="I39" s="35"/>
      <c r="J39" s="33">
        <v>4800</v>
      </c>
      <c r="K39" s="35"/>
      <c r="L39" s="34">
        <v>1440</v>
      </c>
      <c r="M39" s="34">
        <v>3360</v>
      </c>
      <c r="N39" s="34">
        <v>4800</v>
      </c>
      <c r="O39" s="34">
        <v>4800</v>
      </c>
      <c r="P39" s="17" t="s">
        <v>966</v>
      </c>
      <c r="Q39" s="17" t="s">
        <v>967</v>
      </c>
      <c r="R39" s="9" t="s">
        <v>263</v>
      </c>
      <c r="S39" s="9" t="s">
        <v>968</v>
      </c>
      <c r="T39" s="17" t="s">
        <v>995</v>
      </c>
      <c r="U39" s="43"/>
      <c r="XES39"/>
      <c r="XET39"/>
      <c r="XEU39"/>
    </row>
    <row r="40" s="2" customFormat="1" ht="24" spans="1:16375">
      <c r="A40" s="17">
        <v>36</v>
      </c>
      <c r="B40" s="18" t="s">
        <v>993</v>
      </c>
      <c r="C40" s="19" t="s">
        <v>1001</v>
      </c>
      <c r="D40" s="20">
        <f t="shared" si="1"/>
        <v>2.97766749379653</v>
      </c>
      <c r="E40" s="17">
        <v>120</v>
      </c>
      <c r="F40" s="13">
        <v>14400</v>
      </c>
      <c r="G40" s="13">
        <v>1440</v>
      </c>
      <c r="H40" s="21">
        <v>1440</v>
      </c>
      <c r="I40" s="35"/>
      <c r="J40" s="33">
        <v>1440</v>
      </c>
      <c r="K40" s="35"/>
      <c r="L40" s="34">
        <v>432</v>
      </c>
      <c r="M40" s="34">
        <v>1008</v>
      </c>
      <c r="N40" s="34">
        <v>1440</v>
      </c>
      <c r="O40" s="34">
        <v>1440</v>
      </c>
      <c r="P40" s="17" t="s">
        <v>966</v>
      </c>
      <c r="Q40" s="17" t="s">
        <v>967</v>
      </c>
      <c r="R40" s="9" t="s">
        <v>263</v>
      </c>
      <c r="S40" s="9" t="s">
        <v>968</v>
      </c>
      <c r="T40" s="17" t="s">
        <v>995</v>
      </c>
      <c r="U40" s="43"/>
      <c r="XES40"/>
      <c r="XET40"/>
      <c r="XEU40"/>
    </row>
    <row r="41" s="2" customFormat="1" ht="24" spans="1:16375">
      <c r="A41" s="17">
        <v>37</v>
      </c>
      <c r="B41" s="18" t="s">
        <v>993</v>
      </c>
      <c r="C41" s="19" t="s">
        <v>1002</v>
      </c>
      <c r="D41" s="20">
        <f t="shared" si="1"/>
        <v>14.8883374689826</v>
      </c>
      <c r="E41" s="17">
        <v>600</v>
      </c>
      <c r="F41" s="13">
        <v>72000</v>
      </c>
      <c r="G41" s="13">
        <v>7200</v>
      </c>
      <c r="H41" s="21">
        <v>7200</v>
      </c>
      <c r="I41" s="35"/>
      <c r="J41" s="33">
        <v>7200</v>
      </c>
      <c r="K41" s="35"/>
      <c r="L41" s="34">
        <v>2160</v>
      </c>
      <c r="M41" s="34">
        <v>5040</v>
      </c>
      <c r="N41" s="34">
        <v>7200</v>
      </c>
      <c r="O41" s="34">
        <v>7200</v>
      </c>
      <c r="P41" s="17" t="s">
        <v>966</v>
      </c>
      <c r="Q41" s="17" t="s">
        <v>967</v>
      </c>
      <c r="R41" s="9" t="s">
        <v>263</v>
      </c>
      <c r="S41" s="9" t="s">
        <v>968</v>
      </c>
      <c r="T41" s="17" t="s">
        <v>995</v>
      </c>
      <c r="U41" s="43"/>
      <c r="XES41"/>
      <c r="XET41"/>
      <c r="XEU41"/>
    </row>
    <row r="42" s="2" customFormat="1" ht="24" spans="1:16375">
      <c r="A42" s="17">
        <v>38</v>
      </c>
      <c r="B42" s="18" t="s">
        <v>993</v>
      </c>
      <c r="C42" s="19" t="s">
        <v>1003</v>
      </c>
      <c r="D42" s="20">
        <f t="shared" si="1"/>
        <v>7.44416873449132</v>
      </c>
      <c r="E42" s="17">
        <v>300</v>
      </c>
      <c r="F42" s="13">
        <v>36000</v>
      </c>
      <c r="G42" s="13">
        <v>3600</v>
      </c>
      <c r="H42" s="21">
        <v>3600</v>
      </c>
      <c r="I42" s="35"/>
      <c r="J42" s="33">
        <v>3600</v>
      </c>
      <c r="K42" s="35"/>
      <c r="L42" s="34">
        <v>1080</v>
      </c>
      <c r="M42" s="34">
        <v>2520</v>
      </c>
      <c r="N42" s="34">
        <v>3600</v>
      </c>
      <c r="O42" s="34">
        <v>3600</v>
      </c>
      <c r="P42" s="17" t="s">
        <v>966</v>
      </c>
      <c r="Q42" s="17" t="s">
        <v>967</v>
      </c>
      <c r="R42" s="9" t="s">
        <v>263</v>
      </c>
      <c r="S42" s="9" t="s">
        <v>968</v>
      </c>
      <c r="T42" s="17" t="s">
        <v>995</v>
      </c>
      <c r="U42" s="43"/>
      <c r="XES42"/>
      <c r="XET42"/>
      <c r="XEU42"/>
    </row>
    <row r="43" s="2" customFormat="1" ht="24" spans="1:16375">
      <c r="A43" s="17">
        <v>39</v>
      </c>
      <c r="B43" s="18" t="s">
        <v>993</v>
      </c>
      <c r="C43" s="19" t="s">
        <v>1004</v>
      </c>
      <c r="D43" s="20">
        <f t="shared" si="1"/>
        <v>7.44416873449132</v>
      </c>
      <c r="E43" s="17">
        <v>300</v>
      </c>
      <c r="F43" s="13">
        <v>36000</v>
      </c>
      <c r="G43" s="13">
        <v>3600</v>
      </c>
      <c r="H43" s="21">
        <v>3600</v>
      </c>
      <c r="I43" s="35"/>
      <c r="J43" s="33">
        <v>3600</v>
      </c>
      <c r="K43" s="35"/>
      <c r="L43" s="34">
        <v>1080</v>
      </c>
      <c r="M43" s="34">
        <v>2520</v>
      </c>
      <c r="N43" s="34">
        <v>3600</v>
      </c>
      <c r="O43" s="34">
        <v>3600</v>
      </c>
      <c r="P43" s="17" t="s">
        <v>966</v>
      </c>
      <c r="Q43" s="17" t="s">
        <v>967</v>
      </c>
      <c r="R43" s="9" t="s">
        <v>263</v>
      </c>
      <c r="S43" s="9" t="s">
        <v>968</v>
      </c>
      <c r="T43" s="17" t="s">
        <v>995</v>
      </c>
      <c r="U43" s="43"/>
      <c r="XES43"/>
      <c r="XET43"/>
      <c r="XEU43"/>
    </row>
    <row r="44" s="2" customFormat="1" ht="24" spans="1:16375">
      <c r="A44" s="17">
        <v>40</v>
      </c>
      <c r="B44" s="18" t="s">
        <v>993</v>
      </c>
      <c r="C44" s="19" t="s">
        <v>1005</v>
      </c>
      <c r="D44" s="20">
        <f t="shared" si="1"/>
        <v>4.21836228287841</v>
      </c>
      <c r="E44" s="17">
        <v>170</v>
      </c>
      <c r="F44" s="13">
        <v>20400</v>
      </c>
      <c r="G44" s="13">
        <v>2040</v>
      </c>
      <c r="H44" s="21">
        <v>2040</v>
      </c>
      <c r="I44" s="35"/>
      <c r="J44" s="33">
        <v>2040</v>
      </c>
      <c r="K44" s="35"/>
      <c r="L44" s="34">
        <v>612</v>
      </c>
      <c r="M44" s="34">
        <v>1428</v>
      </c>
      <c r="N44" s="34">
        <v>2040</v>
      </c>
      <c r="O44" s="34">
        <v>2040</v>
      </c>
      <c r="P44" s="17" t="s">
        <v>966</v>
      </c>
      <c r="Q44" s="17" t="s">
        <v>967</v>
      </c>
      <c r="R44" s="9" t="s">
        <v>263</v>
      </c>
      <c r="S44" s="9" t="s">
        <v>968</v>
      </c>
      <c r="T44" s="17" t="s">
        <v>995</v>
      </c>
      <c r="U44" s="43"/>
      <c r="XES44"/>
      <c r="XET44"/>
      <c r="XEU44"/>
    </row>
    <row r="45" s="2" customFormat="1" ht="24" spans="1:16375">
      <c r="A45" s="17">
        <v>41</v>
      </c>
      <c r="B45" s="18" t="s">
        <v>993</v>
      </c>
      <c r="C45" s="19" t="s">
        <v>1006</v>
      </c>
      <c r="D45" s="20">
        <f t="shared" si="1"/>
        <v>3.2258064516129</v>
      </c>
      <c r="E45" s="17">
        <v>130</v>
      </c>
      <c r="F45" s="13">
        <v>15600</v>
      </c>
      <c r="G45" s="13">
        <v>1560</v>
      </c>
      <c r="H45" s="21">
        <v>1560</v>
      </c>
      <c r="I45" s="35"/>
      <c r="J45" s="33">
        <v>1560</v>
      </c>
      <c r="K45" s="35"/>
      <c r="L45" s="34">
        <v>468</v>
      </c>
      <c r="M45" s="34">
        <v>1092</v>
      </c>
      <c r="N45" s="34">
        <v>1560</v>
      </c>
      <c r="O45" s="34">
        <v>1560</v>
      </c>
      <c r="P45" s="17" t="s">
        <v>966</v>
      </c>
      <c r="Q45" s="17" t="s">
        <v>967</v>
      </c>
      <c r="R45" s="9" t="s">
        <v>263</v>
      </c>
      <c r="S45" s="9" t="s">
        <v>968</v>
      </c>
      <c r="T45" s="17" t="s">
        <v>995</v>
      </c>
      <c r="U45" s="43"/>
      <c r="XES45"/>
      <c r="XET45"/>
      <c r="XEU45"/>
    </row>
    <row r="46" s="2" customFormat="1" ht="24" spans="1:16375">
      <c r="A46" s="17">
        <v>42</v>
      </c>
      <c r="B46" s="18" t="s">
        <v>993</v>
      </c>
      <c r="C46" s="19" t="s">
        <v>1007</v>
      </c>
      <c r="D46" s="20">
        <f t="shared" si="1"/>
        <v>3.2258064516129</v>
      </c>
      <c r="E46" s="17">
        <v>130</v>
      </c>
      <c r="F46" s="13">
        <v>15600</v>
      </c>
      <c r="G46" s="13">
        <v>1560</v>
      </c>
      <c r="H46" s="21">
        <v>1560</v>
      </c>
      <c r="I46" s="35"/>
      <c r="J46" s="33">
        <v>1560</v>
      </c>
      <c r="K46" s="35"/>
      <c r="L46" s="34">
        <v>468</v>
      </c>
      <c r="M46" s="34">
        <v>1092</v>
      </c>
      <c r="N46" s="34">
        <v>1560</v>
      </c>
      <c r="O46" s="34">
        <v>1560</v>
      </c>
      <c r="P46" s="17" t="s">
        <v>966</v>
      </c>
      <c r="Q46" s="17" t="s">
        <v>967</v>
      </c>
      <c r="R46" s="9" t="s">
        <v>263</v>
      </c>
      <c r="S46" s="9" t="s">
        <v>968</v>
      </c>
      <c r="T46" s="17" t="s">
        <v>995</v>
      </c>
      <c r="U46" s="43"/>
      <c r="XES46"/>
      <c r="XET46"/>
      <c r="XEU46"/>
    </row>
    <row r="47" s="2" customFormat="1" ht="24" spans="1:16375">
      <c r="A47" s="17">
        <v>43</v>
      </c>
      <c r="B47" s="18" t="s">
        <v>993</v>
      </c>
      <c r="C47" s="19" t="s">
        <v>1008</v>
      </c>
      <c r="D47" s="20">
        <f t="shared" si="1"/>
        <v>6.69975186104218</v>
      </c>
      <c r="E47" s="17">
        <v>270</v>
      </c>
      <c r="F47" s="13">
        <v>32400</v>
      </c>
      <c r="G47" s="13">
        <v>3240</v>
      </c>
      <c r="H47" s="21">
        <v>3240</v>
      </c>
      <c r="I47" s="35"/>
      <c r="J47" s="33">
        <v>3240</v>
      </c>
      <c r="K47" s="35"/>
      <c r="L47" s="34">
        <v>972</v>
      </c>
      <c r="M47" s="34">
        <v>2268</v>
      </c>
      <c r="N47" s="34">
        <v>3240</v>
      </c>
      <c r="O47" s="34">
        <v>3240</v>
      </c>
      <c r="P47" s="17" t="s">
        <v>966</v>
      </c>
      <c r="Q47" s="17" t="s">
        <v>967</v>
      </c>
      <c r="R47" s="9" t="s">
        <v>263</v>
      </c>
      <c r="S47" s="9" t="s">
        <v>968</v>
      </c>
      <c r="T47" s="17" t="s">
        <v>995</v>
      </c>
      <c r="U47" s="43"/>
      <c r="XES47"/>
      <c r="XET47"/>
      <c r="XEU47"/>
    </row>
    <row r="48" s="2" customFormat="1" ht="24" spans="1:16375">
      <c r="A48" s="17">
        <v>44</v>
      </c>
      <c r="B48" s="18" t="s">
        <v>993</v>
      </c>
      <c r="C48" s="19" t="s">
        <v>1009</v>
      </c>
      <c r="D48" s="20">
        <f t="shared" si="1"/>
        <v>30.0248138957816</v>
      </c>
      <c r="E48" s="17">
        <v>1210</v>
      </c>
      <c r="F48" s="13">
        <v>145200</v>
      </c>
      <c r="G48" s="13">
        <v>14520</v>
      </c>
      <c r="H48" s="21">
        <v>14520</v>
      </c>
      <c r="I48" s="35"/>
      <c r="J48" s="33">
        <v>14520</v>
      </c>
      <c r="K48" s="35"/>
      <c r="L48" s="34">
        <v>4356</v>
      </c>
      <c r="M48" s="34">
        <v>10164</v>
      </c>
      <c r="N48" s="34">
        <v>14520</v>
      </c>
      <c r="O48" s="34">
        <v>14520</v>
      </c>
      <c r="P48" s="17" t="s">
        <v>966</v>
      </c>
      <c r="Q48" s="17" t="s">
        <v>967</v>
      </c>
      <c r="R48" s="9" t="s">
        <v>263</v>
      </c>
      <c r="S48" s="9" t="s">
        <v>968</v>
      </c>
      <c r="T48" s="17" t="s">
        <v>995</v>
      </c>
      <c r="U48" s="43"/>
      <c r="XES48"/>
      <c r="XET48"/>
      <c r="XEU48"/>
    </row>
    <row r="49" s="2" customFormat="1" ht="24" spans="1:16375">
      <c r="A49" s="17">
        <v>45</v>
      </c>
      <c r="B49" s="18" t="s">
        <v>993</v>
      </c>
      <c r="C49" s="17" t="s">
        <v>1010</v>
      </c>
      <c r="D49" s="20">
        <f t="shared" si="1"/>
        <v>17.3697270471464</v>
      </c>
      <c r="E49" s="17">
        <v>700</v>
      </c>
      <c r="F49" s="13">
        <v>84000</v>
      </c>
      <c r="G49" s="13">
        <v>8400</v>
      </c>
      <c r="H49" s="21">
        <v>8400</v>
      </c>
      <c r="I49" s="35"/>
      <c r="J49" s="33">
        <v>8400</v>
      </c>
      <c r="K49" s="35"/>
      <c r="L49" s="34">
        <v>2520</v>
      </c>
      <c r="M49" s="34">
        <v>5880</v>
      </c>
      <c r="N49" s="34">
        <v>8400</v>
      </c>
      <c r="O49" s="34">
        <v>8400</v>
      </c>
      <c r="P49" s="17" t="s">
        <v>966</v>
      </c>
      <c r="Q49" s="17" t="s">
        <v>967</v>
      </c>
      <c r="R49" s="9" t="s">
        <v>263</v>
      </c>
      <c r="S49" s="9" t="s">
        <v>968</v>
      </c>
      <c r="T49" s="17" t="s">
        <v>995</v>
      </c>
      <c r="U49" s="43"/>
      <c r="XES49"/>
      <c r="XET49"/>
      <c r="XEU49"/>
    </row>
    <row r="50" s="2" customFormat="1" ht="24" spans="1:16375">
      <c r="A50" s="17">
        <v>46</v>
      </c>
      <c r="B50" s="18" t="s">
        <v>993</v>
      </c>
      <c r="C50" s="19" t="s">
        <v>1011</v>
      </c>
      <c r="D50" s="20">
        <f t="shared" si="1"/>
        <v>8.6848635235732</v>
      </c>
      <c r="E50" s="17">
        <v>350</v>
      </c>
      <c r="F50" s="13">
        <v>42000</v>
      </c>
      <c r="G50" s="13">
        <v>4200</v>
      </c>
      <c r="H50" s="21">
        <v>4200</v>
      </c>
      <c r="I50" s="35"/>
      <c r="J50" s="33">
        <v>4200</v>
      </c>
      <c r="K50" s="35"/>
      <c r="L50" s="34">
        <v>1260</v>
      </c>
      <c r="M50" s="34">
        <v>2940</v>
      </c>
      <c r="N50" s="34">
        <v>4200</v>
      </c>
      <c r="O50" s="34">
        <v>4200</v>
      </c>
      <c r="P50" s="17" t="s">
        <v>966</v>
      </c>
      <c r="Q50" s="17" t="s">
        <v>967</v>
      </c>
      <c r="R50" s="9" t="s">
        <v>263</v>
      </c>
      <c r="S50" s="9" t="s">
        <v>968</v>
      </c>
      <c r="T50" s="17" t="s">
        <v>995</v>
      </c>
      <c r="U50" s="43"/>
      <c r="XES50"/>
      <c r="XET50"/>
      <c r="XEU50"/>
    </row>
    <row r="51" s="2" customFormat="1" ht="24" spans="1:16375">
      <c r="A51" s="17">
        <v>47</v>
      </c>
      <c r="B51" s="18" t="s">
        <v>993</v>
      </c>
      <c r="C51" s="19" t="s">
        <v>1011</v>
      </c>
      <c r="D51" s="20">
        <f t="shared" si="1"/>
        <v>2.72952853598015</v>
      </c>
      <c r="E51" s="17">
        <v>110</v>
      </c>
      <c r="F51" s="13">
        <v>13200</v>
      </c>
      <c r="G51" s="13">
        <v>1320</v>
      </c>
      <c r="H51" s="21">
        <v>1320</v>
      </c>
      <c r="I51" s="35"/>
      <c r="J51" s="33">
        <v>1320</v>
      </c>
      <c r="K51" s="35"/>
      <c r="L51" s="34">
        <v>396</v>
      </c>
      <c r="M51" s="34">
        <v>924</v>
      </c>
      <c r="N51" s="34">
        <v>1320</v>
      </c>
      <c r="O51" s="34">
        <v>1320</v>
      </c>
      <c r="P51" s="17" t="s">
        <v>966</v>
      </c>
      <c r="Q51" s="17" t="s">
        <v>967</v>
      </c>
      <c r="R51" s="9" t="s">
        <v>263</v>
      </c>
      <c r="S51" s="9" t="s">
        <v>968</v>
      </c>
      <c r="T51" s="17" t="s">
        <v>995</v>
      </c>
      <c r="U51" s="43"/>
      <c r="XES51"/>
      <c r="XET51"/>
      <c r="XEU51"/>
    </row>
    <row r="52" s="2" customFormat="1" ht="24" spans="1:16375">
      <c r="A52" s="17">
        <v>48</v>
      </c>
      <c r="B52" s="18" t="s">
        <v>993</v>
      </c>
      <c r="C52" s="17" t="s">
        <v>1012</v>
      </c>
      <c r="D52" s="20">
        <f t="shared" si="1"/>
        <v>2.97766749379653</v>
      </c>
      <c r="E52" s="17">
        <v>120</v>
      </c>
      <c r="F52" s="13">
        <v>14400</v>
      </c>
      <c r="G52" s="13">
        <v>1440</v>
      </c>
      <c r="H52" s="21">
        <v>1440</v>
      </c>
      <c r="I52" s="35"/>
      <c r="J52" s="33">
        <v>1440</v>
      </c>
      <c r="K52" s="35"/>
      <c r="L52" s="34">
        <v>432</v>
      </c>
      <c r="M52" s="34">
        <v>1008</v>
      </c>
      <c r="N52" s="34">
        <v>1440</v>
      </c>
      <c r="O52" s="34">
        <v>1440</v>
      </c>
      <c r="P52" s="17" t="s">
        <v>966</v>
      </c>
      <c r="Q52" s="17" t="s">
        <v>967</v>
      </c>
      <c r="R52" s="9" t="s">
        <v>263</v>
      </c>
      <c r="S52" s="9" t="s">
        <v>968</v>
      </c>
      <c r="T52" s="17" t="s">
        <v>995</v>
      </c>
      <c r="U52" s="43"/>
      <c r="XES52"/>
      <c r="XET52"/>
      <c r="XEU52"/>
    </row>
    <row r="53" s="2" customFormat="1" ht="24" spans="1:16375">
      <c r="A53" s="17">
        <v>49</v>
      </c>
      <c r="B53" s="18" t="s">
        <v>993</v>
      </c>
      <c r="C53" s="17" t="s">
        <v>1012</v>
      </c>
      <c r="D53" s="20">
        <f t="shared" si="1"/>
        <v>7.44416873449132</v>
      </c>
      <c r="E53" s="17">
        <v>300</v>
      </c>
      <c r="F53" s="13">
        <v>36000</v>
      </c>
      <c r="G53" s="13">
        <v>3600</v>
      </c>
      <c r="H53" s="21">
        <v>3600</v>
      </c>
      <c r="I53" s="35"/>
      <c r="J53" s="33">
        <v>3600</v>
      </c>
      <c r="K53" s="35"/>
      <c r="L53" s="34">
        <v>1080</v>
      </c>
      <c r="M53" s="34">
        <v>2520</v>
      </c>
      <c r="N53" s="34">
        <v>3600</v>
      </c>
      <c r="O53" s="34">
        <v>3600</v>
      </c>
      <c r="P53" s="17" t="s">
        <v>966</v>
      </c>
      <c r="Q53" s="17" t="s">
        <v>967</v>
      </c>
      <c r="R53" s="9" t="s">
        <v>263</v>
      </c>
      <c r="S53" s="9" t="s">
        <v>968</v>
      </c>
      <c r="T53" s="17" t="s">
        <v>995</v>
      </c>
      <c r="U53" s="43"/>
      <c r="XES53"/>
      <c r="XET53"/>
      <c r="XEU53"/>
    </row>
    <row r="54" s="2" customFormat="1" ht="24" spans="1:16375">
      <c r="A54" s="17">
        <v>50</v>
      </c>
      <c r="B54" s="18" t="s">
        <v>993</v>
      </c>
      <c r="C54" s="19" t="s">
        <v>1013</v>
      </c>
      <c r="D54" s="20">
        <f t="shared" si="1"/>
        <v>2.48138957816377</v>
      </c>
      <c r="E54" s="17">
        <v>100</v>
      </c>
      <c r="F54" s="13">
        <v>12000</v>
      </c>
      <c r="G54" s="13">
        <v>1200</v>
      </c>
      <c r="H54" s="21">
        <v>1200</v>
      </c>
      <c r="I54" s="35"/>
      <c r="J54" s="33">
        <v>1200</v>
      </c>
      <c r="K54" s="35"/>
      <c r="L54" s="34">
        <v>360</v>
      </c>
      <c r="M54" s="34">
        <v>840</v>
      </c>
      <c r="N54" s="34">
        <v>1200</v>
      </c>
      <c r="O54" s="34">
        <v>1200</v>
      </c>
      <c r="P54" s="17" t="s">
        <v>966</v>
      </c>
      <c r="Q54" s="17" t="s">
        <v>967</v>
      </c>
      <c r="R54" s="9" t="s">
        <v>263</v>
      </c>
      <c r="S54" s="9" t="s">
        <v>968</v>
      </c>
      <c r="T54" s="17" t="s">
        <v>995</v>
      </c>
      <c r="U54" s="43"/>
      <c r="XES54"/>
      <c r="XET54"/>
      <c r="XEU54"/>
    </row>
    <row r="55" s="2" customFormat="1" ht="24" spans="1:16375">
      <c r="A55" s="17">
        <v>51</v>
      </c>
      <c r="B55" s="18" t="s">
        <v>993</v>
      </c>
      <c r="C55" s="19" t="s">
        <v>1013</v>
      </c>
      <c r="D55" s="20">
        <f t="shared" si="1"/>
        <v>8.6848635235732</v>
      </c>
      <c r="E55" s="17">
        <v>350</v>
      </c>
      <c r="F55" s="13">
        <v>42000</v>
      </c>
      <c r="G55" s="13">
        <v>4200</v>
      </c>
      <c r="H55" s="21">
        <v>4200</v>
      </c>
      <c r="I55" s="35"/>
      <c r="J55" s="33">
        <v>4200</v>
      </c>
      <c r="K55" s="35"/>
      <c r="L55" s="34">
        <v>1260</v>
      </c>
      <c r="M55" s="34">
        <v>2940</v>
      </c>
      <c r="N55" s="34">
        <v>4200</v>
      </c>
      <c r="O55" s="34">
        <v>4200</v>
      </c>
      <c r="P55" s="17" t="s">
        <v>966</v>
      </c>
      <c r="Q55" s="17" t="s">
        <v>967</v>
      </c>
      <c r="R55" s="9" t="s">
        <v>263</v>
      </c>
      <c r="S55" s="9" t="s">
        <v>968</v>
      </c>
      <c r="T55" s="17" t="s">
        <v>995</v>
      </c>
      <c r="U55" s="43"/>
      <c r="XES55"/>
      <c r="XET55"/>
      <c r="XEU55"/>
    </row>
    <row r="56" s="2" customFormat="1" ht="24" spans="1:16375">
      <c r="A56" s="17">
        <v>52</v>
      </c>
      <c r="B56" s="18" t="s">
        <v>993</v>
      </c>
      <c r="C56" s="19" t="s">
        <v>1013</v>
      </c>
      <c r="D56" s="20">
        <f t="shared" si="1"/>
        <v>5.4590570719603</v>
      </c>
      <c r="E56" s="17">
        <v>220</v>
      </c>
      <c r="F56" s="13">
        <v>26400</v>
      </c>
      <c r="G56" s="13">
        <v>2640</v>
      </c>
      <c r="H56" s="21">
        <v>2640</v>
      </c>
      <c r="I56" s="35"/>
      <c r="J56" s="33">
        <v>2640</v>
      </c>
      <c r="K56" s="35"/>
      <c r="L56" s="34">
        <v>792</v>
      </c>
      <c r="M56" s="34">
        <v>1848</v>
      </c>
      <c r="N56" s="34">
        <v>2640</v>
      </c>
      <c r="O56" s="34">
        <v>2640</v>
      </c>
      <c r="P56" s="17" t="s">
        <v>966</v>
      </c>
      <c r="Q56" s="17" t="s">
        <v>967</v>
      </c>
      <c r="R56" s="9" t="s">
        <v>263</v>
      </c>
      <c r="S56" s="9" t="s">
        <v>968</v>
      </c>
      <c r="T56" s="17" t="s">
        <v>995</v>
      </c>
      <c r="U56" s="43"/>
      <c r="XES56"/>
      <c r="XET56"/>
      <c r="XEU56"/>
    </row>
    <row r="57" s="2" customFormat="1" ht="24" spans="1:16375">
      <c r="A57" s="17">
        <v>53</v>
      </c>
      <c r="B57" s="18" t="s">
        <v>993</v>
      </c>
      <c r="C57" s="19" t="s">
        <v>1013</v>
      </c>
      <c r="D57" s="20">
        <f t="shared" si="1"/>
        <v>6.45161290322581</v>
      </c>
      <c r="E57" s="17">
        <v>260</v>
      </c>
      <c r="F57" s="13">
        <v>31200</v>
      </c>
      <c r="G57" s="13">
        <v>3120</v>
      </c>
      <c r="H57" s="21">
        <v>3120</v>
      </c>
      <c r="I57" s="35"/>
      <c r="J57" s="33">
        <v>3120</v>
      </c>
      <c r="K57" s="35"/>
      <c r="L57" s="34">
        <v>936</v>
      </c>
      <c r="M57" s="34">
        <v>2184</v>
      </c>
      <c r="N57" s="34">
        <v>3120</v>
      </c>
      <c r="O57" s="34">
        <v>3120</v>
      </c>
      <c r="P57" s="17" t="s">
        <v>966</v>
      </c>
      <c r="Q57" s="17" t="s">
        <v>967</v>
      </c>
      <c r="R57" s="9" t="s">
        <v>263</v>
      </c>
      <c r="S57" s="9" t="s">
        <v>968</v>
      </c>
      <c r="T57" s="17" t="s">
        <v>995</v>
      </c>
      <c r="U57" s="43"/>
      <c r="XES57"/>
      <c r="XET57"/>
      <c r="XEU57"/>
    </row>
    <row r="58" s="2" customFormat="1" ht="24" spans="1:16375">
      <c r="A58" s="17">
        <v>54</v>
      </c>
      <c r="B58" s="18" t="s">
        <v>993</v>
      </c>
      <c r="C58" s="26" t="s">
        <v>1014</v>
      </c>
      <c r="D58" s="20">
        <f t="shared" si="1"/>
        <v>2.48138957816377</v>
      </c>
      <c r="E58" s="27">
        <v>100</v>
      </c>
      <c r="F58" s="28">
        <v>12000</v>
      </c>
      <c r="G58" s="28">
        <v>1200</v>
      </c>
      <c r="H58" s="29">
        <v>1200</v>
      </c>
      <c r="I58" s="39"/>
      <c r="J58" s="40">
        <v>1200</v>
      </c>
      <c r="K58" s="39"/>
      <c r="L58" s="41">
        <v>360</v>
      </c>
      <c r="M58" s="41">
        <v>840</v>
      </c>
      <c r="N58" s="41">
        <v>1200</v>
      </c>
      <c r="O58" s="41">
        <v>1200</v>
      </c>
      <c r="P58" s="27" t="s">
        <v>966</v>
      </c>
      <c r="Q58" s="27" t="s">
        <v>967</v>
      </c>
      <c r="R58" s="46" t="s">
        <v>263</v>
      </c>
      <c r="S58" s="46" t="s">
        <v>968</v>
      </c>
      <c r="T58" s="27" t="s">
        <v>995</v>
      </c>
      <c r="U58" s="47"/>
      <c r="XES58"/>
      <c r="XET58"/>
      <c r="XEU58"/>
    </row>
    <row r="59" s="2" customFormat="1" ht="24" spans="1:16375">
      <c r="A59" s="17">
        <v>55</v>
      </c>
      <c r="B59" s="18" t="s">
        <v>993</v>
      </c>
      <c r="C59" s="26" t="s">
        <v>1014</v>
      </c>
      <c r="D59" s="20">
        <f t="shared" si="1"/>
        <v>4.71464019851117</v>
      </c>
      <c r="E59" s="27">
        <v>190</v>
      </c>
      <c r="F59" s="28">
        <v>22800</v>
      </c>
      <c r="G59" s="28">
        <v>2280</v>
      </c>
      <c r="H59" s="29">
        <v>2280</v>
      </c>
      <c r="I59" s="39"/>
      <c r="J59" s="40">
        <v>2280</v>
      </c>
      <c r="K59" s="39"/>
      <c r="L59" s="41">
        <v>684</v>
      </c>
      <c r="M59" s="41">
        <v>1596</v>
      </c>
      <c r="N59" s="41">
        <v>2280</v>
      </c>
      <c r="O59" s="41">
        <v>2280</v>
      </c>
      <c r="P59" s="27" t="s">
        <v>966</v>
      </c>
      <c r="Q59" s="27" t="s">
        <v>967</v>
      </c>
      <c r="R59" s="46" t="s">
        <v>263</v>
      </c>
      <c r="S59" s="46" t="s">
        <v>968</v>
      </c>
      <c r="T59" s="27" t="s">
        <v>995</v>
      </c>
      <c r="U59" s="47"/>
      <c r="XES59"/>
      <c r="XET59"/>
      <c r="XEU59"/>
    </row>
    <row r="60" s="2" customFormat="1" ht="24" spans="1:16375">
      <c r="A60" s="17">
        <v>56</v>
      </c>
      <c r="B60" s="18" t="s">
        <v>993</v>
      </c>
      <c r="C60" s="17" t="s">
        <v>1015</v>
      </c>
      <c r="D60" s="20">
        <f t="shared" si="1"/>
        <v>7.44416873449132</v>
      </c>
      <c r="E60" s="17">
        <v>300</v>
      </c>
      <c r="F60" s="13">
        <v>36000</v>
      </c>
      <c r="G60" s="13">
        <v>3600</v>
      </c>
      <c r="H60" s="21">
        <v>3600</v>
      </c>
      <c r="I60" s="35"/>
      <c r="J60" s="33">
        <v>3600</v>
      </c>
      <c r="K60" s="35"/>
      <c r="L60" s="34">
        <v>1080</v>
      </c>
      <c r="M60" s="34">
        <v>2520</v>
      </c>
      <c r="N60" s="34">
        <v>3600</v>
      </c>
      <c r="O60" s="34">
        <v>3600</v>
      </c>
      <c r="P60" s="17" t="s">
        <v>966</v>
      </c>
      <c r="Q60" s="17" t="s">
        <v>967</v>
      </c>
      <c r="R60" s="9" t="s">
        <v>263</v>
      </c>
      <c r="S60" s="9" t="s">
        <v>968</v>
      </c>
      <c r="T60" s="17" t="s">
        <v>995</v>
      </c>
      <c r="U60" s="43"/>
      <c r="XES60"/>
      <c r="XET60"/>
      <c r="XEU60"/>
    </row>
    <row r="61" s="2" customFormat="1" ht="24" spans="1:16375">
      <c r="A61" s="17">
        <v>57</v>
      </c>
      <c r="B61" s="18" t="s">
        <v>993</v>
      </c>
      <c r="C61" s="17" t="s">
        <v>1016</v>
      </c>
      <c r="D61" s="20">
        <f t="shared" si="1"/>
        <v>3.47394540942928</v>
      </c>
      <c r="E61" s="17">
        <v>140</v>
      </c>
      <c r="F61" s="13">
        <v>16800</v>
      </c>
      <c r="G61" s="13">
        <v>1680</v>
      </c>
      <c r="H61" s="21">
        <v>1680</v>
      </c>
      <c r="I61" s="35"/>
      <c r="J61" s="33">
        <v>1680</v>
      </c>
      <c r="K61" s="35"/>
      <c r="L61" s="34">
        <v>504</v>
      </c>
      <c r="M61" s="34">
        <v>1176</v>
      </c>
      <c r="N61" s="34">
        <v>1680</v>
      </c>
      <c r="O61" s="34">
        <v>1680</v>
      </c>
      <c r="P61" s="17" t="s">
        <v>966</v>
      </c>
      <c r="Q61" s="17" t="s">
        <v>967</v>
      </c>
      <c r="R61" s="9" t="s">
        <v>263</v>
      </c>
      <c r="S61" s="9" t="s">
        <v>968</v>
      </c>
      <c r="T61" s="17" t="s">
        <v>995</v>
      </c>
      <c r="U61" s="43"/>
      <c r="XES61"/>
      <c r="XET61"/>
      <c r="XEU61"/>
    </row>
    <row r="62" s="2" customFormat="1" ht="24" spans="1:16375">
      <c r="A62" s="17">
        <v>58</v>
      </c>
      <c r="B62" s="18" t="s">
        <v>993</v>
      </c>
      <c r="C62" s="17" t="s">
        <v>1017</v>
      </c>
      <c r="D62" s="20">
        <f t="shared" si="1"/>
        <v>18.6104218362283</v>
      </c>
      <c r="E62" s="17">
        <v>750</v>
      </c>
      <c r="F62" s="13">
        <v>90000</v>
      </c>
      <c r="G62" s="13">
        <v>9000</v>
      </c>
      <c r="H62" s="21">
        <v>9000</v>
      </c>
      <c r="I62" s="35"/>
      <c r="J62" s="33">
        <v>9000</v>
      </c>
      <c r="K62" s="35"/>
      <c r="L62" s="34">
        <v>2700</v>
      </c>
      <c r="M62" s="34">
        <v>6300</v>
      </c>
      <c r="N62" s="34">
        <v>9000</v>
      </c>
      <c r="O62" s="34">
        <v>9000</v>
      </c>
      <c r="P62" s="17" t="s">
        <v>966</v>
      </c>
      <c r="Q62" s="17" t="s">
        <v>967</v>
      </c>
      <c r="R62" s="9" t="s">
        <v>263</v>
      </c>
      <c r="S62" s="9" t="s">
        <v>968</v>
      </c>
      <c r="T62" s="17" t="s">
        <v>995</v>
      </c>
      <c r="U62" s="43"/>
      <c r="XES62"/>
      <c r="XET62"/>
      <c r="XEU62"/>
    </row>
    <row r="63" s="2" customFormat="1" ht="24" spans="1:16375">
      <c r="A63" s="17">
        <v>59</v>
      </c>
      <c r="B63" s="18" t="s">
        <v>993</v>
      </c>
      <c r="C63" s="17" t="s">
        <v>1018</v>
      </c>
      <c r="D63" s="20">
        <f t="shared" si="1"/>
        <v>8.93300248138958</v>
      </c>
      <c r="E63" s="17">
        <v>360</v>
      </c>
      <c r="F63" s="13">
        <v>43200</v>
      </c>
      <c r="G63" s="13">
        <v>4320</v>
      </c>
      <c r="H63" s="21">
        <v>4320</v>
      </c>
      <c r="I63" s="35"/>
      <c r="J63" s="33">
        <v>4320</v>
      </c>
      <c r="K63" s="35"/>
      <c r="L63" s="34">
        <v>1296</v>
      </c>
      <c r="M63" s="34">
        <v>3024</v>
      </c>
      <c r="N63" s="34">
        <v>4320</v>
      </c>
      <c r="O63" s="34">
        <v>4320</v>
      </c>
      <c r="P63" s="17" t="s">
        <v>966</v>
      </c>
      <c r="Q63" s="17" t="s">
        <v>967</v>
      </c>
      <c r="R63" s="9" t="s">
        <v>263</v>
      </c>
      <c r="S63" s="9" t="s">
        <v>968</v>
      </c>
      <c r="T63" s="17" t="s">
        <v>995</v>
      </c>
      <c r="U63" s="43"/>
      <c r="XES63"/>
      <c r="XET63"/>
      <c r="XEU63"/>
    </row>
    <row r="64" s="2" customFormat="1" ht="24" spans="1:16375">
      <c r="A64" s="17">
        <v>60</v>
      </c>
      <c r="B64" s="18" t="s">
        <v>993</v>
      </c>
      <c r="C64" s="17" t="s">
        <v>1019</v>
      </c>
      <c r="D64" s="20">
        <f t="shared" si="1"/>
        <v>2.48138957816377</v>
      </c>
      <c r="E64" s="17">
        <v>100</v>
      </c>
      <c r="F64" s="13">
        <v>12000</v>
      </c>
      <c r="G64" s="13">
        <v>1200</v>
      </c>
      <c r="H64" s="21">
        <v>1200</v>
      </c>
      <c r="I64" s="35"/>
      <c r="J64" s="33">
        <v>1200</v>
      </c>
      <c r="K64" s="35"/>
      <c r="L64" s="34">
        <v>360</v>
      </c>
      <c r="M64" s="34">
        <v>840</v>
      </c>
      <c r="N64" s="34">
        <v>1200</v>
      </c>
      <c r="O64" s="34">
        <v>1200</v>
      </c>
      <c r="P64" s="17" t="s">
        <v>966</v>
      </c>
      <c r="Q64" s="17" t="s">
        <v>967</v>
      </c>
      <c r="R64" s="9" t="s">
        <v>263</v>
      </c>
      <c r="S64" s="9" t="s">
        <v>968</v>
      </c>
      <c r="T64" s="17" t="s">
        <v>995</v>
      </c>
      <c r="U64" s="43"/>
      <c r="XES64"/>
      <c r="XET64"/>
      <c r="XEU64"/>
    </row>
    <row r="65" s="2" customFormat="1" ht="24" spans="1:16375">
      <c r="A65" s="17">
        <v>61</v>
      </c>
      <c r="B65" s="18" t="s">
        <v>993</v>
      </c>
      <c r="C65" s="17" t="s">
        <v>1019</v>
      </c>
      <c r="D65" s="20">
        <f t="shared" si="1"/>
        <v>3.47394540942928</v>
      </c>
      <c r="E65" s="17">
        <v>140</v>
      </c>
      <c r="F65" s="13">
        <v>16800</v>
      </c>
      <c r="G65" s="13">
        <v>1680</v>
      </c>
      <c r="H65" s="21">
        <v>1680</v>
      </c>
      <c r="I65" s="35"/>
      <c r="J65" s="33">
        <v>1680</v>
      </c>
      <c r="K65" s="35"/>
      <c r="L65" s="34">
        <v>504</v>
      </c>
      <c r="M65" s="34">
        <v>1176</v>
      </c>
      <c r="N65" s="34">
        <v>1680</v>
      </c>
      <c r="O65" s="34">
        <v>1680</v>
      </c>
      <c r="P65" s="17" t="s">
        <v>966</v>
      </c>
      <c r="Q65" s="17" t="s">
        <v>967</v>
      </c>
      <c r="R65" s="9" t="s">
        <v>263</v>
      </c>
      <c r="S65" s="9" t="s">
        <v>968</v>
      </c>
      <c r="T65" s="17" t="s">
        <v>995</v>
      </c>
      <c r="U65" s="43"/>
      <c r="XES65"/>
      <c r="XET65"/>
      <c r="XEU65"/>
    </row>
    <row r="66" s="2" customFormat="1" ht="24" spans="1:16375">
      <c r="A66" s="17">
        <v>62</v>
      </c>
      <c r="B66" s="18" t="s">
        <v>993</v>
      </c>
      <c r="C66" s="17" t="s">
        <v>1020</v>
      </c>
      <c r="D66" s="20">
        <f t="shared" si="1"/>
        <v>6.20347394540943</v>
      </c>
      <c r="E66" s="17">
        <v>250</v>
      </c>
      <c r="F66" s="13">
        <v>30000</v>
      </c>
      <c r="G66" s="13">
        <v>3000</v>
      </c>
      <c r="H66" s="21">
        <v>3000</v>
      </c>
      <c r="I66" s="35"/>
      <c r="J66" s="33">
        <v>3000</v>
      </c>
      <c r="K66" s="35"/>
      <c r="L66" s="34">
        <v>900</v>
      </c>
      <c r="M66" s="34">
        <v>2100</v>
      </c>
      <c r="N66" s="34">
        <v>3000</v>
      </c>
      <c r="O66" s="34">
        <v>3000</v>
      </c>
      <c r="P66" s="17" t="s">
        <v>966</v>
      </c>
      <c r="Q66" s="17" t="s">
        <v>967</v>
      </c>
      <c r="R66" s="9" t="s">
        <v>263</v>
      </c>
      <c r="S66" s="9" t="s">
        <v>968</v>
      </c>
      <c r="T66" s="17" t="s">
        <v>995</v>
      </c>
      <c r="U66" s="43"/>
      <c r="XES66"/>
      <c r="XET66"/>
      <c r="XEU66"/>
    </row>
    <row r="67" s="2" customFormat="1" ht="24" spans="1:16375">
      <c r="A67" s="17">
        <v>63</v>
      </c>
      <c r="B67" s="18" t="s">
        <v>993</v>
      </c>
      <c r="C67" s="17" t="s">
        <v>1020</v>
      </c>
      <c r="D67" s="20">
        <f t="shared" si="1"/>
        <v>8.93300248138958</v>
      </c>
      <c r="E67" s="17">
        <v>360</v>
      </c>
      <c r="F67" s="13">
        <v>43200</v>
      </c>
      <c r="G67" s="13">
        <v>4320</v>
      </c>
      <c r="H67" s="21">
        <v>4320</v>
      </c>
      <c r="I67" s="35"/>
      <c r="J67" s="33">
        <v>4320</v>
      </c>
      <c r="K67" s="35"/>
      <c r="L67" s="34">
        <v>1296</v>
      </c>
      <c r="M67" s="34">
        <v>3024</v>
      </c>
      <c r="N67" s="34">
        <v>4320</v>
      </c>
      <c r="O67" s="34">
        <v>4320</v>
      </c>
      <c r="P67" s="17" t="s">
        <v>966</v>
      </c>
      <c r="Q67" s="17" t="s">
        <v>967</v>
      </c>
      <c r="R67" s="9" t="s">
        <v>263</v>
      </c>
      <c r="S67" s="9" t="s">
        <v>968</v>
      </c>
      <c r="T67" s="17" t="s">
        <v>995</v>
      </c>
      <c r="U67" s="43"/>
      <c r="XES67"/>
      <c r="XET67"/>
      <c r="XEU67"/>
    </row>
    <row r="68" s="2" customFormat="1" ht="24" spans="1:16375">
      <c r="A68" s="17">
        <v>64</v>
      </c>
      <c r="B68" s="18" t="s">
        <v>993</v>
      </c>
      <c r="C68" s="17" t="s">
        <v>1021</v>
      </c>
      <c r="D68" s="20">
        <f t="shared" si="1"/>
        <v>9.18114143920596</v>
      </c>
      <c r="E68" s="17">
        <v>370</v>
      </c>
      <c r="F68" s="13">
        <v>44400</v>
      </c>
      <c r="G68" s="13">
        <v>4440</v>
      </c>
      <c r="H68" s="21">
        <v>4440</v>
      </c>
      <c r="I68" s="35"/>
      <c r="J68" s="33">
        <v>4440</v>
      </c>
      <c r="K68" s="35"/>
      <c r="L68" s="34">
        <v>1332</v>
      </c>
      <c r="M68" s="34">
        <v>3108</v>
      </c>
      <c r="N68" s="34">
        <v>4440</v>
      </c>
      <c r="O68" s="34">
        <v>4440</v>
      </c>
      <c r="P68" s="17" t="s">
        <v>966</v>
      </c>
      <c r="Q68" s="17" t="s">
        <v>967</v>
      </c>
      <c r="R68" s="9" t="s">
        <v>263</v>
      </c>
      <c r="S68" s="9" t="s">
        <v>968</v>
      </c>
      <c r="T68" s="17" t="s">
        <v>995</v>
      </c>
      <c r="U68" s="43"/>
      <c r="XES68"/>
      <c r="XET68"/>
      <c r="XEU68"/>
    </row>
    <row r="69" s="2" customFormat="1" ht="24" spans="1:16375">
      <c r="A69" s="17">
        <v>65</v>
      </c>
      <c r="B69" s="18" t="s">
        <v>993</v>
      </c>
      <c r="C69" s="17" t="s">
        <v>1022</v>
      </c>
      <c r="D69" s="20">
        <f t="shared" si="1"/>
        <v>16.1290322580645</v>
      </c>
      <c r="E69" s="17">
        <v>650</v>
      </c>
      <c r="F69" s="13">
        <v>78000</v>
      </c>
      <c r="G69" s="13">
        <v>7800</v>
      </c>
      <c r="H69" s="21">
        <v>7800</v>
      </c>
      <c r="I69" s="35"/>
      <c r="J69" s="33">
        <v>7800</v>
      </c>
      <c r="K69" s="35"/>
      <c r="L69" s="34">
        <v>2340</v>
      </c>
      <c r="M69" s="34">
        <v>5460</v>
      </c>
      <c r="N69" s="34">
        <v>7800</v>
      </c>
      <c r="O69" s="34">
        <v>7800</v>
      </c>
      <c r="P69" s="17" t="s">
        <v>966</v>
      </c>
      <c r="Q69" s="17" t="s">
        <v>967</v>
      </c>
      <c r="R69" s="9" t="s">
        <v>263</v>
      </c>
      <c r="S69" s="9" t="s">
        <v>968</v>
      </c>
      <c r="T69" s="17" t="s">
        <v>995</v>
      </c>
      <c r="U69" s="43"/>
      <c r="XES69"/>
      <c r="XET69"/>
      <c r="XEU69"/>
    </row>
    <row r="70" s="2" customFormat="1" ht="24" spans="1:16375">
      <c r="A70" s="17">
        <v>66</v>
      </c>
      <c r="B70" s="18" t="s">
        <v>993</v>
      </c>
      <c r="C70" s="17" t="s">
        <v>1023</v>
      </c>
      <c r="D70" s="20">
        <f t="shared" ref="D70:D101" si="2">E70/40.3</f>
        <v>4.96277915632754</v>
      </c>
      <c r="E70" s="17">
        <v>200</v>
      </c>
      <c r="F70" s="13">
        <v>24000</v>
      </c>
      <c r="G70" s="13">
        <v>2400</v>
      </c>
      <c r="H70" s="21">
        <v>2400</v>
      </c>
      <c r="I70" s="35"/>
      <c r="J70" s="33">
        <v>2400</v>
      </c>
      <c r="K70" s="35"/>
      <c r="L70" s="34">
        <v>720</v>
      </c>
      <c r="M70" s="34">
        <v>1680</v>
      </c>
      <c r="N70" s="34">
        <v>2400</v>
      </c>
      <c r="O70" s="34">
        <v>2400</v>
      </c>
      <c r="P70" s="17" t="s">
        <v>966</v>
      </c>
      <c r="Q70" s="17" t="s">
        <v>967</v>
      </c>
      <c r="R70" s="9" t="s">
        <v>263</v>
      </c>
      <c r="S70" s="9" t="s">
        <v>968</v>
      </c>
      <c r="T70" s="17" t="s">
        <v>995</v>
      </c>
      <c r="U70" s="43"/>
      <c r="XES70"/>
      <c r="XET70"/>
      <c r="XEU70"/>
    </row>
    <row r="71" s="2" customFormat="1" ht="24" spans="1:16375">
      <c r="A71" s="17">
        <v>67</v>
      </c>
      <c r="B71" s="18" t="s">
        <v>993</v>
      </c>
      <c r="C71" s="17" t="s">
        <v>1024</v>
      </c>
      <c r="D71" s="20">
        <f t="shared" si="2"/>
        <v>10.4218362282878</v>
      </c>
      <c r="E71" s="17">
        <v>420</v>
      </c>
      <c r="F71" s="13">
        <v>50400</v>
      </c>
      <c r="G71" s="13">
        <v>5040</v>
      </c>
      <c r="H71" s="21">
        <v>5040</v>
      </c>
      <c r="I71" s="35"/>
      <c r="J71" s="33">
        <v>5040</v>
      </c>
      <c r="K71" s="35"/>
      <c r="L71" s="34">
        <v>1512</v>
      </c>
      <c r="M71" s="34">
        <v>3528</v>
      </c>
      <c r="N71" s="34">
        <v>5040</v>
      </c>
      <c r="O71" s="34">
        <v>5040</v>
      </c>
      <c r="P71" s="17" t="s">
        <v>966</v>
      </c>
      <c r="Q71" s="17" t="s">
        <v>967</v>
      </c>
      <c r="R71" s="9" t="s">
        <v>263</v>
      </c>
      <c r="S71" s="9" t="s">
        <v>968</v>
      </c>
      <c r="T71" s="17" t="s">
        <v>995</v>
      </c>
      <c r="U71" s="43"/>
      <c r="XES71"/>
      <c r="XET71"/>
      <c r="XEU71"/>
    </row>
    <row r="72" s="2" customFormat="1" ht="24" spans="1:16375">
      <c r="A72" s="17">
        <v>68</v>
      </c>
      <c r="B72" s="18" t="s">
        <v>993</v>
      </c>
      <c r="C72" s="17" t="s">
        <v>1025</v>
      </c>
      <c r="D72" s="20">
        <f t="shared" si="2"/>
        <v>14.8883374689826</v>
      </c>
      <c r="E72" s="17">
        <v>600</v>
      </c>
      <c r="F72" s="13">
        <v>72000</v>
      </c>
      <c r="G72" s="13">
        <v>7200</v>
      </c>
      <c r="H72" s="21">
        <v>7200</v>
      </c>
      <c r="I72" s="35"/>
      <c r="J72" s="33">
        <v>7200</v>
      </c>
      <c r="K72" s="35"/>
      <c r="L72" s="34">
        <v>2160</v>
      </c>
      <c r="M72" s="34">
        <v>5040</v>
      </c>
      <c r="N72" s="34">
        <v>7200</v>
      </c>
      <c r="O72" s="34">
        <v>7200</v>
      </c>
      <c r="P72" s="17" t="s">
        <v>966</v>
      </c>
      <c r="Q72" s="17" t="s">
        <v>967</v>
      </c>
      <c r="R72" s="9" t="s">
        <v>263</v>
      </c>
      <c r="S72" s="9" t="s">
        <v>968</v>
      </c>
      <c r="T72" s="17" t="s">
        <v>995</v>
      </c>
      <c r="U72" s="43"/>
      <c r="XES72"/>
      <c r="XET72"/>
      <c r="XEU72"/>
    </row>
    <row r="73" s="2" customFormat="1" ht="24" spans="1:16375">
      <c r="A73" s="17">
        <v>69</v>
      </c>
      <c r="B73" s="18" t="s">
        <v>993</v>
      </c>
      <c r="C73" s="17" t="s">
        <v>1026</v>
      </c>
      <c r="D73" s="20">
        <f t="shared" si="2"/>
        <v>13.151364764268</v>
      </c>
      <c r="E73" s="17">
        <v>530</v>
      </c>
      <c r="F73" s="13">
        <v>63600</v>
      </c>
      <c r="G73" s="13">
        <v>6360</v>
      </c>
      <c r="H73" s="21">
        <v>6360</v>
      </c>
      <c r="I73" s="35"/>
      <c r="J73" s="33">
        <v>6360</v>
      </c>
      <c r="K73" s="35"/>
      <c r="L73" s="34">
        <v>1908</v>
      </c>
      <c r="M73" s="34">
        <v>4452</v>
      </c>
      <c r="N73" s="34">
        <v>6360</v>
      </c>
      <c r="O73" s="34">
        <v>6360</v>
      </c>
      <c r="P73" s="17" t="s">
        <v>966</v>
      </c>
      <c r="Q73" s="17" t="s">
        <v>967</v>
      </c>
      <c r="R73" s="9" t="s">
        <v>263</v>
      </c>
      <c r="S73" s="9" t="s">
        <v>968</v>
      </c>
      <c r="T73" s="17" t="s">
        <v>995</v>
      </c>
      <c r="U73" s="43"/>
      <c r="XES73"/>
      <c r="XET73"/>
      <c r="XEU73"/>
    </row>
    <row r="74" s="2" customFormat="1" ht="24" spans="1:16375">
      <c r="A74" s="17">
        <v>70</v>
      </c>
      <c r="B74" s="18" t="s">
        <v>993</v>
      </c>
      <c r="C74" s="17" t="s">
        <v>1027</v>
      </c>
      <c r="D74" s="20">
        <f t="shared" si="2"/>
        <v>7.44416873449132</v>
      </c>
      <c r="E74" s="17">
        <v>300</v>
      </c>
      <c r="F74" s="13">
        <v>36000</v>
      </c>
      <c r="G74" s="13">
        <v>3600</v>
      </c>
      <c r="H74" s="21">
        <v>3600</v>
      </c>
      <c r="I74" s="35"/>
      <c r="J74" s="33">
        <v>3600</v>
      </c>
      <c r="K74" s="35"/>
      <c r="L74" s="34">
        <v>1080</v>
      </c>
      <c r="M74" s="34">
        <v>2520</v>
      </c>
      <c r="N74" s="34">
        <v>3600</v>
      </c>
      <c r="O74" s="34">
        <v>3600</v>
      </c>
      <c r="P74" s="17" t="s">
        <v>966</v>
      </c>
      <c r="Q74" s="17" t="s">
        <v>967</v>
      </c>
      <c r="R74" s="9" t="s">
        <v>263</v>
      </c>
      <c r="S74" s="9" t="s">
        <v>968</v>
      </c>
      <c r="T74" s="17" t="s">
        <v>995</v>
      </c>
      <c r="U74" s="43"/>
      <c r="XES74"/>
      <c r="XET74"/>
      <c r="XEU74"/>
    </row>
    <row r="75" s="2" customFormat="1" ht="24" spans="1:16375">
      <c r="A75" s="17">
        <v>71</v>
      </c>
      <c r="B75" s="18" t="s">
        <v>993</v>
      </c>
      <c r="C75" s="17" t="s">
        <v>1028</v>
      </c>
      <c r="D75" s="20">
        <f t="shared" si="2"/>
        <v>7.44416873449132</v>
      </c>
      <c r="E75" s="17">
        <v>300</v>
      </c>
      <c r="F75" s="13">
        <v>36000</v>
      </c>
      <c r="G75" s="13">
        <v>3600</v>
      </c>
      <c r="H75" s="21">
        <v>3600</v>
      </c>
      <c r="I75" s="35"/>
      <c r="J75" s="33">
        <v>3600</v>
      </c>
      <c r="K75" s="35"/>
      <c r="L75" s="34">
        <v>1080</v>
      </c>
      <c r="M75" s="34">
        <v>2520</v>
      </c>
      <c r="N75" s="34">
        <v>3600</v>
      </c>
      <c r="O75" s="34">
        <v>3600</v>
      </c>
      <c r="P75" s="17" t="s">
        <v>966</v>
      </c>
      <c r="Q75" s="17" t="s">
        <v>967</v>
      </c>
      <c r="R75" s="9" t="s">
        <v>263</v>
      </c>
      <c r="S75" s="9" t="s">
        <v>968</v>
      </c>
      <c r="T75" s="17" t="s">
        <v>995</v>
      </c>
      <c r="U75" s="43"/>
      <c r="XES75"/>
      <c r="XET75"/>
      <c r="XEU75"/>
    </row>
    <row r="76" s="2" customFormat="1" ht="24" spans="1:16375">
      <c r="A76" s="17">
        <v>72</v>
      </c>
      <c r="B76" s="18" t="s">
        <v>993</v>
      </c>
      <c r="C76" s="17" t="s">
        <v>1029</v>
      </c>
      <c r="D76" s="20">
        <f t="shared" si="2"/>
        <v>17.3697270471464</v>
      </c>
      <c r="E76" s="17">
        <v>700</v>
      </c>
      <c r="F76" s="13">
        <v>84000</v>
      </c>
      <c r="G76" s="13">
        <v>8400</v>
      </c>
      <c r="H76" s="21">
        <v>8400</v>
      </c>
      <c r="I76" s="35"/>
      <c r="J76" s="33">
        <v>8400</v>
      </c>
      <c r="K76" s="35"/>
      <c r="L76" s="34">
        <v>2520</v>
      </c>
      <c r="M76" s="34">
        <v>5880</v>
      </c>
      <c r="N76" s="34">
        <v>8400</v>
      </c>
      <c r="O76" s="34">
        <v>8400</v>
      </c>
      <c r="P76" s="17" t="s">
        <v>966</v>
      </c>
      <c r="Q76" s="17" t="s">
        <v>967</v>
      </c>
      <c r="R76" s="9" t="s">
        <v>263</v>
      </c>
      <c r="S76" s="9" t="s">
        <v>968</v>
      </c>
      <c r="T76" s="17" t="s">
        <v>995</v>
      </c>
      <c r="U76" s="43"/>
      <c r="XES76"/>
      <c r="XET76"/>
      <c r="XEU76"/>
    </row>
    <row r="77" s="2" customFormat="1" ht="24" spans="1:16375">
      <c r="A77" s="17">
        <v>73</v>
      </c>
      <c r="B77" s="18" t="s">
        <v>993</v>
      </c>
      <c r="C77" s="17" t="s">
        <v>1030</v>
      </c>
      <c r="D77" s="20">
        <f t="shared" si="2"/>
        <v>14.8883374689826</v>
      </c>
      <c r="E77" s="17">
        <v>600</v>
      </c>
      <c r="F77" s="13">
        <v>72000</v>
      </c>
      <c r="G77" s="13">
        <v>7200</v>
      </c>
      <c r="H77" s="21">
        <v>7200</v>
      </c>
      <c r="I77" s="35"/>
      <c r="J77" s="33">
        <v>7200</v>
      </c>
      <c r="K77" s="35"/>
      <c r="L77" s="34">
        <v>2160</v>
      </c>
      <c r="M77" s="34">
        <v>5040</v>
      </c>
      <c r="N77" s="34">
        <v>7200</v>
      </c>
      <c r="O77" s="34">
        <v>7200</v>
      </c>
      <c r="P77" s="17" t="s">
        <v>966</v>
      </c>
      <c r="Q77" s="17" t="s">
        <v>967</v>
      </c>
      <c r="R77" s="9" t="s">
        <v>263</v>
      </c>
      <c r="S77" s="9" t="s">
        <v>968</v>
      </c>
      <c r="T77" s="17" t="s">
        <v>995</v>
      </c>
      <c r="U77" s="43"/>
      <c r="XES77"/>
      <c r="XET77"/>
      <c r="XEU77"/>
    </row>
    <row r="78" s="2" customFormat="1" ht="24" spans="1:16375">
      <c r="A78" s="17">
        <v>74</v>
      </c>
      <c r="B78" s="18" t="s">
        <v>993</v>
      </c>
      <c r="C78" s="48" t="s">
        <v>1014</v>
      </c>
      <c r="D78" s="20">
        <f t="shared" si="2"/>
        <v>3.47394540942928</v>
      </c>
      <c r="E78" s="48">
        <v>140</v>
      </c>
      <c r="F78" s="49">
        <v>16800</v>
      </c>
      <c r="G78" s="49">
        <v>1680</v>
      </c>
      <c r="H78" s="50">
        <v>1680</v>
      </c>
      <c r="I78" s="54"/>
      <c r="J78" s="55">
        <v>1680</v>
      </c>
      <c r="K78" s="54"/>
      <c r="L78" s="56">
        <v>504</v>
      </c>
      <c r="M78" s="56">
        <v>1176</v>
      </c>
      <c r="N78" s="56">
        <v>1680</v>
      </c>
      <c r="O78" s="56">
        <v>1680</v>
      </c>
      <c r="P78" s="48" t="s">
        <v>966</v>
      </c>
      <c r="Q78" s="48" t="s">
        <v>967</v>
      </c>
      <c r="R78" s="60" t="s">
        <v>263</v>
      </c>
      <c r="S78" s="60" t="s">
        <v>968</v>
      </c>
      <c r="T78" s="48" t="s">
        <v>995</v>
      </c>
      <c r="U78" s="43"/>
      <c r="XES78"/>
      <c r="XET78"/>
      <c r="XEU78"/>
    </row>
    <row r="79" s="2" customFormat="1" ht="24" spans="1:16375">
      <c r="A79" s="17">
        <v>75</v>
      </c>
      <c r="B79" s="18" t="s">
        <v>993</v>
      </c>
      <c r="C79" s="17" t="s">
        <v>1014</v>
      </c>
      <c r="D79" s="20">
        <f t="shared" si="2"/>
        <v>1.73697270471464</v>
      </c>
      <c r="E79" s="17">
        <v>70</v>
      </c>
      <c r="F79" s="13">
        <v>8400</v>
      </c>
      <c r="G79" s="13">
        <v>840</v>
      </c>
      <c r="H79" s="21">
        <v>840</v>
      </c>
      <c r="I79" s="35"/>
      <c r="J79" s="33">
        <v>840</v>
      </c>
      <c r="K79" s="35"/>
      <c r="L79" s="34">
        <v>252</v>
      </c>
      <c r="M79" s="34">
        <v>588</v>
      </c>
      <c r="N79" s="34">
        <v>840</v>
      </c>
      <c r="O79" s="34">
        <v>840</v>
      </c>
      <c r="P79" s="17" t="s">
        <v>966</v>
      </c>
      <c r="Q79" s="17" t="s">
        <v>967</v>
      </c>
      <c r="R79" s="9" t="s">
        <v>263</v>
      </c>
      <c r="S79" s="9" t="s">
        <v>968</v>
      </c>
      <c r="T79" s="17" t="s">
        <v>995</v>
      </c>
      <c r="U79" s="43"/>
      <c r="XES79"/>
      <c r="XET79"/>
      <c r="XEU79"/>
    </row>
    <row r="80" s="2" customFormat="1" ht="24" spans="1:16375">
      <c r="A80" s="17">
        <v>76</v>
      </c>
      <c r="B80" s="18" t="s">
        <v>993</v>
      </c>
      <c r="C80" s="17" t="s">
        <v>1014</v>
      </c>
      <c r="D80" s="20">
        <f t="shared" si="2"/>
        <v>7.44416873449132</v>
      </c>
      <c r="E80" s="17">
        <v>300</v>
      </c>
      <c r="F80" s="13">
        <v>36000</v>
      </c>
      <c r="G80" s="13">
        <v>3600</v>
      </c>
      <c r="H80" s="21">
        <v>3600</v>
      </c>
      <c r="I80" s="35"/>
      <c r="J80" s="33">
        <v>3600</v>
      </c>
      <c r="K80" s="35"/>
      <c r="L80" s="34">
        <v>1080</v>
      </c>
      <c r="M80" s="34">
        <v>2520</v>
      </c>
      <c r="N80" s="34">
        <v>3600</v>
      </c>
      <c r="O80" s="34">
        <v>3600</v>
      </c>
      <c r="P80" s="17" t="s">
        <v>966</v>
      </c>
      <c r="Q80" s="17" t="s">
        <v>967</v>
      </c>
      <c r="R80" s="9" t="s">
        <v>263</v>
      </c>
      <c r="S80" s="9" t="s">
        <v>968</v>
      </c>
      <c r="T80" s="17" t="s">
        <v>995</v>
      </c>
      <c r="U80" s="43"/>
      <c r="XES80"/>
      <c r="XET80"/>
      <c r="XEU80"/>
    </row>
    <row r="81" s="2" customFormat="1" ht="24" spans="1:16375">
      <c r="A81" s="17">
        <v>77</v>
      </c>
      <c r="B81" s="18" t="s">
        <v>993</v>
      </c>
      <c r="C81" s="17" t="s">
        <v>1031</v>
      </c>
      <c r="D81" s="20">
        <f t="shared" si="2"/>
        <v>6.20347394540943</v>
      </c>
      <c r="E81" s="17">
        <v>250</v>
      </c>
      <c r="F81" s="13">
        <v>30000</v>
      </c>
      <c r="G81" s="13">
        <v>3000</v>
      </c>
      <c r="H81" s="21">
        <v>3000</v>
      </c>
      <c r="I81" s="35"/>
      <c r="J81" s="33">
        <v>3000</v>
      </c>
      <c r="K81" s="35"/>
      <c r="L81" s="34">
        <v>900</v>
      </c>
      <c r="M81" s="34">
        <v>2100</v>
      </c>
      <c r="N81" s="34">
        <v>3000</v>
      </c>
      <c r="O81" s="34">
        <v>3000</v>
      </c>
      <c r="P81" s="17" t="s">
        <v>966</v>
      </c>
      <c r="Q81" s="17" t="s">
        <v>967</v>
      </c>
      <c r="R81" s="9" t="s">
        <v>263</v>
      </c>
      <c r="S81" s="9" t="s">
        <v>968</v>
      </c>
      <c r="T81" s="17" t="s">
        <v>995</v>
      </c>
      <c r="U81" s="43"/>
      <c r="XES81"/>
      <c r="XET81"/>
      <c r="XEU81"/>
    </row>
    <row r="82" s="2" customFormat="1" ht="24" spans="1:16375">
      <c r="A82" s="17">
        <v>78</v>
      </c>
      <c r="B82" s="18" t="s">
        <v>993</v>
      </c>
      <c r="C82" s="17" t="s">
        <v>1032</v>
      </c>
      <c r="D82" s="20">
        <f t="shared" si="2"/>
        <v>2.72952853598015</v>
      </c>
      <c r="E82" s="17">
        <v>110</v>
      </c>
      <c r="F82" s="13">
        <v>13200</v>
      </c>
      <c r="G82" s="13">
        <v>1320</v>
      </c>
      <c r="H82" s="21">
        <v>1320</v>
      </c>
      <c r="I82" s="35"/>
      <c r="J82" s="33">
        <v>1320</v>
      </c>
      <c r="K82" s="35"/>
      <c r="L82" s="34">
        <v>396</v>
      </c>
      <c r="M82" s="34">
        <v>924</v>
      </c>
      <c r="N82" s="34">
        <v>1320</v>
      </c>
      <c r="O82" s="34">
        <v>1320</v>
      </c>
      <c r="P82" s="17" t="s">
        <v>966</v>
      </c>
      <c r="Q82" s="17" t="s">
        <v>967</v>
      </c>
      <c r="R82" s="9" t="s">
        <v>263</v>
      </c>
      <c r="S82" s="9" t="s">
        <v>968</v>
      </c>
      <c r="T82" s="17" t="s">
        <v>995</v>
      </c>
      <c r="U82" s="43"/>
      <c r="XES82"/>
      <c r="XET82"/>
      <c r="XEU82"/>
    </row>
    <row r="83" s="2" customFormat="1" ht="24" spans="1:16375">
      <c r="A83" s="17">
        <v>79</v>
      </c>
      <c r="B83" s="18" t="s">
        <v>993</v>
      </c>
      <c r="C83" s="17" t="s">
        <v>1033</v>
      </c>
      <c r="D83" s="20">
        <f t="shared" si="2"/>
        <v>8.6848635235732</v>
      </c>
      <c r="E83" s="17">
        <v>350</v>
      </c>
      <c r="F83" s="13">
        <v>42000</v>
      </c>
      <c r="G83" s="13">
        <v>4200</v>
      </c>
      <c r="H83" s="21">
        <v>4200</v>
      </c>
      <c r="I83" s="35"/>
      <c r="J83" s="33">
        <v>4200</v>
      </c>
      <c r="K83" s="35"/>
      <c r="L83" s="34">
        <v>1260</v>
      </c>
      <c r="M83" s="34">
        <v>2940</v>
      </c>
      <c r="N83" s="34">
        <v>4200</v>
      </c>
      <c r="O83" s="34">
        <v>4200</v>
      </c>
      <c r="P83" s="17" t="s">
        <v>966</v>
      </c>
      <c r="Q83" s="17" t="s">
        <v>967</v>
      </c>
      <c r="R83" s="9" t="s">
        <v>263</v>
      </c>
      <c r="S83" s="9" t="s">
        <v>968</v>
      </c>
      <c r="T83" s="17" t="s">
        <v>995</v>
      </c>
      <c r="U83" s="43"/>
      <c r="XES83"/>
      <c r="XET83"/>
      <c r="XEU83"/>
    </row>
    <row r="84" s="2" customFormat="1" ht="24" spans="1:16375">
      <c r="A84" s="17">
        <v>80</v>
      </c>
      <c r="B84" s="18" t="s">
        <v>993</v>
      </c>
      <c r="C84" s="17" t="s">
        <v>1034</v>
      </c>
      <c r="D84" s="20">
        <f t="shared" si="2"/>
        <v>12.4069478908189</v>
      </c>
      <c r="E84" s="17">
        <v>500</v>
      </c>
      <c r="F84" s="13">
        <v>60000</v>
      </c>
      <c r="G84" s="13">
        <v>6000</v>
      </c>
      <c r="H84" s="21">
        <v>6000</v>
      </c>
      <c r="I84" s="35"/>
      <c r="J84" s="33">
        <v>6000</v>
      </c>
      <c r="K84" s="35"/>
      <c r="L84" s="34">
        <v>1800</v>
      </c>
      <c r="M84" s="34">
        <v>4200</v>
      </c>
      <c r="N84" s="34">
        <v>6000</v>
      </c>
      <c r="O84" s="34">
        <v>6000</v>
      </c>
      <c r="P84" s="17" t="s">
        <v>966</v>
      </c>
      <c r="Q84" s="17" t="s">
        <v>967</v>
      </c>
      <c r="R84" s="9" t="s">
        <v>263</v>
      </c>
      <c r="S84" s="9" t="s">
        <v>968</v>
      </c>
      <c r="T84" s="17" t="s">
        <v>995</v>
      </c>
      <c r="U84" s="43"/>
      <c r="XES84"/>
      <c r="XET84"/>
      <c r="XEU84"/>
    </row>
    <row r="85" s="2" customFormat="1" ht="24" spans="1:16375">
      <c r="A85" s="17">
        <v>81</v>
      </c>
      <c r="B85" s="18" t="s">
        <v>993</v>
      </c>
      <c r="C85" s="17" t="s">
        <v>1000</v>
      </c>
      <c r="D85" s="20">
        <f t="shared" si="2"/>
        <v>1.98511166253102</v>
      </c>
      <c r="E85" s="17">
        <v>80</v>
      </c>
      <c r="F85" s="13">
        <v>9600</v>
      </c>
      <c r="G85" s="13">
        <v>960</v>
      </c>
      <c r="H85" s="21">
        <v>960</v>
      </c>
      <c r="I85" s="35"/>
      <c r="J85" s="33">
        <v>960</v>
      </c>
      <c r="K85" s="35"/>
      <c r="L85" s="34">
        <v>288</v>
      </c>
      <c r="M85" s="34">
        <v>672</v>
      </c>
      <c r="N85" s="34">
        <v>960</v>
      </c>
      <c r="O85" s="34">
        <v>960</v>
      </c>
      <c r="P85" s="17" t="s">
        <v>966</v>
      </c>
      <c r="Q85" s="17" t="s">
        <v>967</v>
      </c>
      <c r="R85" s="9" t="s">
        <v>263</v>
      </c>
      <c r="S85" s="9" t="s">
        <v>968</v>
      </c>
      <c r="T85" s="17" t="s">
        <v>995</v>
      </c>
      <c r="U85" s="43"/>
      <c r="XES85"/>
      <c r="XET85"/>
      <c r="XEU85"/>
    </row>
    <row r="86" s="4" customFormat="1" ht="24" spans="1:16375">
      <c r="A86" s="17">
        <v>82</v>
      </c>
      <c r="B86" s="18" t="s">
        <v>993</v>
      </c>
      <c r="C86" s="51" t="s">
        <v>1035</v>
      </c>
      <c r="D86" s="20">
        <f t="shared" si="2"/>
        <v>5.70719602977668</v>
      </c>
      <c r="E86" s="51">
        <v>230</v>
      </c>
      <c r="F86" s="52">
        <v>27600</v>
      </c>
      <c r="G86" s="52">
        <v>2760</v>
      </c>
      <c r="H86" s="53">
        <v>2760</v>
      </c>
      <c r="I86" s="57"/>
      <c r="J86" s="58">
        <v>2760</v>
      </c>
      <c r="K86" s="57"/>
      <c r="L86" s="59">
        <v>828</v>
      </c>
      <c r="M86" s="59">
        <v>1932</v>
      </c>
      <c r="N86" s="59">
        <v>2760</v>
      </c>
      <c r="O86" s="59">
        <v>2760</v>
      </c>
      <c r="P86" s="51" t="s">
        <v>966</v>
      </c>
      <c r="Q86" s="51" t="s">
        <v>967</v>
      </c>
      <c r="R86" s="61" t="s">
        <v>263</v>
      </c>
      <c r="S86" s="61" t="s">
        <v>968</v>
      </c>
      <c r="T86" s="51" t="s">
        <v>995</v>
      </c>
      <c r="U86" s="62"/>
      <c r="XES86"/>
      <c r="XET86"/>
      <c r="XEU86"/>
    </row>
    <row r="87" s="2" customFormat="1" ht="24" spans="1:16375">
      <c r="A87" s="17">
        <v>83</v>
      </c>
      <c r="B87" s="18" t="s">
        <v>993</v>
      </c>
      <c r="C87" s="17" t="s">
        <v>1036</v>
      </c>
      <c r="D87" s="20">
        <f t="shared" si="2"/>
        <v>12.4069478908189</v>
      </c>
      <c r="E87" s="17">
        <v>500</v>
      </c>
      <c r="F87" s="13">
        <v>60000</v>
      </c>
      <c r="G87" s="13">
        <v>6000</v>
      </c>
      <c r="H87" s="21">
        <v>6000</v>
      </c>
      <c r="I87" s="35"/>
      <c r="J87" s="33">
        <v>6000</v>
      </c>
      <c r="K87" s="35"/>
      <c r="L87" s="34">
        <v>1800</v>
      </c>
      <c r="M87" s="34">
        <v>4200</v>
      </c>
      <c r="N87" s="34">
        <v>6000</v>
      </c>
      <c r="O87" s="34">
        <v>6000</v>
      </c>
      <c r="P87" s="17" t="s">
        <v>966</v>
      </c>
      <c r="Q87" s="17" t="s">
        <v>967</v>
      </c>
      <c r="R87" s="9" t="s">
        <v>263</v>
      </c>
      <c r="S87" s="9" t="s">
        <v>968</v>
      </c>
      <c r="T87" s="17" t="s">
        <v>995</v>
      </c>
      <c r="U87" s="43"/>
      <c r="XES87"/>
      <c r="XET87"/>
      <c r="XEU87"/>
    </row>
    <row r="88" s="2" customFormat="1" ht="24" spans="1:16375">
      <c r="A88" s="17">
        <v>84</v>
      </c>
      <c r="B88" s="18" t="s">
        <v>993</v>
      </c>
      <c r="C88" s="17" t="s">
        <v>1037</v>
      </c>
      <c r="D88" s="20">
        <f t="shared" si="2"/>
        <v>4.46650124069479</v>
      </c>
      <c r="E88" s="17">
        <v>180</v>
      </c>
      <c r="F88" s="13">
        <v>21600</v>
      </c>
      <c r="G88" s="13">
        <v>2160</v>
      </c>
      <c r="H88" s="21">
        <v>2160</v>
      </c>
      <c r="I88" s="35"/>
      <c r="J88" s="33">
        <v>2160</v>
      </c>
      <c r="K88" s="35"/>
      <c r="L88" s="34">
        <v>648</v>
      </c>
      <c r="M88" s="34">
        <v>1512</v>
      </c>
      <c r="N88" s="34">
        <v>2160</v>
      </c>
      <c r="O88" s="34">
        <v>2160</v>
      </c>
      <c r="P88" s="17" t="s">
        <v>966</v>
      </c>
      <c r="Q88" s="17" t="s">
        <v>967</v>
      </c>
      <c r="R88" s="9" t="s">
        <v>263</v>
      </c>
      <c r="S88" s="9" t="s">
        <v>968</v>
      </c>
      <c r="T88" s="17" t="s">
        <v>995</v>
      </c>
      <c r="U88" s="43"/>
      <c r="XES88"/>
      <c r="XET88"/>
      <c r="XEU88"/>
    </row>
    <row r="89" s="2" customFormat="1" ht="24" spans="1:16375">
      <c r="A89" s="17">
        <v>85</v>
      </c>
      <c r="B89" s="18" t="s">
        <v>1038</v>
      </c>
      <c r="C89" s="19" t="s">
        <v>1039</v>
      </c>
      <c r="D89" s="20">
        <f t="shared" si="2"/>
        <v>4.96277915632754</v>
      </c>
      <c r="E89" s="17">
        <v>200</v>
      </c>
      <c r="F89" s="13">
        <v>24000</v>
      </c>
      <c r="G89" s="13">
        <v>2400</v>
      </c>
      <c r="H89" s="21">
        <v>2400</v>
      </c>
      <c r="I89" s="17"/>
      <c r="J89" s="33">
        <v>2400</v>
      </c>
      <c r="K89" s="17"/>
      <c r="L89" s="34">
        <v>720</v>
      </c>
      <c r="M89" s="34">
        <v>1680</v>
      </c>
      <c r="N89" s="34">
        <v>2400</v>
      </c>
      <c r="O89" s="34">
        <v>2400</v>
      </c>
      <c r="P89" s="17" t="s">
        <v>966</v>
      </c>
      <c r="Q89" s="17" t="s">
        <v>967</v>
      </c>
      <c r="R89" s="9" t="s">
        <v>263</v>
      </c>
      <c r="S89" s="9" t="s">
        <v>968</v>
      </c>
      <c r="T89" s="17" t="s">
        <v>1040</v>
      </c>
      <c r="U89" s="43"/>
      <c r="XES89"/>
      <c r="XET89"/>
      <c r="XEU89"/>
    </row>
    <row r="90" s="2" customFormat="1" ht="24" spans="1:16375">
      <c r="A90" s="17">
        <v>86</v>
      </c>
      <c r="B90" s="18" t="s">
        <v>1038</v>
      </c>
      <c r="C90" s="19" t="s">
        <v>1039</v>
      </c>
      <c r="D90" s="20">
        <f t="shared" si="2"/>
        <v>4.96277915632754</v>
      </c>
      <c r="E90" s="17">
        <v>200</v>
      </c>
      <c r="F90" s="13">
        <v>24000</v>
      </c>
      <c r="G90" s="13">
        <v>2400</v>
      </c>
      <c r="H90" s="21">
        <v>2400</v>
      </c>
      <c r="I90" s="17"/>
      <c r="J90" s="33">
        <v>2400</v>
      </c>
      <c r="K90" s="17"/>
      <c r="L90" s="34">
        <v>720</v>
      </c>
      <c r="M90" s="34">
        <v>1680</v>
      </c>
      <c r="N90" s="34">
        <v>2400</v>
      </c>
      <c r="O90" s="34">
        <v>2400</v>
      </c>
      <c r="P90" s="17" t="s">
        <v>966</v>
      </c>
      <c r="Q90" s="17" t="s">
        <v>967</v>
      </c>
      <c r="R90" s="9" t="s">
        <v>263</v>
      </c>
      <c r="S90" s="9" t="s">
        <v>968</v>
      </c>
      <c r="T90" s="17" t="s">
        <v>1040</v>
      </c>
      <c r="U90" s="43"/>
      <c r="XES90"/>
      <c r="XET90"/>
      <c r="XEU90"/>
    </row>
    <row r="91" s="2" customFormat="1" ht="24" spans="1:16375">
      <c r="A91" s="17">
        <v>87</v>
      </c>
      <c r="B91" s="18" t="s">
        <v>1038</v>
      </c>
      <c r="C91" s="19" t="s">
        <v>1041</v>
      </c>
      <c r="D91" s="20">
        <f t="shared" si="2"/>
        <v>18.6104218362283</v>
      </c>
      <c r="E91" s="17">
        <v>750</v>
      </c>
      <c r="F91" s="13">
        <v>90000</v>
      </c>
      <c r="G91" s="13">
        <v>9000</v>
      </c>
      <c r="H91" s="21">
        <v>9000</v>
      </c>
      <c r="I91" s="17"/>
      <c r="J91" s="33">
        <v>9000</v>
      </c>
      <c r="K91" s="17"/>
      <c r="L91" s="34">
        <v>2700</v>
      </c>
      <c r="M91" s="34">
        <v>6300</v>
      </c>
      <c r="N91" s="34">
        <v>9000</v>
      </c>
      <c r="O91" s="34">
        <v>9000</v>
      </c>
      <c r="P91" s="17" t="s">
        <v>966</v>
      </c>
      <c r="Q91" s="17" t="s">
        <v>967</v>
      </c>
      <c r="R91" s="9" t="s">
        <v>263</v>
      </c>
      <c r="S91" s="9" t="s">
        <v>968</v>
      </c>
      <c r="T91" s="17" t="s">
        <v>1040</v>
      </c>
      <c r="U91" s="43"/>
      <c r="XES91"/>
      <c r="XET91"/>
      <c r="XEU91"/>
    </row>
    <row r="92" s="2" customFormat="1" ht="24" spans="1:16375">
      <c r="A92" s="17">
        <v>88</v>
      </c>
      <c r="B92" s="18" t="s">
        <v>1038</v>
      </c>
      <c r="C92" s="19" t="s">
        <v>1042</v>
      </c>
      <c r="D92" s="20">
        <f t="shared" si="2"/>
        <v>4.96277915632754</v>
      </c>
      <c r="E92" s="17">
        <v>200</v>
      </c>
      <c r="F92" s="13">
        <v>24000</v>
      </c>
      <c r="G92" s="13">
        <v>2400</v>
      </c>
      <c r="H92" s="21">
        <v>2400</v>
      </c>
      <c r="I92" s="17"/>
      <c r="J92" s="33">
        <v>2400</v>
      </c>
      <c r="K92" s="17"/>
      <c r="L92" s="34">
        <v>720</v>
      </c>
      <c r="M92" s="34">
        <v>1680</v>
      </c>
      <c r="N92" s="34">
        <v>2400</v>
      </c>
      <c r="O92" s="34">
        <v>2400</v>
      </c>
      <c r="P92" s="17" t="s">
        <v>966</v>
      </c>
      <c r="Q92" s="17" t="s">
        <v>967</v>
      </c>
      <c r="R92" s="9" t="s">
        <v>263</v>
      </c>
      <c r="S92" s="9" t="s">
        <v>968</v>
      </c>
      <c r="T92" s="17" t="s">
        <v>1040</v>
      </c>
      <c r="U92" s="43"/>
      <c r="XES92"/>
      <c r="XET92"/>
      <c r="XEU92"/>
    </row>
    <row r="93" s="2" customFormat="1" ht="24" spans="1:16375">
      <c r="A93" s="17">
        <v>89</v>
      </c>
      <c r="B93" s="18" t="s">
        <v>1038</v>
      </c>
      <c r="C93" s="19" t="s">
        <v>1043</v>
      </c>
      <c r="D93" s="20">
        <f t="shared" si="2"/>
        <v>5.70719602977668</v>
      </c>
      <c r="E93" s="17">
        <v>230</v>
      </c>
      <c r="F93" s="13">
        <v>27600</v>
      </c>
      <c r="G93" s="13">
        <v>2760</v>
      </c>
      <c r="H93" s="21">
        <v>2760</v>
      </c>
      <c r="I93" s="17"/>
      <c r="J93" s="33">
        <v>2760</v>
      </c>
      <c r="K93" s="17"/>
      <c r="L93" s="34">
        <v>828</v>
      </c>
      <c r="M93" s="34">
        <v>1932</v>
      </c>
      <c r="N93" s="34">
        <v>2760</v>
      </c>
      <c r="O93" s="34">
        <v>2760</v>
      </c>
      <c r="P93" s="17" t="s">
        <v>966</v>
      </c>
      <c r="Q93" s="17" t="s">
        <v>967</v>
      </c>
      <c r="R93" s="9" t="s">
        <v>263</v>
      </c>
      <c r="S93" s="9" t="s">
        <v>968</v>
      </c>
      <c r="T93" s="17" t="s">
        <v>1040</v>
      </c>
      <c r="U93" s="43"/>
      <c r="XES93"/>
      <c r="XET93"/>
      <c r="XEU93"/>
    </row>
    <row r="94" s="2" customFormat="1" ht="24" spans="1:16375">
      <c r="A94" s="17">
        <v>90</v>
      </c>
      <c r="B94" s="18" t="s">
        <v>1038</v>
      </c>
      <c r="C94" s="19" t="s">
        <v>1044</v>
      </c>
      <c r="D94" s="20">
        <f t="shared" si="2"/>
        <v>7.44416873449132</v>
      </c>
      <c r="E94" s="17">
        <v>300</v>
      </c>
      <c r="F94" s="13">
        <v>36000</v>
      </c>
      <c r="G94" s="13">
        <v>3600</v>
      </c>
      <c r="H94" s="21">
        <v>3600</v>
      </c>
      <c r="I94" s="17"/>
      <c r="J94" s="33">
        <v>3600</v>
      </c>
      <c r="K94" s="17"/>
      <c r="L94" s="34">
        <v>1080</v>
      </c>
      <c r="M94" s="34">
        <v>2520</v>
      </c>
      <c r="N94" s="34">
        <v>3600</v>
      </c>
      <c r="O94" s="34">
        <v>3600</v>
      </c>
      <c r="P94" s="17" t="s">
        <v>966</v>
      </c>
      <c r="Q94" s="17" t="s">
        <v>967</v>
      </c>
      <c r="R94" s="9" t="s">
        <v>263</v>
      </c>
      <c r="S94" s="9" t="s">
        <v>968</v>
      </c>
      <c r="T94" s="17" t="s">
        <v>1040</v>
      </c>
      <c r="U94" s="43"/>
      <c r="XES94"/>
      <c r="XET94"/>
      <c r="XEU94"/>
    </row>
    <row r="95" s="2" customFormat="1" ht="24" spans="1:16375">
      <c r="A95" s="17">
        <v>91</v>
      </c>
      <c r="B95" s="18" t="s">
        <v>1038</v>
      </c>
      <c r="C95" s="19" t="s">
        <v>1045</v>
      </c>
      <c r="D95" s="20">
        <f t="shared" si="2"/>
        <v>7.94044665012407</v>
      </c>
      <c r="E95" s="17">
        <v>320</v>
      </c>
      <c r="F95" s="13">
        <v>38400</v>
      </c>
      <c r="G95" s="13">
        <v>3840</v>
      </c>
      <c r="H95" s="21">
        <v>3840</v>
      </c>
      <c r="I95" s="17"/>
      <c r="J95" s="33">
        <v>3840</v>
      </c>
      <c r="K95" s="17"/>
      <c r="L95" s="34">
        <v>1152</v>
      </c>
      <c r="M95" s="34">
        <v>2688</v>
      </c>
      <c r="N95" s="34">
        <v>3840</v>
      </c>
      <c r="O95" s="34">
        <v>3840</v>
      </c>
      <c r="P95" s="17" t="s">
        <v>966</v>
      </c>
      <c r="Q95" s="17" t="s">
        <v>967</v>
      </c>
      <c r="R95" s="9" t="s">
        <v>263</v>
      </c>
      <c r="S95" s="9" t="s">
        <v>968</v>
      </c>
      <c r="T95" s="17" t="s">
        <v>1040</v>
      </c>
      <c r="U95" s="43"/>
      <c r="XES95"/>
      <c r="XET95"/>
      <c r="XEU95"/>
    </row>
    <row r="96" s="2" customFormat="1" ht="24" spans="1:16375">
      <c r="A96" s="17">
        <v>92</v>
      </c>
      <c r="B96" s="18" t="s">
        <v>1038</v>
      </c>
      <c r="C96" s="26" t="s">
        <v>1046</v>
      </c>
      <c r="D96" s="20">
        <f t="shared" si="2"/>
        <v>12.4069478908189</v>
      </c>
      <c r="E96" s="27">
        <v>500</v>
      </c>
      <c r="F96" s="28">
        <v>60000</v>
      </c>
      <c r="G96" s="28">
        <v>6000</v>
      </c>
      <c r="H96" s="29">
        <v>6000</v>
      </c>
      <c r="I96" s="27"/>
      <c r="J96" s="40">
        <v>6000</v>
      </c>
      <c r="K96" s="27"/>
      <c r="L96" s="41">
        <v>1800</v>
      </c>
      <c r="M96" s="41">
        <v>4200</v>
      </c>
      <c r="N96" s="41">
        <v>6000</v>
      </c>
      <c r="O96" s="41">
        <v>6000</v>
      </c>
      <c r="P96" s="27" t="s">
        <v>966</v>
      </c>
      <c r="Q96" s="27" t="s">
        <v>967</v>
      </c>
      <c r="R96" s="46" t="s">
        <v>263</v>
      </c>
      <c r="S96" s="46" t="s">
        <v>968</v>
      </c>
      <c r="T96" s="27" t="s">
        <v>1040</v>
      </c>
      <c r="U96" s="47"/>
      <c r="XES96"/>
      <c r="XET96"/>
      <c r="XEU96"/>
    </row>
    <row r="97" s="2" customFormat="1" ht="24" spans="1:16375">
      <c r="A97" s="17">
        <v>93</v>
      </c>
      <c r="B97" s="18" t="s">
        <v>1038</v>
      </c>
      <c r="C97" s="19" t="s">
        <v>1047</v>
      </c>
      <c r="D97" s="20">
        <f t="shared" si="2"/>
        <v>12.4069478908189</v>
      </c>
      <c r="E97" s="17">
        <v>500</v>
      </c>
      <c r="F97" s="13">
        <v>60000</v>
      </c>
      <c r="G97" s="13">
        <v>6000</v>
      </c>
      <c r="H97" s="21">
        <v>6000</v>
      </c>
      <c r="I97" s="17"/>
      <c r="J97" s="33">
        <v>6000</v>
      </c>
      <c r="K97" s="17"/>
      <c r="L97" s="34">
        <v>1800</v>
      </c>
      <c r="M97" s="34">
        <v>4200</v>
      </c>
      <c r="N97" s="34">
        <v>6000</v>
      </c>
      <c r="O97" s="34">
        <v>6000</v>
      </c>
      <c r="P97" s="17" t="s">
        <v>966</v>
      </c>
      <c r="Q97" s="17" t="s">
        <v>967</v>
      </c>
      <c r="R97" s="9" t="s">
        <v>263</v>
      </c>
      <c r="S97" s="9" t="s">
        <v>968</v>
      </c>
      <c r="T97" s="17" t="s">
        <v>1040</v>
      </c>
      <c r="U97" s="43"/>
      <c r="XES97"/>
      <c r="XET97"/>
      <c r="XEU97"/>
    </row>
    <row r="98" s="2" customFormat="1" ht="24" spans="1:16375">
      <c r="A98" s="17">
        <v>94</v>
      </c>
      <c r="B98" s="18" t="s">
        <v>1038</v>
      </c>
      <c r="C98" s="19" t="s">
        <v>1048</v>
      </c>
      <c r="D98" s="20">
        <f t="shared" si="2"/>
        <v>5.95533498759305</v>
      </c>
      <c r="E98" s="17">
        <v>240</v>
      </c>
      <c r="F98" s="13">
        <v>28800</v>
      </c>
      <c r="G98" s="13">
        <v>2880</v>
      </c>
      <c r="H98" s="21">
        <v>2880</v>
      </c>
      <c r="I98" s="17"/>
      <c r="J98" s="33">
        <v>2880</v>
      </c>
      <c r="K98" s="17"/>
      <c r="L98" s="34">
        <v>864</v>
      </c>
      <c r="M98" s="34">
        <v>2016</v>
      </c>
      <c r="N98" s="34">
        <v>2880</v>
      </c>
      <c r="O98" s="34">
        <v>2880</v>
      </c>
      <c r="P98" s="17" t="s">
        <v>966</v>
      </c>
      <c r="Q98" s="17" t="s">
        <v>967</v>
      </c>
      <c r="R98" s="9" t="s">
        <v>263</v>
      </c>
      <c r="S98" s="9" t="s">
        <v>968</v>
      </c>
      <c r="T98" s="17" t="s">
        <v>1040</v>
      </c>
      <c r="U98" s="43"/>
      <c r="XES98"/>
      <c r="XET98"/>
      <c r="XEU98"/>
    </row>
    <row r="99" s="2" customFormat="1" ht="24" spans="1:16375">
      <c r="A99" s="17">
        <v>95</v>
      </c>
      <c r="B99" s="18" t="s">
        <v>1038</v>
      </c>
      <c r="C99" s="19" t="s">
        <v>1049</v>
      </c>
      <c r="D99" s="20">
        <f t="shared" si="2"/>
        <v>6.45161290322581</v>
      </c>
      <c r="E99" s="17">
        <v>260</v>
      </c>
      <c r="F99" s="13">
        <v>31200</v>
      </c>
      <c r="G99" s="13">
        <v>3120</v>
      </c>
      <c r="H99" s="21">
        <v>3120</v>
      </c>
      <c r="I99" s="17"/>
      <c r="J99" s="33">
        <v>3120</v>
      </c>
      <c r="K99" s="17"/>
      <c r="L99" s="34">
        <v>936</v>
      </c>
      <c r="M99" s="34">
        <v>2184</v>
      </c>
      <c r="N99" s="34">
        <v>3120</v>
      </c>
      <c r="O99" s="34">
        <v>3120</v>
      </c>
      <c r="P99" s="17" t="s">
        <v>966</v>
      </c>
      <c r="Q99" s="17" t="s">
        <v>967</v>
      </c>
      <c r="R99" s="9" t="s">
        <v>263</v>
      </c>
      <c r="S99" s="9" t="s">
        <v>968</v>
      </c>
      <c r="T99" s="17" t="s">
        <v>1040</v>
      </c>
      <c r="U99" s="43"/>
      <c r="XES99"/>
      <c r="XET99"/>
      <c r="XEU99"/>
    </row>
    <row r="100" s="2" customFormat="1" ht="24" spans="1:16375">
      <c r="A100" s="17">
        <v>96</v>
      </c>
      <c r="B100" s="18" t="s">
        <v>1038</v>
      </c>
      <c r="C100" s="19" t="s">
        <v>1050</v>
      </c>
      <c r="D100" s="20">
        <f t="shared" si="2"/>
        <v>7.69230769230769</v>
      </c>
      <c r="E100" s="17">
        <v>310</v>
      </c>
      <c r="F100" s="13">
        <v>37200</v>
      </c>
      <c r="G100" s="13">
        <v>3720</v>
      </c>
      <c r="H100" s="21">
        <v>3720</v>
      </c>
      <c r="I100" s="17"/>
      <c r="J100" s="33">
        <v>3720</v>
      </c>
      <c r="K100" s="17"/>
      <c r="L100" s="34">
        <v>1116</v>
      </c>
      <c r="M100" s="34">
        <v>2604</v>
      </c>
      <c r="N100" s="34">
        <v>3720</v>
      </c>
      <c r="O100" s="34">
        <v>3720</v>
      </c>
      <c r="P100" s="17" t="s">
        <v>966</v>
      </c>
      <c r="Q100" s="17" t="s">
        <v>967</v>
      </c>
      <c r="R100" s="9" t="s">
        <v>263</v>
      </c>
      <c r="S100" s="9" t="s">
        <v>968</v>
      </c>
      <c r="T100" s="17" t="s">
        <v>1040</v>
      </c>
      <c r="U100" s="43"/>
      <c r="XES100"/>
      <c r="XET100"/>
      <c r="XEU100"/>
    </row>
    <row r="101" s="2" customFormat="1" ht="24" spans="1:16375">
      <c r="A101" s="17">
        <v>97</v>
      </c>
      <c r="B101" s="18" t="s">
        <v>1038</v>
      </c>
      <c r="C101" s="19" t="s">
        <v>1051</v>
      </c>
      <c r="D101" s="20">
        <f t="shared" si="2"/>
        <v>11.166253101737</v>
      </c>
      <c r="E101" s="17">
        <v>450</v>
      </c>
      <c r="F101" s="13">
        <v>54000</v>
      </c>
      <c r="G101" s="13">
        <v>5400</v>
      </c>
      <c r="H101" s="21">
        <v>5400</v>
      </c>
      <c r="I101" s="17"/>
      <c r="J101" s="33">
        <v>5400</v>
      </c>
      <c r="K101" s="17"/>
      <c r="L101" s="34">
        <v>1620</v>
      </c>
      <c r="M101" s="34">
        <v>3780</v>
      </c>
      <c r="N101" s="34">
        <v>5400</v>
      </c>
      <c r="O101" s="34">
        <v>5400</v>
      </c>
      <c r="P101" s="17" t="s">
        <v>966</v>
      </c>
      <c r="Q101" s="17" t="s">
        <v>967</v>
      </c>
      <c r="R101" s="9" t="s">
        <v>263</v>
      </c>
      <c r="S101" s="9" t="s">
        <v>968</v>
      </c>
      <c r="T101" s="17" t="s">
        <v>1040</v>
      </c>
      <c r="U101" s="43"/>
      <c r="XES101"/>
      <c r="XET101"/>
      <c r="XEU101"/>
    </row>
    <row r="102" s="2" customFormat="1" ht="24" spans="1:16375">
      <c r="A102" s="17">
        <v>98</v>
      </c>
      <c r="B102" s="18" t="s">
        <v>1038</v>
      </c>
      <c r="C102" s="19" t="s">
        <v>1051</v>
      </c>
      <c r="D102" s="20">
        <f t="shared" ref="D102:D131" si="3">E102/40.3</f>
        <v>4.96277915632754</v>
      </c>
      <c r="E102" s="17">
        <v>200</v>
      </c>
      <c r="F102" s="13">
        <v>24000</v>
      </c>
      <c r="G102" s="13">
        <v>2400</v>
      </c>
      <c r="H102" s="21">
        <v>2400</v>
      </c>
      <c r="I102" s="17"/>
      <c r="J102" s="33">
        <v>2400</v>
      </c>
      <c r="K102" s="17"/>
      <c r="L102" s="34">
        <v>720</v>
      </c>
      <c r="M102" s="34">
        <v>1680</v>
      </c>
      <c r="N102" s="34">
        <v>2400</v>
      </c>
      <c r="O102" s="34">
        <v>2400</v>
      </c>
      <c r="P102" s="17" t="s">
        <v>966</v>
      </c>
      <c r="Q102" s="17" t="s">
        <v>967</v>
      </c>
      <c r="R102" s="9" t="s">
        <v>263</v>
      </c>
      <c r="S102" s="9" t="s">
        <v>968</v>
      </c>
      <c r="T102" s="17" t="s">
        <v>1040</v>
      </c>
      <c r="U102" s="43"/>
      <c r="XES102"/>
      <c r="XET102"/>
      <c r="XEU102"/>
    </row>
    <row r="103" s="2" customFormat="1" ht="24" spans="1:16375">
      <c r="A103" s="17">
        <v>99</v>
      </c>
      <c r="B103" s="18" t="s">
        <v>1038</v>
      </c>
      <c r="C103" s="19" t="s">
        <v>1051</v>
      </c>
      <c r="D103" s="20">
        <f t="shared" si="3"/>
        <v>12.9032258064516</v>
      </c>
      <c r="E103" s="17">
        <v>520</v>
      </c>
      <c r="F103" s="13">
        <v>62400</v>
      </c>
      <c r="G103" s="13">
        <v>6240</v>
      </c>
      <c r="H103" s="21">
        <v>6240</v>
      </c>
      <c r="I103" s="17"/>
      <c r="J103" s="33">
        <v>6240</v>
      </c>
      <c r="K103" s="17"/>
      <c r="L103" s="34">
        <v>1872</v>
      </c>
      <c r="M103" s="34">
        <v>4368</v>
      </c>
      <c r="N103" s="34">
        <v>6240</v>
      </c>
      <c r="O103" s="34">
        <v>6240</v>
      </c>
      <c r="P103" s="17" t="s">
        <v>966</v>
      </c>
      <c r="Q103" s="17" t="s">
        <v>967</v>
      </c>
      <c r="R103" s="9" t="s">
        <v>263</v>
      </c>
      <c r="S103" s="9" t="s">
        <v>968</v>
      </c>
      <c r="T103" s="17" t="s">
        <v>1040</v>
      </c>
      <c r="U103" s="43"/>
      <c r="XES103"/>
      <c r="XET103"/>
      <c r="XEU103"/>
    </row>
    <row r="104" s="2" customFormat="1" ht="24" spans="1:16375">
      <c r="A104" s="17">
        <v>100</v>
      </c>
      <c r="B104" s="18" t="s">
        <v>1038</v>
      </c>
      <c r="C104" s="19" t="s">
        <v>1052</v>
      </c>
      <c r="D104" s="20">
        <f t="shared" si="3"/>
        <v>17.3697270471464</v>
      </c>
      <c r="E104" s="17">
        <v>700</v>
      </c>
      <c r="F104" s="13">
        <v>84000</v>
      </c>
      <c r="G104" s="13">
        <v>8400</v>
      </c>
      <c r="H104" s="21">
        <v>8400</v>
      </c>
      <c r="I104" s="17"/>
      <c r="J104" s="33">
        <v>8400</v>
      </c>
      <c r="K104" s="17"/>
      <c r="L104" s="34">
        <v>2520</v>
      </c>
      <c r="M104" s="34">
        <v>5880</v>
      </c>
      <c r="N104" s="34">
        <v>8400</v>
      </c>
      <c r="O104" s="34">
        <v>8400</v>
      </c>
      <c r="P104" s="17" t="s">
        <v>966</v>
      </c>
      <c r="Q104" s="17" t="s">
        <v>967</v>
      </c>
      <c r="R104" s="9" t="s">
        <v>263</v>
      </c>
      <c r="S104" s="9" t="s">
        <v>968</v>
      </c>
      <c r="T104" s="17" t="s">
        <v>1040</v>
      </c>
      <c r="U104" s="43"/>
      <c r="XES104"/>
      <c r="XET104"/>
      <c r="XEU104"/>
    </row>
    <row r="105" s="2" customFormat="1" ht="24" spans="1:16375">
      <c r="A105" s="17">
        <v>101</v>
      </c>
      <c r="B105" s="18" t="s">
        <v>1038</v>
      </c>
      <c r="C105" s="19" t="s">
        <v>1053</v>
      </c>
      <c r="D105" s="20">
        <f t="shared" si="3"/>
        <v>1.73697270471464</v>
      </c>
      <c r="E105" s="17">
        <v>70</v>
      </c>
      <c r="F105" s="13">
        <v>8400</v>
      </c>
      <c r="G105" s="13">
        <v>840</v>
      </c>
      <c r="H105" s="21">
        <v>840</v>
      </c>
      <c r="I105" s="17"/>
      <c r="J105" s="33">
        <v>840</v>
      </c>
      <c r="K105" s="17"/>
      <c r="L105" s="34">
        <v>252</v>
      </c>
      <c r="M105" s="34">
        <v>588</v>
      </c>
      <c r="N105" s="34">
        <v>840</v>
      </c>
      <c r="O105" s="34">
        <v>840</v>
      </c>
      <c r="P105" s="17" t="s">
        <v>966</v>
      </c>
      <c r="Q105" s="17" t="s">
        <v>967</v>
      </c>
      <c r="R105" s="9" t="s">
        <v>263</v>
      </c>
      <c r="S105" s="9" t="s">
        <v>968</v>
      </c>
      <c r="T105" s="17" t="s">
        <v>1040</v>
      </c>
      <c r="U105" s="43"/>
      <c r="XES105"/>
      <c r="XET105"/>
      <c r="XEU105"/>
    </row>
    <row r="106" s="2" customFormat="1" ht="24" spans="1:16375">
      <c r="A106" s="17">
        <v>102</v>
      </c>
      <c r="B106" s="18" t="s">
        <v>1038</v>
      </c>
      <c r="C106" s="19" t="s">
        <v>1054</v>
      </c>
      <c r="D106" s="20">
        <f t="shared" si="3"/>
        <v>4.96277915632754</v>
      </c>
      <c r="E106" s="17">
        <v>200</v>
      </c>
      <c r="F106" s="13">
        <v>24000</v>
      </c>
      <c r="G106" s="13">
        <v>2400</v>
      </c>
      <c r="H106" s="21">
        <v>2400</v>
      </c>
      <c r="I106" s="17"/>
      <c r="J106" s="33">
        <v>2400</v>
      </c>
      <c r="K106" s="17"/>
      <c r="L106" s="34">
        <v>720</v>
      </c>
      <c r="M106" s="34">
        <v>1680</v>
      </c>
      <c r="N106" s="34">
        <v>2400</v>
      </c>
      <c r="O106" s="34">
        <v>2400</v>
      </c>
      <c r="P106" s="17" t="s">
        <v>966</v>
      </c>
      <c r="Q106" s="17" t="s">
        <v>967</v>
      </c>
      <c r="R106" s="9" t="s">
        <v>263</v>
      </c>
      <c r="S106" s="9" t="s">
        <v>968</v>
      </c>
      <c r="T106" s="17" t="s">
        <v>1040</v>
      </c>
      <c r="U106" s="43"/>
      <c r="XES106"/>
      <c r="XET106"/>
      <c r="XEU106"/>
    </row>
    <row r="107" s="2" customFormat="1" ht="24" spans="1:16375">
      <c r="A107" s="17">
        <v>103</v>
      </c>
      <c r="B107" s="18" t="s">
        <v>1038</v>
      </c>
      <c r="C107" s="19" t="s">
        <v>1055</v>
      </c>
      <c r="D107" s="20">
        <f t="shared" si="3"/>
        <v>7.44416873449132</v>
      </c>
      <c r="E107" s="17">
        <v>300</v>
      </c>
      <c r="F107" s="13">
        <v>36000</v>
      </c>
      <c r="G107" s="13">
        <v>3600</v>
      </c>
      <c r="H107" s="21">
        <v>3600</v>
      </c>
      <c r="I107" s="17"/>
      <c r="J107" s="33">
        <v>3600</v>
      </c>
      <c r="K107" s="17"/>
      <c r="L107" s="34">
        <v>1080</v>
      </c>
      <c r="M107" s="34">
        <v>2520</v>
      </c>
      <c r="N107" s="34">
        <v>3600</v>
      </c>
      <c r="O107" s="34">
        <v>3600</v>
      </c>
      <c r="P107" s="17" t="s">
        <v>966</v>
      </c>
      <c r="Q107" s="17" t="s">
        <v>967</v>
      </c>
      <c r="R107" s="9" t="s">
        <v>263</v>
      </c>
      <c r="S107" s="9" t="s">
        <v>968</v>
      </c>
      <c r="T107" s="17" t="s">
        <v>1040</v>
      </c>
      <c r="U107" s="43"/>
      <c r="XES107"/>
      <c r="XET107"/>
      <c r="XEU107"/>
    </row>
    <row r="108" s="2" customFormat="1" ht="24" spans="1:16375">
      <c r="A108" s="17">
        <v>104</v>
      </c>
      <c r="B108" s="18" t="s">
        <v>1038</v>
      </c>
      <c r="C108" s="19" t="s">
        <v>1056</v>
      </c>
      <c r="D108" s="20">
        <f t="shared" si="3"/>
        <v>7.44416873449132</v>
      </c>
      <c r="E108" s="19">
        <v>300</v>
      </c>
      <c r="F108" s="13">
        <v>36000</v>
      </c>
      <c r="G108" s="13">
        <v>3600</v>
      </c>
      <c r="H108" s="21">
        <v>3600</v>
      </c>
      <c r="I108" s="17"/>
      <c r="J108" s="33">
        <v>3600</v>
      </c>
      <c r="K108" s="17"/>
      <c r="L108" s="34">
        <v>1080</v>
      </c>
      <c r="M108" s="34">
        <v>2520</v>
      </c>
      <c r="N108" s="34">
        <v>3600</v>
      </c>
      <c r="O108" s="34">
        <v>3600</v>
      </c>
      <c r="P108" s="17" t="s">
        <v>966</v>
      </c>
      <c r="Q108" s="17" t="s">
        <v>967</v>
      </c>
      <c r="R108" s="9" t="s">
        <v>263</v>
      </c>
      <c r="S108" s="9" t="s">
        <v>968</v>
      </c>
      <c r="T108" s="17" t="s">
        <v>1040</v>
      </c>
      <c r="U108" s="43"/>
      <c r="XES108"/>
      <c r="XET108"/>
      <c r="XEU108"/>
    </row>
    <row r="109" s="2" customFormat="1" ht="24" spans="1:16375">
      <c r="A109" s="17">
        <v>105</v>
      </c>
      <c r="B109" s="18" t="s">
        <v>1038</v>
      </c>
      <c r="C109" s="19" t="s">
        <v>1057</v>
      </c>
      <c r="D109" s="20">
        <f t="shared" si="3"/>
        <v>27.2952853598015</v>
      </c>
      <c r="E109" s="17">
        <v>1100</v>
      </c>
      <c r="F109" s="13">
        <v>132000</v>
      </c>
      <c r="G109" s="13">
        <v>13200</v>
      </c>
      <c r="H109" s="21">
        <v>13200</v>
      </c>
      <c r="I109" s="17"/>
      <c r="J109" s="33">
        <v>13200</v>
      </c>
      <c r="K109" s="17"/>
      <c r="L109" s="34">
        <v>3960</v>
      </c>
      <c r="M109" s="34">
        <v>9240</v>
      </c>
      <c r="N109" s="34">
        <v>13200</v>
      </c>
      <c r="O109" s="34">
        <v>13200</v>
      </c>
      <c r="P109" s="17" t="s">
        <v>966</v>
      </c>
      <c r="Q109" s="17" t="s">
        <v>967</v>
      </c>
      <c r="R109" s="9" t="s">
        <v>263</v>
      </c>
      <c r="S109" s="9" t="s">
        <v>968</v>
      </c>
      <c r="T109" s="17" t="s">
        <v>1040</v>
      </c>
      <c r="U109" s="43"/>
      <c r="XES109"/>
      <c r="XET109"/>
      <c r="XEU109"/>
    </row>
    <row r="110" s="2" customFormat="1" ht="24" spans="1:16375">
      <c r="A110" s="17">
        <v>106</v>
      </c>
      <c r="B110" s="18" t="s">
        <v>1038</v>
      </c>
      <c r="C110" s="19" t="s">
        <v>1052</v>
      </c>
      <c r="D110" s="20">
        <f t="shared" si="3"/>
        <v>19.8511166253102</v>
      </c>
      <c r="E110" s="17">
        <v>800</v>
      </c>
      <c r="F110" s="13">
        <v>96000</v>
      </c>
      <c r="G110" s="13">
        <v>9600</v>
      </c>
      <c r="H110" s="21">
        <v>9600</v>
      </c>
      <c r="I110" s="17"/>
      <c r="J110" s="33">
        <v>9600</v>
      </c>
      <c r="K110" s="17"/>
      <c r="L110" s="34">
        <v>2880</v>
      </c>
      <c r="M110" s="34">
        <v>6720</v>
      </c>
      <c r="N110" s="34">
        <v>9600</v>
      </c>
      <c r="O110" s="34">
        <v>9600</v>
      </c>
      <c r="P110" s="17" t="s">
        <v>966</v>
      </c>
      <c r="Q110" s="17" t="s">
        <v>967</v>
      </c>
      <c r="R110" s="9" t="s">
        <v>263</v>
      </c>
      <c r="S110" s="9" t="s">
        <v>968</v>
      </c>
      <c r="T110" s="17" t="s">
        <v>1040</v>
      </c>
      <c r="U110" s="43"/>
      <c r="XES110"/>
      <c r="XET110"/>
      <c r="XEU110"/>
    </row>
    <row r="111" s="2" customFormat="1" ht="24" spans="1:16375">
      <c r="A111" s="17">
        <v>107</v>
      </c>
      <c r="B111" s="18" t="s">
        <v>1038</v>
      </c>
      <c r="C111" s="19" t="s">
        <v>1058</v>
      </c>
      <c r="D111" s="20">
        <f t="shared" si="3"/>
        <v>10.6699751861042</v>
      </c>
      <c r="E111" s="17">
        <v>430</v>
      </c>
      <c r="F111" s="13">
        <v>51600</v>
      </c>
      <c r="G111" s="13">
        <v>5160</v>
      </c>
      <c r="H111" s="21">
        <v>5160</v>
      </c>
      <c r="I111" s="17"/>
      <c r="J111" s="33">
        <v>5160</v>
      </c>
      <c r="K111" s="17"/>
      <c r="L111" s="34">
        <v>1548</v>
      </c>
      <c r="M111" s="34">
        <v>3612</v>
      </c>
      <c r="N111" s="34">
        <v>5160</v>
      </c>
      <c r="O111" s="34">
        <v>5160</v>
      </c>
      <c r="P111" s="17" t="s">
        <v>966</v>
      </c>
      <c r="Q111" s="17" t="s">
        <v>967</v>
      </c>
      <c r="R111" s="9" t="s">
        <v>263</v>
      </c>
      <c r="S111" s="9" t="s">
        <v>968</v>
      </c>
      <c r="T111" s="17" t="s">
        <v>1040</v>
      </c>
      <c r="U111" s="43"/>
      <c r="XES111"/>
      <c r="XET111"/>
      <c r="XEU111"/>
    </row>
    <row r="112" s="2" customFormat="1" ht="24" spans="1:16375">
      <c r="A112" s="17">
        <v>108</v>
      </c>
      <c r="B112" s="18" t="s">
        <v>1038</v>
      </c>
      <c r="C112" s="19" t="s">
        <v>1054</v>
      </c>
      <c r="D112" s="20">
        <f t="shared" si="3"/>
        <v>1.73697270471464</v>
      </c>
      <c r="E112" s="17">
        <v>70</v>
      </c>
      <c r="F112" s="13">
        <v>8400</v>
      </c>
      <c r="G112" s="13">
        <v>840</v>
      </c>
      <c r="H112" s="21">
        <v>840</v>
      </c>
      <c r="I112" s="17"/>
      <c r="J112" s="33">
        <v>840</v>
      </c>
      <c r="K112" s="17"/>
      <c r="L112" s="34">
        <v>252</v>
      </c>
      <c r="M112" s="34">
        <v>588</v>
      </c>
      <c r="N112" s="34">
        <v>840</v>
      </c>
      <c r="O112" s="34">
        <v>840</v>
      </c>
      <c r="P112" s="17" t="s">
        <v>966</v>
      </c>
      <c r="Q112" s="17" t="s">
        <v>967</v>
      </c>
      <c r="R112" s="9" t="s">
        <v>263</v>
      </c>
      <c r="S112" s="9" t="s">
        <v>968</v>
      </c>
      <c r="T112" s="17" t="s">
        <v>1040</v>
      </c>
      <c r="U112" s="43"/>
      <c r="XES112"/>
      <c r="XET112"/>
      <c r="XEU112"/>
    </row>
    <row r="113" s="2" customFormat="1" ht="24" spans="1:16375">
      <c r="A113" s="17">
        <v>109</v>
      </c>
      <c r="B113" s="18" t="s">
        <v>1038</v>
      </c>
      <c r="C113" s="19" t="s">
        <v>1059</v>
      </c>
      <c r="D113" s="20">
        <f t="shared" si="3"/>
        <v>8.6848635235732</v>
      </c>
      <c r="E113" s="17">
        <v>350</v>
      </c>
      <c r="F113" s="13">
        <v>42000</v>
      </c>
      <c r="G113" s="13">
        <v>4200</v>
      </c>
      <c r="H113" s="21">
        <v>4200</v>
      </c>
      <c r="I113" s="17"/>
      <c r="J113" s="33">
        <v>4200</v>
      </c>
      <c r="K113" s="17"/>
      <c r="L113" s="34">
        <v>1260</v>
      </c>
      <c r="M113" s="34">
        <v>2940</v>
      </c>
      <c r="N113" s="34">
        <v>4200</v>
      </c>
      <c r="O113" s="34">
        <v>4200</v>
      </c>
      <c r="P113" s="17" t="s">
        <v>966</v>
      </c>
      <c r="Q113" s="17" t="s">
        <v>967</v>
      </c>
      <c r="R113" s="9" t="s">
        <v>263</v>
      </c>
      <c r="S113" s="9" t="s">
        <v>968</v>
      </c>
      <c r="T113" s="17" t="s">
        <v>1040</v>
      </c>
      <c r="U113" s="43"/>
      <c r="XES113"/>
      <c r="XET113"/>
      <c r="XEU113"/>
    </row>
    <row r="114" s="2" customFormat="1" ht="24" spans="1:16375">
      <c r="A114" s="17">
        <v>110</v>
      </c>
      <c r="B114" s="18" t="s">
        <v>1038</v>
      </c>
      <c r="C114" s="19" t="s">
        <v>1060</v>
      </c>
      <c r="D114" s="20">
        <f t="shared" si="3"/>
        <v>16.1290322580645</v>
      </c>
      <c r="E114" s="17">
        <v>650</v>
      </c>
      <c r="F114" s="13">
        <v>78000</v>
      </c>
      <c r="G114" s="13">
        <v>7800</v>
      </c>
      <c r="H114" s="21">
        <v>7800</v>
      </c>
      <c r="I114" s="17"/>
      <c r="J114" s="33">
        <v>7800</v>
      </c>
      <c r="K114" s="17"/>
      <c r="L114" s="34">
        <v>2340</v>
      </c>
      <c r="M114" s="34">
        <v>5460</v>
      </c>
      <c r="N114" s="34">
        <v>7800</v>
      </c>
      <c r="O114" s="34">
        <v>7800</v>
      </c>
      <c r="P114" s="17" t="s">
        <v>966</v>
      </c>
      <c r="Q114" s="17" t="s">
        <v>967</v>
      </c>
      <c r="R114" s="9" t="s">
        <v>263</v>
      </c>
      <c r="S114" s="9" t="s">
        <v>968</v>
      </c>
      <c r="T114" s="17" t="s">
        <v>1040</v>
      </c>
      <c r="U114" s="43"/>
      <c r="XES114"/>
      <c r="XET114"/>
      <c r="XEU114"/>
    </row>
    <row r="115" s="2" customFormat="1" ht="24" spans="1:16375">
      <c r="A115" s="17">
        <v>111</v>
      </c>
      <c r="B115" s="18" t="s">
        <v>1038</v>
      </c>
      <c r="C115" s="19" t="s">
        <v>1061</v>
      </c>
      <c r="D115" s="20">
        <f t="shared" si="3"/>
        <v>17.3697270471464</v>
      </c>
      <c r="E115" s="19">
        <v>700</v>
      </c>
      <c r="F115" s="13">
        <v>84000</v>
      </c>
      <c r="G115" s="13">
        <v>8400</v>
      </c>
      <c r="H115" s="21">
        <v>8400</v>
      </c>
      <c r="I115" s="17"/>
      <c r="J115" s="33">
        <v>8400</v>
      </c>
      <c r="K115" s="17"/>
      <c r="L115" s="34">
        <v>2520</v>
      </c>
      <c r="M115" s="34">
        <v>5880</v>
      </c>
      <c r="N115" s="34">
        <v>8400</v>
      </c>
      <c r="O115" s="34">
        <v>8400</v>
      </c>
      <c r="P115" s="17" t="s">
        <v>966</v>
      </c>
      <c r="Q115" s="17" t="s">
        <v>967</v>
      </c>
      <c r="R115" s="9" t="s">
        <v>263</v>
      </c>
      <c r="S115" s="9" t="s">
        <v>968</v>
      </c>
      <c r="T115" s="17" t="s">
        <v>1040</v>
      </c>
      <c r="U115" s="43"/>
      <c r="XES115"/>
      <c r="XET115"/>
      <c r="XEU115"/>
    </row>
    <row r="116" s="2" customFormat="1" ht="24" spans="1:16375">
      <c r="A116" s="17">
        <v>112</v>
      </c>
      <c r="B116" s="18" t="s">
        <v>1038</v>
      </c>
      <c r="C116" s="19" t="s">
        <v>1062</v>
      </c>
      <c r="D116" s="20">
        <f t="shared" si="3"/>
        <v>8.93300248138958</v>
      </c>
      <c r="E116" s="19">
        <v>360</v>
      </c>
      <c r="F116" s="13">
        <v>43200</v>
      </c>
      <c r="G116" s="13">
        <v>4320</v>
      </c>
      <c r="H116" s="21">
        <v>4320</v>
      </c>
      <c r="I116" s="17"/>
      <c r="J116" s="33">
        <v>4320</v>
      </c>
      <c r="K116" s="17"/>
      <c r="L116" s="34">
        <v>1296</v>
      </c>
      <c r="M116" s="34">
        <v>3024</v>
      </c>
      <c r="N116" s="34">
        <v>4320</v>
      </c>
      <c r="O116" s="34">
        <v>4320</v>
      </c>
      <c r="P116" s="17" t="s">
        <v>966</v>
      </c>
      <c r="Q116" s="17" t="s">
        <v>967</v>
      </c>
      <c r="R116" s="9" t="s">
        <v>263</v>
      </c>
      <c r="S116" s="9" t="s">
        <v>968</v>
      </c>
      <c r="T116" s="17" t="s">
        <v>1040</v>
      </c>
      <c r="U116" s="43"/>
      <c r="XES116"/>
      <c r="XET116"/>
      <c r="XEU116"/>
    </row>
    <row r="117" s="2" customFormat="1" ht="24" spans="1:16375">
      <c r="A117" s="17">
        <v>113</v>
      </c>
      <c r="B117" s="18" t="s">
        <v>1038</v>
      </c>
      <c r="C117" s="19" t="s">
        <v>1060</v>
      </c>
      <c r="D117" s="20">
        <f t="shared" si="3"/>
        <v>6.20347394540943</v>
      </c>
      <c r="E117" s="17">
        <v>250</v>
      </c>
      <c r="F117" s="13">
        <v>30000</v>
      </c>
      <c r="G117" s="13">
        <v>3000</v>
      </c>
      <c r="H117" s="21">
        <v>3000</v>
      </c>
      <c r="I117" s="17"/>
      <c r="J117" s="33">
        <v>3000</v>
      </c>
      <c r="K117" s="17"/>
      <c r="L117" s="34">
        <v>900</v>
      </c>
      <c r="M117" s="34">
        <v>2100</v>
      </c>
      <c r="N117" s="34">
        <v>3000</v>
      </c>
      <c r="O117" s="34">
        <v>3000</v>
      </c>
      <c r="P117" s="17" t="s">
        <v>966</v>
      </c>
      <c r="Q117" s="17" t="s">
        <v>967</v>
      </c>
      <c r="R117" s="9" t="s">
        <v>263</v>
      </c>
      <c r="S117" s="9" t="s">
        <v>968</v>
      </c>
      <c r="T117" s="17" t="s">
        <v>1040</v>
      </c>
      <c r="U117" s="43"/>
      <c r="XES117"/>
      <c r="XET117"/>
      <c r="XEU117"/>
    </row>
    <row r="118" s="2" customFormat="1" ht="24" spans="1:16375">
      <c r="A118" s="17">
        <v>114</v>
      </c>
      <c r="B118" s="18" t="s">
        <v>1038</v>
      </c>
      <c r="C118" s="19" t="s">
        <v>1063</v>
      </c>
      <c r="D118" s="20">
        <f t="shared" si="3"/>
        <v>4.96277915632754</v>
      </c>
      <c r="E118" s="17">
        <v>200</v>
      </c>
      <c r="F118" s="13">
        <v>24000</v>
      </c>
      <c r="G118" s="13">
        <v>2400</v>
      </c>
      <c r="H118" s="21">
        <v>2400</v>
      </c>
      <c r="I118" s="17"/>
      <c r="J118" s="33">
        <v>2400</v>
      </c>
      <c r="K118" s="17"/>
      <c r="L118" s="34">
        <v>720</v>
      </c>
      <c r="M118" s="34">
        <v>1680</v>
      </c>
      <c r="N118" s="34">
        <v>2400</v>
      </c>
      <c r="O118" s="34">
        <v>2400</v>
      </c>
      <c r="P118" s="17" t="s">
        <v>966</v>
      </c>
      <c r="Q118" s="17" t="s">
        <v>967</v>
      </c>
      <c r="R118" s="9" t="s">
        <v>263</v>
      </c>
      <c r="S118" s="9" t="s">
        <v>968</v>
      </c>
      <c r="T118" s="17" t="s">
        <v>1040</v>
      </c>
      <c r="U118" s="43"/>
      <c r="XES118"/>
      <c r="XET118"/>
      <c r="XEU118"/>
    </row>
    <row r="119" s="2" customFormat="1" ht="24" spans="1:16375">
      <c r="A119" s="17">
        <v>115</v>
      </c>
      <c r="B119" s="18" t="s">
        <v>1038</v>
      </c>
      <c r="C119" s="19" t="s">
        <v>1064</v>
      </c>
      <c r="D119" s="20">
        <f t="shared" si="3"/>
        <v>12.4069478908189</v>
      </c>
      <c r="E119" s="17">
        <v>500</v>
      </c>
      <c r="F119" s="13">
        <v>60000</v>
      </c>
      <c r="G119" s="13">
        <v>6000</v>
      </c>
      <c r="H119" s="21">
        <v>6000</v>
      </c>
      <c r="I119" s="17"/>
      <c r="J119" s="33">
        <v>6000</v>
      </c>
      <c r="K119" s="17"/>
      <c r="L119" s="34">
        <v>1800</v>
      </c>
      <c r="M119" s="34">
        <v>4200</v>
      </c>
      <c r="N119" s="34">
        <v>6000</v>
      </c>
      <c r="O119" s="34">
        <v>6000</v>
      </c>
      <c r="P119" s="17" t="s">
        <v>966</v>
      </c>
      <c r="Q119" s="17" t="s">
        <v>967</v>
      </c>
      <c r="R119" s="9" t="s">
        <v>263</v>
      </c>
      <c r="S119" s="9" t="s">
        <v>968</v>
      </c>
      <c r="T119" s="17" t="s">
        <v>1040</v>
      </c>
      <c r="U119" s="43"/>
      <c r="XES119"/>
      <c r="XET119"/>
      <c r="XEU119"/>
    </row>
    <row r="120" s="2" customFormat="1" ht="24" spans="1:16375">
      <c r="A120" s="17">
        <v>116</v>
      </c>
      <c r="B120" s="18" t="s">
        <v>1038</v>
      </c>
      <c r="C120" s="19" t="s">
        <v>1053</v>
      </c>
      <c r="D120" s="20">
        <f t="shared" si="3"/>
        <v>7.44416873449132</v>
      </c>
      <c r="E120" s="17">
        <v>300</v>
      </c>
      <c r="F120" s="13">
        <v>36000</v>
      </c>
      <c r="G120" s="13">
        <v>3600</v>
      </c>
      <c r="H120" s="21">
        <v>3600</v>
      </c>
      <c r="I120" s="17"/>
      <c r="J120" s="33">
        <v>3600</v>
      </c>
      <c r="K120" s="17"/>
      <c r="L120" s="34">
        <v>1080</v>
      </c>
      <c r="M120" s="34">
        <v>2520</v>
      </c>
      <c r="N120" s="34">
        <v>3600</v>
      </c>
      <c r="O120" s="34">
        <v>3600</v>
      </c>
      <c r="P120" s="17" t="s">
        <v>966</v>
      </c>
      <c r="Q120" s="17" t="s">
        <v>967</v>
      </c>
      <c r="R120" s="9" t="s">
        <v>263</v>
      </c>
      <c r="S120" s="9" t="s">
        <v>968</v>
      </c>
      <c r="T120" s="17" t="s">
        <v>1040</v>
      </c>
      <c r="U120" s="43"/>
      <c r="XES120"/>
      <c r="XET120"/>
      <c r="XEU120"/>
    </row>
    <row r="121" s="2" customFormat="1" ht="24" spans="1:16375">
      <c r="A121" s="17">
        <v>117</v>
      </c>
      <c r="B121" s="18" t="s">
        <v>1038</v>
      </c>
      <c r="C121" s="19" t="s">
        <v>1065</v>
      </c>
      <c r="D121" s="20">
        <f t="shared" si="3"/>
        <v>16.1290322580645</v>
      </c>
      <c r="E121" s="17">
        <v>650</v>
      </c>
      <c r="F121" s="13">
        <v>78000</v>
      </c>
      <c r="G121" s="13">
        <v>7800</v>
      </c>
      <c r="H121" s="21">
        <v>7800</v>
      </c>
      <c r="I121" s="17"/>
      <c r="J121" s="33">
        <v>7800</v>
      </c>
      <c r="K121" s="17"/>
      <c r="L121" s="34">
        <v>2340</v>
      </c>
      <c r="M121" s="34">
        <v>5460</v>
      </c>
      <c r="N121" s="34">
        <v>7800</v>
      </c>
      <c r="O121" s="34">
        <v>7800</v>
      </c>
      <c r="P121" s="17" t="s">
        <v>966</v>
      </c>
      <c r="Q121" s="17" t="s">
        <v>967</v>
      </c>
      <c r="R121" s="9" t="s">
        <v>263</v>
      </c>
      <c r="S121" s="9" t="s">
        <v>968</v>
      </c>
      <c r="T121" s="17" t="s">
        <v>1040</v>
      </c>
      <c r="U121" s="43"/>
      <c r="XES121"/>
      <c r="XET121"/>
      <c r="XEU121"/>
    </row>
    <row r="122" s="2" customFormat="1" ht="24" spans="1:16375">
      <c r="A122" s="17">
        <v>118</v>
      </c>
      <c r="B122" s="18" t="s">
        <v>1038</v>
      </c>
      <c r="C122" s="19" t="s">
        <v>1066</v>
      </c>
      <c r="D122" s="20">
        <f t="shared" si="3"/>
        <v>8.6848635235732</v>
      </c>
      <c r="E122" s="17">
        <v>350</v>
      </c>
      <c r="F122" s="13">
        <v>42000</v>
      </c>
      <c r="G122" s="13">
        <v>4200</v>
      </c>
      <c r="H122" s="21">
        <v>4200</v>
      </c>
      <c r="I122" s="17"/>
      <c r="J122" s="33">
        <v>4200</v>
      </c>
      <c r="K122" s="17"/>
      <c r="L122" s="34">
        <v>1260</v>
      </c>
      <c r="M122" s="34">
        <v>2940</v>
      </c>
      <c r="N122" s="34">
        <v>4200</v>
      </c>
      <c r="O122" s="34">
        <v>4200</v>
      </c>
      <c r="P122" s="17" t="s">
        <v>966</v>
      </c>
      <c r="Q122" s="17" t="s">
        <v>967</v>
      </c>
      <c r="R122" s="9" t="s">
        <v>263</v>
      </c>
      <c r="S122" s="9" t="s">
        <v>968</v>
      </c>
      <c r="T122" s="17" t="s">
        <v>1040</v>
      </c>
      <c r="U122" s="43"/>
      <c r="XES122"/>
      <c r="XET122"/>
      <c r="XEU122"/>
    </row>
    <row r="123" s="2" customFormat="1" ht="24" spans="1:16375">
      <c r="A123" s="17">
        <v>119</v>
      </c>
      <c r="B123" s="18" t="s">
        <v>1038</v>
      </c>
      <c r="C123" s="19" t="s">
        <v>1067</v>
      </c>
      <c r="D123" s="20">
        <f t="shared" si="3"/>
        <v>5.70719602977668</v>
      </c>
      <c r="E123" s="17">
        <v>230</v>
      </c>
      <c r="F123" s="13">
        <v>27600</v>
      </c>
      <c r="G123" s="13">
        <v>2760</v>
      </c>
      <c r="H123" s="21">
        <v>2760</v>
      </c>
      <c r="I123" s="17"/>
      <c r="J123" s="33">
        <v>2760</v>
      </c>
      <c r="K123" s="17"/>
      <c r="L123" s="34">
        <v>828</v>
      </c>
      <c r="M123" s="34">
        <v>1932</v>
      </c>
      <c r="N123" s="34">
        <v>2760</v>
      </c>
      <c r="O123" s="34">
        <v>2760</v>
      </c>
      <c r="P123" s="17" t="s">
        <v>966</v>
      </c>
      <c r="Q123" s="17" t="s">
        <v>967</v>
      </c>
      <c r="R123" s="9" t="s">
        <v>263</v>
      </c>
      <c r="S123" s="9" t="s">
        <v>968</v>
      </c>
      <c r="T123" s="17" t="s">
        <v>1040</v>
      </c>
      <c r="U123" s="43"/>
      <c r="XES123"/>
      <c r="XET123"/>
      <c r="XEU123"/>
    </row>
    <row r="124" s="2" customFormat="1" ht="24" spans="1:16375">
      <c r="A124" s="17">
        <v>120</v>
      </c>
      <c r="B124" s="18" t="s">
        <v>1038</v>
      </c>
      <c r="C124" s="19" t="s">
        <v>1067</v>
      </c>
      <c r="D124" s="20">
        <f t="shared" si="3"/>
        <v>7.44416873449132</v>
      </c>
      <c r="E124" s="17">
        <v>300</v>
      </c>
      <c r="F124" s="13">
        <v>36000</v>
      </c>
      <c r="G124" s="13">
        <v>3600</v>
      </c>
      <c r="H124" s="21">
        <v>3600</v>
      </c>
      <c r="I124" s="17"/>
      <c r="J124" s="33">
        <v>3600</v>
      </c>
      <c r="K124" s="17"/>
      <c r="L124" s="34">
        <v>1080</v>
      </c>
      <c r="M124" s="34">
        <v>2520</v>
      </c>
      <c r="N124" s="34">
        <v>3600</v>
      </c>
      <c r="O124" s="34">
        <v>3600</v>
      </c>
      <c r="P124" s="17" t="s">
        <v>966</v>
      </c>
      <c r="Q124" s="17" t="s">
        <v>967</v>
      </c>
      <c r="R124" s="9" t="s">
        <v>263</v>
      </c>
      <c r="S124" s="9" t="s">
        <v>968</v>
      </c>
      <c r="T124" s="17" t="s">
        <v>1040</v>
      </c>
      <c r="U124" s="43"/>
      <c r="XES124"/>
      <c r="XET124"/>
      <c r="XEU124"/>
    </row>
    <row r="125" s="2" customFormat="1" ht="24" spans="1:16375">
      <c r="A125" s="17">
        <v>121</v>
      </c>
      <c r="B125" s="18" t="s">
        <v>1038</v>
      </c>
      <c r="C125" s="19" t="s">
        <v>1068</v>
      </c>
      <c r="D125" s="20">
        <f t="shared" si="3"/>
        <v>8.6848635235732</v>
      </c>
      <c r="E125" s="17">
        <v>350</v>
      </c>
      <c r="F125" s="13">
        <v>42000</v>
      </c>
      <c r="G125" s="13">
        <v>4200</v>
      </c>
      <c r="H125" s="21">
        <v>4200</v>
      </c>
      <c r="I125" s="17"/>
      <c r="J125" s="33">
        <v>4200</v>
      </c>
      <c r="K125" s="17"/>
      <c r="L125" s="34">
        <v>1260</v>
      </c>
      <c r="M125" s="34">
        <v>2940</v>
      </c>
      <c r="N125" s="34">
        <v>4200</v>
      </c>
      <c r="O125" s="34">
        <v>4200</v>
      </c>
      <c r="P125" s="17" t="s">
        <v>966</v>
      </c>
      <c r="Q125" s="17" t="s">
        <v>967</v>
      </c>
      <c r="R125" s="9" t="s">
        <v>263</v>
      </c>
      <c r="S125" s="9" t="s">
        <v>968</v>
      </c>
      <c r="T125" s="17" t="s">
        <v>1040</v>
      </c>
      <c r="U125" s="43"/>
      <c r="XES125"/>
      <c r="XET125"/>
      <c r="XEU125"/>
    </row>
    <row r="126" s="2" customFormat="1" ht="24" spans="1:16375">
      <c r="A126" s="17">
        <v>122</v>
      </c>
      <c r="B126" s="18" t="s">
        <v>1038</v>
      </c>
      <c r="C126" s="19" t="s">
        <v>1069</v>
      </c>
      <c r="D126" s="20">
        <f t="shared" si="3"/>
        <v>11.9106699751861</v>
      </c>
      <c r="E126" s="17">
        <v>480</v>
      </c>
      <c r="F126" s="13">
        <v>57600</v>
      </c>
      <c r="G126" s="13">
        <v>5760</v>
      </c>
      <c r="H126" s="21">
        <v>5760</v>
      </c>
      <c r="I126" s="17"/>
      <c r="J126" s="33">
        <v>5760</v>
      </c>
      <c r="K126" s="17"/>
      <c r="L126" s="34">
        <v>1728</v>
      </c>
      <c r="M126" s="34">
        <v>4032</v>
      </c>
      <c r="N126" s="34">
        <v>5760</v>
      </c>
      <c r="O126" s="34">
        <v>5760</v>
      </c>
      <c r="P126" s="17" t="s">
        <v>966</v>
      </c>
      <c r="Q126" s="17" t="s">
        <v>967</v>
      </c>
      <c r="R126" s="9" t="s">
        <v>263</v>
      </c>
      <c r="S126" s="9" t="s">
        <v>968</v>
      </c>
      <c r="T126" s="17" t="s">
        <v>1040</v>
      </c>
      <c r="U126" s="43"/>
      <c r="XES126"/>
      <c r="XET126"/>
      <c r="XEU126"/>
    </row>
    <row r="127" s="2" customFormat="1" ht="24" spans="1:16375">
      <c r="A127" s="17">
        <v>123</v>
      </c>
      <c r="B127" s="18" t="s">
        <v>1038</v>
      </c>
      <c r="C127" s="19" t="s">
        <v>1070</v>
      </c>
      <c r="D127" s="20">
        <f t="shared" si="3"/>
        <v>12.4069478908189</v>
      </c>
      <c r="E127" s="17">
        <v>500</v>
      </c>
      <c r="F127" s="13">
        <v>60000</v>
      </c>
      <c r="G127" s="13">
        <v>6000</v>
      </c>
      <c r="H127" s="21">
        <v>6000</v>
      </c>
      <c r="I127" s="17"/>
      <c r="J127" s="33">
        <v>6000</v>
      </c>
      <c r="K127" s="17"/>
      <c r="L127" s="34">
        <v>1800</v>
      </c>
      <c r="M127" s="34">
        <v>4200</v>
      </c>
      <c r="N127" s="34">
        <v>6000</v>
      </c>
      <c r="O127" s="34">
        <v>6000</v>
      </c>
      <c r="P127" s="17" t="s">
        <v>966</v>
      </c>
      <c r="Q127" s="17" t="s">
        <v>967</v>
      </c>
      <c r="R127" s="9" t="s">
        <v>263</v>
      </c>
      <c r="S127" s="9" t="s">
        <v>968</v>
      </c>
      <c r="T127" s="17" t="s">
        <v>1040</v>
      </c>
      <c r="U127" s="43"/>
      <c r="XES127"/>
      <c r="XET127"/>
      <c r="XEU127"/>
    </row>
    <row r="128" s="2" customFormat="1" ht="24" spans="1:16375">
      <c r="A128" s="17">
        <v>124</v>
      </c>
      <c r="B128" s="18" t="s">
        <v>1038</v>
      </c>
      <c r="C128" s="19" t="s">
        <v>1070</v>
      </c>
      <c r="D128" s="20">
        <f t="shared" si="3"/>
        <v>13.151364764268</v>
      </c>
      <c r="E128" s="17">
        <v>530</v>
      </c>
      <c r="F128" s="13">
        <v>63600</v>
      </c>
      <c r="G128" s="13">
        <v>6360</v>
      </c>
      <c r="H128" s="21">
        <v>6360</v>
      </c>
      <c r="I128" s="17"/>
      <c r="J128" s="33">
        <v>6360</v>
      </c>
      <c r="K128" s="17"/>
      <c r="L128" s="34">
        <v>1908</v>
      </c>
      <c r="M128" s="34">
        <v>4452</v>
      </c>
      <c r="N128" s="34">
        <v>6360</v>
      </c>
      <c r="O128" s="34">
        <v>6360</v>
      </c>
      <c r="P128" s="17" t="s">
        <v>966</v>
      </c>
      <c r="Q128" s="17" t="s">
        <v>967</v>
      </c>
      <c r="R128" s="9" t="s">
        <v>263</v>
      </c>
      <c r="S128" s="9" t="s">
        <v>968</v>
      </c>
      <c r="T128" s="17" t="s">
        <v>1040</v>
      </c>
      <c r="U128" s="43"/>
      <c r="XES128"/>
      <c r="XET128"/>
      <c r="XEU128"/>
    </row>
    <row r="129" s="2" customFormat="1" ht="24" spans="1:16375">
      <c r="A129" s="17">
        <v>125</v>
      </c>
      <c r="B129" s="18" t="s">
        <v>1038</v>
      </c>
      <c r="C129" s="19" t="s">
        <v>1071</v>
      </c>
      <c r="D129" s="20">
        <f t="shared" si="3"/>
        <v>7.44416873449132</v>
      </c>
      <c r="E129" s="17">
        <v>300</v>
      </c>
      <c r="F129" s="13">
        <v>36000</v>
      </c>
      <c r="G129" s="13">
        <v>3600</v>
      </c>
      <c r="H129" s="21">
        <v>3600</v>
      </c>
      <c r="I129" s="17"/>
      <c r="J129" s="33">
        <v>3600</v>
      </c>
      <c r="K129" s="17"/>
      <c r="L129" s="34">
        <v>1080</v>
      </c>
      <c r="M129" s="34">
        <v>2520</v>
      </c>
      <c r="N129" s="34">
        <v>3600</v>
      </c>
      <c r="O129" s="34">
        <v>3600</v>
      </c>
      <c r="P129" s="17" t="s">
        <v>966</v>
      </c>
      <c r="Q129" s="17" t="s">
        <v>967</v>
      </c>
      <c r="R129" s="9" t="s">
        <v>263</v>
      </c>
      <c r="S129" s="9" t="s">
        <v>968</v>
      </c>
      <c r="T129" s="17" t="s">
        <v>1040</v>
      </c>
      <c r="U129" s="43"/>
      <c r="XES129"/>
      <c r="XET129"/>
      <c r="XEU129"/>
    </row>
    <row r="130" s="2" customFormat="1" ht="24" spans="1:16375">
      <c r="A130" s="17">
        <v>126</v>
      </c>
      <c r="B130" s="18" t="s">
        <v>1038</v>
      </c>
      <c r="C130" s="19" t="s">
        <v>1072</v>
      </c>
      <c r="D130" s="20">
        <f t="shared" si="3"/>
        <v>16.3771712158809</v>
      </c>
      <c r="E130" s="17">
        <v>660</v>
      </c>
      <c r="F130" s="13">
        <v>79200</v>
      </c>
      <c r="G130" s="13">
        <v>7920</v>
      </c>
      <c r="H130" s="21">
        <v>7920</v>
      </c>
      <c r="I130" s="17"/>
      <c r="J130" s="33">
        <v>7920</v>
      </c>
      <c r="K130" s="17"/>
      <c r="L130" s="34">
        <v>2376</v>
      </c>
      <c r="M130" s="34">
        <v>5544</v>
      </c>
      <c r="N130" s="34">
        <v>7920</v>
      </c>
      <c r="O130" s="34">
        <v>7920</v>
      </c>
      <c r="P130" s="17" t="s">
        <v>966</v>
      </c>
      <c r="Q130" s="17" t="s">
        <v>967</v>
      </c>
      <c r="R130" s="9" t="s">
        <v>263</v>
      </c>
      <c r="S130" s="9" t="s">
        <v>968</v>
      </c>
      <c r="T130" s="17" t="s">
        <v>1040</v>
      </c>
      <c r="U130" s="43"/>
      <c r="XES130"/>
      <c r="XET130"/>
      <c r="XEU130"/>
    </row>
    <row r="131" s="2" customFormat="1" ht="30" customHeight="1" spans="1:16375">
      <c r="A131" s="17"/>
      <c r="B131" s="9"/>
      <c r="C131" s="19"/>
      <c r="D131" s="20">
        <f t="shared" si="3"/>
        <v>1062.77915632754</v>
      </c>
      <c r="E131" s="17">
        <f>SUM(E5:E130)</f>
        <v>42830</v>
      </c>
      <c r="F131" s="13">
        <f t="shared" ref="F131:O131" si="4">SUM(F5:F130)</f>
        <v>5139600</v>
      </c>
      <c r="G131" s="13">
        <f t="shared" si="4"/>
        <v>513960</v>
      </c>
      <c r="H131" s="13">
        <f t="shared" si="4"/>
        <v>513960</v>
      </c>
      <c r="I131" s="13"/>
      <c r="J131" s="13">
        <f t="shared" si="4"/>
        <v>513960</v>
      </c>
      <c r="K131" s="13"/>
      <c r="L131" s="13">
        <f>SUM(L5:L130)</f>
        <v>154188</v>
      </c>
      <c r="M131" s="13">
        <f t="shared" si="4"/>
        <v>359772</v>
      </c>
      <c r="N131" s="13">
        <f t="shared" si="4"/>
        <v>513960</v>
      </c>
      <c r="O131" s="13">
        <f t="shared" si="4"/>
        <v>513960</v>
      </c>
      <c r="P131" s="17"/>
      <c r="Q131" s="17"/>
      <c r="R131" s="9"/>
      <c r="S131" s="9"/>
      <c r="T131" s="17"/>
      <c r="U131" s="43"/>
      <c r="XES131"/>
      <c r="XET131"/>
      <c r="XEU131"/>
    </row>
    <row r="1048413" customFormat="1" spans="18:19">
      <c r="R1048413" s="63"/>
      <c r="S1048413" s="63"/>
    </row>
    <row r="1048414" customFormat="1" spans="18:19">
      <c r="R1048414" s="63"/>
      <c r="S1048414" s="63"/>
    </row>
    <row r="1048415" customFormat="1" spans="18:19">
      <c r="R1048415" s="63"/>
      <c r="S1048415" s="63"/>
    </row>
    <row r="1048416" customFormat="1" spans="18:19">
      <c r="R1048416" s="63"/>
      <c r="S1048416" s="63"/>
    </row>
    <row r="1048417" customFormat="1" spans="18:19">
      <c r="R1048417" s="63"/>
      <c r="S1048417" s="63"/>
    </row>
    <row r="1048418" customFormat="1" spans="18:19">
      <c r="R1048418" s="63"/>
      <c r="S1048418" s="63"/>
    </row>
    <row r="1048419" customFormat="1" spans="18:19">
      <c r="R1048419" s="63"/>
      <c r="S1048419" s="63"/>
    </row>
    <row r="1048420" customFormat="1" spans="18:19">
      <c r="R1048420" s="63"/>
      <c r="S1048420" s="63"/>
    </row>
    <row r="1048421" customFormat="1" spans="18:19">
      <c r="R1048421" s="63"/>
      <c r="S1048421" s="63"/>
    </row>
    <row r="1048422" customFormat="1" spans="18:19">
      <c r="R1048422" s="63"/>
      <c r="S1048422" s="63"/>
    </row>
    <row r="1048423" customFormat="1" spans="18:19">
      <c r="R1048423" s="63"/>
      <c r="S1048423" s="63"/>
    </row>
    <row r="1048424" customFormat="1" spans="18:19">
      <c r="R1048424" s="63"/>
      <c r="S1048424" s="63"/>
    </row>
    <row r="1048425" customFormat="1" spans="18:19">
      <c r="R1048425" s="63"/>
      <c r="S1048425" s="63"/>
    </row>
    <row r="1048426" customFormat="1" spans="18:19">
      <c r="R1048426" s="63"/>
      <c r="S1048426" s="63"/>
    </row>
    <row r="1048427" customFormat="1" spans="18:19">
      <c r="R1048427" s="63"/>
      <c r="S1048427" s="63"/>
    </row>
    <row r="1048428" customFormat="1" spans="18:19">
      <c r="R1048428" s="63"/>
      <c r="S1048428" s="63"/>
    </row>
    <row r="1048429" customFormat="1" spans="18:19">
      <c r="R1048429" s="63"/>
      <c r="S1048429" s="63"/>
    </row>
    <row r="1048430" customFormat="1" spans="18:19">
      <c r="R1048430" s="63"/>
      <c r="S1048430" s="63"/>
    </row>
    <row r="1048431" customFormat="1" spans="18:19">
      <c r="R1048431" s="63"/>
      <c r="S1048431" s="63"/>
    </row>
    <row r="1048432" customFormat="1" spans="18:19">
      <c r="R1048432" s="63"/>
      <c r="S1048432" s="63"/>
    </row>
    <row r="1048433" customFormat="1" spans="18:19">
      <c r="R1048433" s="63"/>
      <c r="S1048433" s="63"/>
    </row>
    <row r="1048434" customFormat="1" spans="18:19">
      <c r="R1048434" s="63"/>
      <c r="S1048434" s="63"/>
    </row>
    <row r="1048435" customFormat="1" spans="18:19">
      <c r="R1048435" s="63"/>
      <c r="S1048435" s="63"/>
    </row>
    <row r="1048436" customFormat="1" spans="18:19">
      <c r="R1048436" s="63"/>
      <c r="S1048436" s="63"/>
    </row>
    <row r="1048437" customFormat="1" spans="18:19">
      <c r="R1048437" s="63"/>
      <c r="S1048437" s="63"/>
    </row>
    <row r="1048438" customFormat="1" spans="18:19">
      <c r="R1048438" s="63"/>
      <c r="S1048438" s="63"/>
    </row>
    <row r="1048439" customFormat="1" spans="18:19">
      <c r="R1048439" s="63"/>
      <c r="S1048439" s="63"/>
    </row>
    <row r="1048440" customFormat="1" spans="18:19">
      <c r="R1048440" s="63"/>
      <c r="S1048440" s="63"/>
    </row>
    <row r="1048441" customFormat="1" spans="18:19">
      <c r="R1048441" s="63"/>
      <c r="S1048441" s="63"/>
    </row>
    <row r="1048442" customFormat="1" spans="18:19">
      <c r="R1048442" s="63"/>
      <c r="S1048442" s="63"/>
    </row>
    <row r="1048443" customFormat="1" spans="18:19">
      <c r="R1048443" s="63"/>
      <c r="S1048443" s="63"/>
    </row>
    <row r="1048444" customFormat="1" spans="18:19">
      <c r="R1048444" s="63"/>
      <c r="S1048444" s="63"/>
    </row>
    <row r="1048445" customFormat="1" spans="18:19">
      <c r="R1048445" s="63"/>
      <c r="S1048445" s="63"/>
    </row>
    <row r="1048446" customFormat="1" spans="18:19">
      <c r="R1048446" s="63"/>
      <c r="S1048446" s="63"/>
    </row>
    <row r="1048447" customFormat="1" spans="18:19">
      <c r="R1048447" s="63"/>
      <c r="S1048447" s="63"/>
    </row>
    <row r="1048448" customFormat="1" spans="18:19">
      <c r="R1048448" s="63"/>
      <c r="S1048448" s="63"/>
    </row>
    <row r="1048449" customFormat="1" spans="18:19">
      <c r="R1048449" s="63"/>
      <c r="S1048449" s="63"/>
    </row>
    <row r="1048450" customFormat="1" spans="18:19">
      <c r="R1048450" s="63"/>
      <c r="S1048450" s="63"/>
    </row>
    <row r="1048451" customFormat="1" spans="18:19">
      <c r="R1048451" s="63"/>
      <c r="S1048451" s="63"/>
    </row>
    <row r="1048452" customFormat="1" spans="18:19">
      <c r="R1048452" s="63"/>
      <c r="S1048452" s="63"/>
    </row>
    <row r="1048453" customFormat="1" spans="18:19">
      <c r="R1048453" s="63"/>
      <c r="S1048453" s="63"/>
    </row>
    <row r="1048454" customFormat="1" spans="18:19">
      <c r="R1048454" s="63"/>
      <c r="S1048454" s="63"/>
    </row>
    <row r="1048455" customFormat="1" spans="18:19">
      <c r="R1048455" s="63"/>
      <c r="S1048455" s="63"/>
    </row>
    <row r="1048456" customFormat="1" spans="18:19">
      <c r="R1048456" s="63"/>
      <c r="S1048456" s="63"/>
    </row>
    <row r="1048457" customFormat="1" spans="18:19">
      <c r="R1048457" s="63"/>
      <c r="S1048457" s="63"/>
    </row>
    <row r="1048458" customFormat="1" spans="18:19">
      <c r="R1048458" s="63"/>
      <c r="S1048458" s="63"/>
    </row>
    <row r="1048459" customFormat="1" spans="18:19">
      <c r="R1048459" s="63"/>
      <c r="S1048459" s="63"/>
    </row>
    <row r="1048460" customFormat="1" spans="18:19">
      <c r="R1048460" s="63"/>
      <c r="S1048460" s="63"/>
    </row>
    <row r="1048461" customFormat="1" spans="18:19">
      <c r="R1048461" s="63"/>
      <c r="S1048461" s="63"/>
    </row>
    <row r="1048462" customFormat="1" spans="18:19">
      <c r="R1048462" s="63"/>
      <c r="S1048462" s="63"/>
    </row>
    <row r="1048463" customFormat="1" spans="18:19">
      <c r="R1048463" s="63"/>
      <c r="S1048463" s="63"/>
    </row>
    <row r="1048464" customFormat="1" spans="18:19">
      <c r="R1048464" s="63"/>
      <c r="S1048464" s="63"/>
    </row>
    <row r="1048465" customFormat="1" spans="18:19">
      <c r="R1048465" s="63"/>
      <c r="S1048465" s="63"/>
    </row>
    <row r="1048466" customFormat="1" spans="18:19">
      <c r="R1048466" s="63"/>
      <c r="S1048466" s="63"/>
    </row>
    <row r="1048467" customFormat="1" spans="18:19">
      <c r="R1048467" s="63"/>
      <c r="S1048467" s="63"/>
    </row>
    <row r="1048468" customFormat="1" spans="18:19">
      <c r="R1048468" s="63"/>
      <c r="S1048468" s="63"/>
    </row>
    <row r="1048469" customFormat="1" spans="18:19">
      <c r="R1048469" s="63"/>
      <c r="S1048469" s="63"/>
    </row>
    <row r="1048470" customFormat="1" spans="18:19">
      <c r="R1048470" s="63"/>
      <c r="S1048470" s="63"/>
    </row>
    <row r="1048471" customFormat="1" spans="18:19">
      <c r="R1048471" s="63"/>
      <c r="S1048471" s="63"/>
    </row>
    <row r="1048472" customFormat="1" spans="18:19">
      <c r="R1048472" s="63"/>
      <c r="S1048472" s="63"/>
    </row>
    <row r="1048473" customFormat="1" spans="18:19">
      <c r="R1048473" s="63"/>
      <c r="S1048473" s="63"/>
    </row>
    <row r="1048474" customFormat="1" spans="18:19">
      <c r="R1048474" s="63"/>
      <c r="S1048474" s="63"/>
    </row>
    <row r="1048475" customFormat="1" spans="18:19">
      <c r="R1048475" s="63"/>
      <c r="S1048475" s="63"/>
    </row>
    <row r="1048476" customFormat="1" spans="18:19">
      <c r="R1048476" s="63"/>
      <c r="S1048476" s="63"/>
    </row>
    <row r="1048477" customFormat="1" spans="18:19">
      <c r="R1048477" s="63"/>
      <c r="S1048477" s="63"/>
    </row>
    <row r="1048478" customFormat="1" spans="18:19">
      <c r="R1048478" s="63"/>
      <c r="S1048478" s="63"/>
    </row>
    <row r="1048479" customFormat="1" spans="18:19">
      <c r="R1048479" s="63"/>
      <c r="S1048479" s="63"/>
    </row>
    <row r="1048480" customFormat="1" spans="18:19">
      <c r="R1048480" s="63"/>
      <c r="S1048480" s="63"/>
    </row>
    <row r="1048481" customFormat="1" spans="18:19">
      <c r="R1048481" s="63"/>
      <c r="S1048481" s="63"/>
    </row>
    <row r="1048482" customFormat="1" spans="18:19">
      <c r="R1048482" s="63"/>
      <c r="S1048482" s="63"/>
    </row>
    <row r="1048483" customFormat="1" spans="18:19">
      <c r="R1048483" s="63"/>
      <c r="S1048483" s="63"/>
    </row>
    <row r="1048484" customFormat="1" spans="18:19">
      <c r="R1048484" s="63"/>
      <c r="S1048484" s="63"/>
    </row>
    <row r="1048485" customFormat="1" spans="18:19">
      <c r="R1048485" s="63"/>
      <c r="S1048485" s="63"/>
    </row>
    <row r="1048486" customFormat="1" spans="18:19">
      <c r="R1048486" s="63"/>
      <c r="S1048486" s="63"/>
    </row>
    <row r="1048487" customFormat="1" spans="18:19">
      <c r="R1048487" s="63"/>
      <c r="S1048487" s="63"/>
    </row>
    <row r="1048488" customFormat="1" spans="18:19">
      <c r="R1048488" s="63"/>
      <c r="S1048488" s="63"/>
    </row>
    <row r="1048489" customFormat="1" spans="18:19">
      <c r="R1048489" s="63"/>
      <c r="S1048489" s="63"/>
    </row>
    <row r="1048490" customFormat="1" spans="18:19">
      <c r="R1048490" s="63"/>
      <c r="S1048490" s="63"/>
    </row>
    <row r="1048491" customFormat="1" spans="18:19">
      <c r="R1048491" s="63"/>
      <c r="S1048491" s="63"/>
    </row>
    <row r="1048492" customFormat="1" spans="18:19">
      <c r="R1048492" s="63"/>
      <c r="S1048492" s="63"/>
    </row>
    <row r="1048493" customFormat="1" spans="18:19">
      <c r="R1048493" s="63"/>
      <c r="S1048493" s="63"/>
    </row>
    <row r="1048494" customFormat="1" spans="18:19">
      <c r="R1048494" s="63"/>
      <c r="S1048494" s="63"/>
    </row>
    <row r="1048495" customFormat="1" spans="18:19">
      <c r="R1048495" s="63"/>
      <c r="S1048495" s="63"/>
    </row>
    <row r="1048496" customFormat="1" spans="18:19">
      <c r="R1048496" s="63"/>
      <c r="S1048496" s="63"/>
    </row>
    <row r="1048497" customFormat="1" spans="18:19">
      <c r="R1048497" s="63"/>
      <c r="S1048497" s="63"/>
    </row>
    <row r="1048498" customFormat="1" spans="18:19">
      <c r="R1048498" s="63"/>
      <c r="S1048498" s="63"/>
    </row>
    <row r="1048499" customFormat="1" spans="18:19">
      <c r="R1048499" s="63"/>
      <c r="S1048499" s="63"/>
    </row>
    <row r="1048500" customFormat="1" spans="18:19">
      <c r="R1048500" s="63"/>
      <c r="S1048500" s="63"/>
    </row>
    <row r="1048501" customFormat="1" spans="18:19">
      <c r="R1048501" s="63"/>
      <c r="S1048501" s="63"/>
    </row>
    <row r="1048502" customFormat="1" spans="18:19">
      <c r="R1048502" s="63"/>
      <c r="S1048502" s="63"/>
    </row>
    <row r="1048503" customFormat="1" spans="18:19">
      <c r="R1048503" s="63"/>
      <c r="S1048503" s="63"/>
    </row>
    <row r="1048504" customFormat="1" spans="18:19">
      <c r="R1048504" s="63"/>
      <c r="S1048504" s="63"/>
    </row>
    <row r="1048505" customFormat="1" spans="18:19">
      <c r="R1048505" s="63"/>
      <c r="S1048505" s="63"/>
    </row>
    <row r="1048506" customFormat="1" spans="18:19">
      <c r="R1048506" s="63"/>
      <c r="S1048506" s="63"/>
    </row>
    <row r="1048507" customFormat="1" spans="18:19">
      <c r="R1048507" s="63"/>
      <c r="S1048507" s="63"/>
    </row>
    <row r="1048508" customFormat="1" spans="18:19">
      <c r="R1048508" s="63"/>
      <c r="S1048508" s="63"/>
    </row>
    <row r="1048509" customFormat="1" spans="18:19">
      <c r="R1048509" s="63"/>
      <c r="S1048509" s="63"/>
    </row>
    <row r="1048510" customFormat="1" spans="18:19">
      <c r="R1048510" s="63"/>
      <c r="S1048510" s="63"/>
    </row>
    <row r="1048511" customFormat="1" spans="18:19">
      <c r="R1048511" s="63"/>
      <c r="S1048511" s="63"/>
    </row>
    <row r="1048512" customFormat="1" spans="18:19">
      <c r="R1048512" s="63"/>
      <c r="S1048512" s="63"/>
    </row>
    <row r="1048513" customFormat="1" spans="18:19">
      <c r="R1048513" s="63"/>
      <c r="S1048513" s="63"/>
    </row>
    <row r="1048514" customFormat="1" spans="18:19">
      <c r="R1048514" s="63"/>
      <c r="S1048514" s="63"/>
    </row>
    <row r="1048515" customFormat="1" spans="18:19">
      <c r="R1048515" s="63"/>
      <c r="S1048515" s="63"/>
    </row>
    <row r="1048516" customFormat="1" spans="18:19">
      <c r="R1048516" s="63"/>
      <c r="S1048516" s="63"/>
    </row>
    <row r="1048517" customFormat="1" spans="18:19">
      <c r="R1048517" s="63"/>
      <c r="S1048517" s="63"/>
    </row>
    <row r="1048518" customFormat="1" spans="18:19">
      <c r="R1048518" s="63"/>
      <c r="S1048518" s="63"/>
    </row>
    <row r="1048519" customFormat="1" spans="18:19">
      <c r="R1048519" s="63"/>
      <c r="S1048519" s="63"/>
    </row>
    <row r="1048520" customFormat="1" spans="18:19">
      <c r="R1048520" s="63"/>
      <c r="S1048520" s="63"/>
    </row>
    <row r="1048521" customFormat="1" spans="18:19">
      <c r="R1048521" s="63"/>
      <c r="S1048521" s="63"/>
    </row>
    <row r="1048522" customFormat="1" spans="18:19">
      <c r="R1048522" s="63"/>
      <c r="S1048522" s="63"/>
    </row>
    <row r="1048523" customFormat="1" spans="18:19">
      <c r="R1048523" s="63"/>
      <c r="S1048523" s="63"/>
    </row>
    <row r="1048524" customFormat="1" spans="18:19">
      <c r="R1048524" s="63"/>
      <c r="S1048524" s="63"/>
    </row>
    <row r="1048525" customFormat="1" spans="18:19">
      <c r="R1048525" s="63"/>
      <c r="S1048525" s="63"/>
    </row>
    <row r="1048526" customFormat="1" spans="18:19">
      <c r="R1048526" s="63"/>
      <c r="S1048526" s="63"/>
    </row>
    <row r="1048527" customFormat="1" spans="18:19">
      <c r="R1048527" s="63"/>
      <c r="S1048527" s="63"/>
    </row>
    <row r="1048528" customFormat="1" spans="18:19">
      <c r="R1048528" s="63"/>
      <c r="S1048528" s="63"/>
    </row>
    <row r="1048529" customFormat="1" spans="18:19">
      <c r="R1048529" s="63"/>
      <c r="S1048529" s="63"/>
    </row>
    <row r="1048530" customFormat="1" spans="18:19">
      <c r="R1048530" s="63"/>
      <c r="S1048530" s="63"/>
    </row>
    <row r="1048531" customFormat="1" spans="18:19">
      <c r="R1048531" s="63"/>
      <c r="S1048531" s="63"/>
    </row>
    <row r="1048532" customFormat="1" spans="18:19">
      <c r="R1048532" s="63"/>
      <c r="S1048532" s="63"/>
    </row>
    <row r="1048533" customFormat="1" spans="18:19">
      <c r="R1048533" s="63"/>
      <c r="S1048533" s="63"/>
    </row>
    <row r="1048534" customFormat="1" spans="18:19">
      <c r="R1048534" s="63"/>
      <c r="S1048534" s="63"/>
    </row>
    <row r="1048535" customFormat="1" spans="18:19">
      <c r="R1048535" s="63"/>
      <c r="S1048535" s="63"/>
    </row>
    <row r="1048536" customFormat="1" spans="18:19">
      <c r="R1048536" s="63"/>
      <c r="S1048536" s="63"/>
    </row>
    <row r="1048537" customFormat="1" spans="18:19">
      <c r="R1048537" s="63"/>
      <c r="S1048537" s="63"/>
    </row>
    <row r="1048538" customFormat="1" spans="18:19">
      <c r="R1048538" s="63"/>
      <c r="S1048538" s="63"/>
    </row>
    <row r="1048539" customFormat="1" spans="18:19">
      <c r="R1048539" s="63"/>
      <c r="S1048539" s="63"/>
    </row>
    <row r="1048540" customFormat="1" spans="18:19">
      <c r="R1048540" s="63"/>
      <c r="S1048540" s="63"/>
    </row>
    <row r="1048541" customFormat="1" spans="18:19">
      <c r="R1048541" s="63"/>
      <c r="S1048541" s="63"/>
    </row>
    <row r="1048542" customFormat="1" spans="18:19">
      <c r="R1048542" s="63"/>
      <c r="S1048542" s="63"/>
    </row>
    <row r="1048543" customFormat="1" spans="18:19">
      <c r="R1048543" s="63"/>
      <c r="S1048543" s="63"/>
    </row>
    <row r="1048544" customFormat="1" spans="18:19">
      <c r="R1048544" s="63"/>
      <c r="S1048544" s="63"/>
    </row>
    <row r="1048545" customFormat="1" spans="18:19">
      <c r="R1048545" s="63"/>
      <c r="S1048545" s="63"/>
    </row>
    <row r="1048546" customFormat="1" spans="18:19">
      <c r="R1048546" s="63"/>
      <c r="S1048546" s="63"/>
    </row>
    <row r="1048547" customFormat="1" spans="18:19">
      <c r="R1048547" s="63"/>
      <c r="S1048547" s="63"/>
    </row>
    <row r="1048548" customFormat="1" spans="18:19">
      <c r="R1048548" s="63"/>
      <c r="S1048548" s="63"/>
    </row>
    <row r="1048549" customFormat="1" spans="18:19">
      <c r="R1048549" s="63"/>
      <c r="S1048549" s="63"/>
    </row>
    <row r="1048550" customFormat="1" spans="18:19">
      <c r="R1048550" s="63"/>
      <c r="S1048550" s="63"/>
    </row>
    <row r="1048551" customFormat="1" spans="18:19">
      <c r="R1048551" s="63"/>
      <c r="S1048551" s="63"/>
    </row>
    <row r="1048552" customFormat="1" spans="18:19">
      <c r="R1048552" s="63"/>
      <c r="S1048552" s="63"/>
    </row>
    <row r="1048553" customFormat="1" spans="18:19">
      <c r="R1048553" s="63"/>
      <c r="S1048553" s="63"/>
    </row>
    <row r="1048554" customFormat="1" spans="18:19">
      <c r="R1048554" s="63"/>
      <c r="S1048554" s="63"/>
    </row>
    <row r="1048555" customFormat="1" spans="18:19">
      <c r="R1048555" s="63"/>
      <c r="S1048555" s="63"/>
    </row>
    <row r="1048556" customFormat="1" spans="18:19">
      <c r="R1048556" s="63"/>
      <c r="S1048556" s="63"/>
    </row>
    <row r="1048557" customFormat="1" spans="18:19">
      <c r="R1048557" s="63"/>
      <c r="S1048557" s="63"/>
    </row>
    <row r="1048558" customFormat="1" spans="18:19">
      <c r="R1048558" s="63"/>
      <c r="S1048558" s="63"/>
    </row>
    <row r="1048559" customFormat="1" spans="18:19">
      <c r="R1048559" s="63"/>
      <c r="S1048559" s="63"/>
    </row>
    <row r="1048560" customFormat="1" spans="18:19">
      <c r="R1048560" s="63"/>
      <c r="S1048560" s="63"/>
    </row>
    <row r="1048561" customFormat="1" spans="18:19">
      <c r="R1048561" s="63"/>
      <c r="S1048561" s="63"/>
    </row>
    <row r="1048562" customFormat="1" spans="18:19">
      <c r="R1048562" s="63"/>
      <c r="S1048562" s="63"/>
    </row>
    <row r="1048563" customFormat="1" spans="18:19">
      <c r="R1048563" s="63"/>
      <c r="S1048563" s="63"/>
    </row>
    <row r="1048564" customFormat="1" spans="18:19">
      <c r="R1048564" s="63"/>
      <c r="S1048564" s="63"/>
    </row>
    <row r="1048565" customFormat="1" spans="18:19">
      <c r="R1048565" s="63"/>
      <c r="S1048565" s="63"/>
    </row>
    <row r="1048566" customFormat="1" spans="18:19">
      <c r="R1048566" s="63"/>
      <c r="S1048566" s="63"/>
    </row>
    <row r="1048567" customFormat="1" spans="18:19">
      <c r="R1048567" s="63"/>
      <c r="S1048567" s="63"/>
    </row>
    <row r="1048568" customFormat="1" spans="18:19">
      <c r="R1048568" s="63"/>
      <c r="S1048568" s="63"/>
    </row>
    <row r="1048569" customFormat="1" spans="18:19">
      <c r="R1048569" s="63"/>
      <c r="S1048569" s="63"/>
    </row>
    <row r="1048570" customFormat="1" spans="18:19">
      <c r="R1048570" s="63"/>
      <c r="S1048570" s="63"/>
    </row>
    <row r="1048571" customFormat="1" spans="18:19">
      <c r="R1048571" s="63"/>
      <c r="S1048571" s="63"/>
    </row>
    <row r="1048572" customFormat="1" spans="18:19">
      <c r="R1048572" s="63"/>
      <c r="S1048572" s="63"/>
    </row>
    <row r="1048573" customFormat="1" spans="18:19">
      <c r="R1048573" s="63"/>
      <c r="S1048573" s="63"/>
    </row>
  </sheetData>
  <mergeCells count="22">
    <mergeCell ref="A1:U1"/>
    <mergeCell ref="H2:J2"/>
    <mergeCell ref="K2:O2"/>
    <mergeCell ref="L3:N3"/>
    <mergeCell ref="A2:A4"/>
    <mergeCell ref="B2:B4"/>
    <mergeCell ref="C2:C4"/>
    <mergeCell ref="D2:D4"/>
    <mergeCell ref="E2:E4"/>
    <mergeCell ref="F2:F4"/>
    <mergeCell ref="G2:G4"/>
    <mergeCell ref="H3:H4"/>
    <mergeCell ref="I3:I4"/>
    <mergeCell ref="J3:J4"/>
    <mergeCell ref="K3:K4"/>
    <mergeCell ref="O3:O4"/>
    <mergeCell ref="P2:P4"/>
    <mergeCell ref="Q2:Q4"/>
    <mergeCell ref="R2:R4"/>
    <mergeCell ref="S2:S4"/>
    <mergeCell ref="T2:T4"/>
    <mergeCell ref="U2:U4"/>
  </mergeCells>
  <pageMargins left="0.314583333333333" right="0.236111111111111" top="0.275" bottom="0.393055555555556" header="0.275" footer="0.156944444444444"/>
  <pageSetup paperSize="9" scale="6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附件1</vt:lpstr>
      <vt:lpstr>附件2相对稳定脱贫户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黄小春</dc:creator>
  <cp:lastModifiedBy>Administrator</cp:lastModifiedBy>
  <dcterms:created xsi:type="dcterms:W3CDTF">2022-05-06T02:09:00Z</dcterms:created>
  <dcterms:modified xsi:type="dcterms:W3CDTF">2022-07-13T03:36:51Z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1B507B6B0D6248D4A18B35F10F6C7D35</vt:lpwstr>
  </property>
  <property fmtid="{D5CDD505-2E9C-101B-9397-08002B2CF9AE}" pid="4" name="KSOReadingLayout">
    <vt:bool>true</vt:bool>
  </property>
</Properties>
</file>