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firstSheet="1" activeTab="2"/>
  </bookViews>
  <sheets>
    <sheet name="2021年1-3月份投保汇总表（附表1）" sheetId="10" state="hidden" r:id="rId1"/>
    <sheet name="2021年1-3月份大灾及附加投保汇总表（附表2）" sheetId="4" r:id="rId2"/>
    <sheet name="2021年1-3月份大灾及附加投保明细表" sheetId="3" r:id="rId3"/>
    <sheet name="2021年1-3月份产量及附加投保汇总表（附表4）" sheetId="7" r:id="rId4"/>
    <sheet name="2021年1-3月份产量及附加投保明细表" sheetId="5" r:id="rId5"/>
    <sheet name="2021年1-3月贫困户投保汇总表（附表6）" sheetId="8" state="hidden" r:id="rId6"/>
    <sheet name="2021年1-3月贫困户投保明细表（附表7）" sheetId="9" state="hidden" r:id="rId7"/>
    <sheet name="核保人不一致以及密度过大明细表（附表8）" sheetId="11" state="hidden" r:id="rId8"/>
  </sheets>
  <externalReferences>
    <externalReference r:id="rId9"/>
  </externalReferences>
  <definedNames>
    <definedName name="_xlnm._FilterDatabase" localSheetId="2" hidden="1">'2021年1-3月份大灾及附加投保明细表'!$A$6:$S$348</definedName>
    <definedName name="_xlnm._FilterDatabase" localSheetId="4" hidden="1">'2021年1-3月份产量及附加投保明细表'!$A$6:$S$494</definedName>
    <definedName name="_xlnm._FilterDatabase" localSheetId="6" hidden="1">'2021年1-3月贫困户投保明细表（附表7）'!$A$6:$S$101</definedName>
    <definedName name="_xlnm.Print_Area" localSheetId="3">'2021年1-3月份产量及附加投保汇总表（附表4）'!$A$1:$N$16</definedName>
    <definedName name="_xlnm.Print_Area" localSheetId="4">'2021年1-3月份产量及附加投保明细表'!$1:$399</definedName>
    <definedName name="_xlnm.Print_Area" localSheetId="1">'2021年1-3月份大灾及附加投保汇总表（附表2）'!$A$1:$N$14</definedName>
    <definedName name="_xlnm.Print_Area" localSheetId="2">'2021年1-3月份大灾及附加投保明细表'!$1:$347</definedName>
    <definedName name="_xlnm.Print_Area" localSheetId="0">'2021年1-3月份投保汇总表（附表1）'!$A$1:$Q$26</definedName>
    <definedName name="_xlnm.Print_Area" localSheetId="5">'2021年1-3月贫困户投保汇总表（附表6）'!$A$1:$N$11</definedName>
    <definedName name="_xlnm.Print_Area" localSheetId="6">'2021年1-3月贫困户投保明细表（附表7）'!$A$1:$S$101</definedName>
    <definedName name="_xlnm.Print_Titles" localSheetId="3">'2021年1-3月份产量及附加投保汇总表（附表4）'!$1:$6</definedName>
    <definedName name="_xlnm.Print_Titles" localSheetId="4">'2021年1-3月份产量及附加投保明细表'!$1:$6</definedName>
    <definedName name="_xlnm.Print_Titles" localSheetId="2">'2021年1-3月份大灾及附加投保明细表'!$1:$6</definedName>
    <definedName name="_xlnm.Print_Titles" localSheetId="5">'2021年1-3月贫困户投保汇总表（附表6）'!$1:$6</definedName>
    <definedName name="_xlnm.Print_Titles" localSheetId="6">'2021年1-3月贫困户投保明细表（附表7）'!$1:$6</definedName>
  </definedNames>
  <calcPr calcId="144525"/>
</workbook>
</file>

<file path=xl/comments1.xml><?xml version="1.0" encoding="utf-8"?>
<comments xmlns="http://schemas.openxmlformats.org/spreadsheetml/2006/main">
  <authors>
    <author>HP</author>
  </authors>
  <commentList>
    <comment ref="B196" authorId="0">
      <text>
        <r>
          <rPr>
            <sz val="9"/>
            <rFont val="宋体"/>
            <charset val="134"/>
          </rPr>
          <t>总共租树1000株</t>
        </r>
      </text>
    </comment>
    <comment ref="B197" authorId="0">
      <text>
        <r>
          <rPr>
            <sz val="9"/>
            <rFont val="宋体"/>
            <charset val="134"/>
          </rPr>
          <t>总共租树1000株</t>
        </r>
      </text>
    </comment>
    <comment ref="B199" authorId="0">
      <text>
        <r>
          <rPr>
            <sz val="9"/>
            <rFont val="宋体"/>
            <charset val="134"/>
          </rPr>
          <t>共计租树1500株</t>
        </r>
      </text>
    </comment>
    <comment ref="B203" authorId="0">
      <text>
        <r>
          <rPr>
            <sz val="9"/>
            <rFont val="宋体"/>
            <charset val="134"/>
          </rPr>
          <t>共计租树1500株</t>
        </r>
      </text>
    </comment>
    <comment ref="B208" authorId="0">
      <text>
        <r>
          <rPr>
            <sz val="9"/>
            <rFont val="宋体"/>
            <charset val="134"/>
          </rPr>
          <t>租树3000株</t>
        </r>
      </text>
    </comment>
    <comment ref="B211" authorId="0">
      <text>
        <r>
          <rPr>
            <sz val="9"/>
            <rFont val="宋体"/>
            <charset val="134"/>
          </rPr>
          <t>租树3000株</t>
        </r>
      </text>
    </comment>
    <comment ref="B212" authorId="0">
      <text>
        <r>
          <rPr>
            <sz val="9"/>
            <rFont val="宋体"/>
            <charset val="134"/>
          </rPr>
          <t>租树3000株</t>
        </r>
      </text>
    </comment>
    <comment ref="B215" authorId="0">
      <text>
        <r>
          <rPr>
            <sz val="9"/>
            <rFont val="宋体"/>
            <charset val="134"/>
          </rPr>
          <t>租树合同2900株</t>
        </r>
      </text>
    </comment>
    <comment ref="B216" authorId="0">
      <text>
        <r>
          <rPr>
            <sz val="9"/>
            <rFont val="宋体"/>
            <charset val="134"/>
          </rPr>
          <t>租地86.7亩</t>
        </r>
      </text>
    </comment>
    <comment ref="B218" authorId="0">
      <text>
        <r>
          <rPr>
            <sz val="9"/>
            <rFont val="宋体"/>
            <charset val="134"/>
          </rPr>
          <t>租地86.7亩</t>
        </r>
      </text>
    </comment>
    <comment ref="B220" authorId="0">
      <text>
        <r>
          <rPr>
            <sz val="9"/>
            <rFont val="宋体"/>
            <charset val="134"/>
          </rPr>
          <t>租树合同2900株</t>
        </r>
      </text>
    </comment>
    <comment ref="B225" authorId="0">
      <text>
        <r>
          <rPr>
            <sz val="9"/>
            <rFont val="宋体"/>
            <charset val="134"/>
          </rPr>
          <t>租树4000株，分成4块地，四份保险</t>
        </r>
      </text>
    </comment>
    <comment ref="B226" authorId="0">
      <text>
        <r>
          <rPr>
            <sz val="9"/>
            <rFont val="宋体"/>
            <charset val="134"/>
          </rPr>
          <t>租树4000株，分成4块地，四份保险</t>
        </r>
      </text>
    </comment>
    <comment ref="B231" authorId="0">
      <text>
        <r>
          <rPr>
            <sz val="9"/>
            <rFont val="宋体"/>
            <charset val="134"/>
          </rPr>
          <t>甘好辉，一共租地191亩，约7800株芒果树</t>
        </r>
      </text>
    </comment>
    <comment ref="B232" authorId="0">
      <text>
        <r>
          <rPr>
            <sz val="9"/>
            <rFont val="宋体"/>
            <charset val="134"/>
          </rPr>
          <t>甘好辉，一共租地191亩，约7800株芒果树</t>
        </r>
      </text>
    </comment>
    <comment ref="B233" authorId="0">
      <text>
        <r>
          <rPr>
            <sz val="9"/>
            <rFont val="宋体"/>
            <charset val="134"/>
          </rPr>
          <t>甘好辉，一共租地191亩，约7800株芒果树</t>
        </r>
      </text>
    </comment>
    <comment ref="B235" authorId="0">
      <text>
        <r>
          <rPr>
            <sz val="9"/>
            <rFont val="宋体"/>
            <charset val="134"/>
          </rPr>
          <t>甘好辉，一共租地191亩，约7800株芒果树</t>
        </r>
      </text>
    </comment>
    <comment ref="B237" authorId="0">
      <text>
        <r>
          <rPr>
            <sz val="9"/>
            <rFont val="宋体"/>
            <charset val="134"/>
          </rPr>
          <t>租树4000株，分成4块地，四份保险</t>
        </r>
      </text>
    </comment>
    <comment ref="B238" authorId="0">
      <text>
        <r>
          <rPr>
            <sz val="9"/>
            <rFont val="宋体"/>
            <charset val="134"/>
          </rPr>
          <t>租树4000株，分成4块地，四份保险</t>
        </r>
      </text>
    </comment>
    <comment ref="B239" authorId="0">
      <text>
        <r>
          <rPr>
            <sz val="9"/>
            <rFont val="宋体"/>
            <charset val="134"/>
          </rPr>
          <t>甘好辉，一共租地191亩，约7800株芒果树</t>
        </r>
      </text>
    </comment>
  </commentList>
</comments>
</file>

<file path=xl/comments2.xml><?xml version="1.0" encoding="utf-8"?>
<comments xmlns="http://schemas.openxmlformats.org/spreadsheetml/2006/main">
  <authors>
    <author>HP</author>
  </authors>
  <commentList>
    <comment ref="B143" authorId="0">
      <text>
        <r>
          <rPr>
            <sz val="9"/>
            <rFont val="宋体"/>
            <charset val="134"/>
          </rPr>
          <t>共计4000株芒果树</t>
        </r>
      </text>
    </comment>
    <comment ref="B144" authorId="0">
      <text>
        <r>
          <rPr>
            <sz val="9"/>
            <rFont val="宋体"/>
            <charset val="134"/>
          </rPr>
          <t>共计4000株芒果树</t>
        </r>
      </text>
    </comment>
    <comment ref="B151" authorId="0">
      <text>
        <r>
          <rPr>
            <sz val="9"/>
            <rFont val="宋体"/>
            <charset val="134"/>
          </rPr>
          <t>租赁合同总计59亩，2330株</t>
        </r>
      </text>
    </comment>
    <comment ref="B155" authorId="0">
      <text>
        <r>
          <rPr>
            <sz val="9"/>
            <rFont val="宋体"/>
            <charset val="134"/>
          </rPr>
          <t>租赁合同总计59亩，2330株</t>
        </r>
      </text>
    </comment>
    <comment ref="B156" authorId="0">
      <text>
        <r>
          <rPr>
            <sz val="9"/>
            <rFont val="宋体"/>
            <charset val="134"/>
          </rPr>
          <t>租赁合同总计59亩，2330株</t>
        </r>
      </text>
    </comment>
    <comment ref="B157" authorId="0">
      <text>
        <r>
          <rPr>
            <sz val="9"/>
            <rFont val="宋体"/>
            <charset val="134"/>
          </rPr>
          <t>租赁合同总计59亩，2330株</t>
        </r>
      </text>
    </comment>
    <comment ref="B171" authorId="0">
      <text>
        <r>
          <rPr>
            <sz val="9"/>
            <rFont val="宋体"/>
            <charset val="134"/>
          </rPr>
          <t>总计租树4000</t>
        </r>
      </text>
    </comment>
    <comment ref="B172" authorId="0">
      <text>
        <r>
          <rPr>
            <sz val="9"/>
            <rFont val="宋体"/>
            <charset val="134"/>
          </rPr>
          <t>总计租树4000</t>
        </r>
      </text>
    </comment>
    <comment ref="B192" authorId="0">
      <text>
        <r>
          <rPr>
            <sz val="9"/>
            <rFont val="宋体"/>
            <charset val="134"/>
          </rPr>
          <t>总共3500株</t>
        </r>
      </text>
    </comment>
    <comment ref="B193" authorId="0">
      <text>
        <r>
          <rPr>
            <sz val="9"/>
            <rFont val="宋体"/>
            <charset val="134"/>
          </rPr>
          <t>总共3500株</t>
        </r>
      </text>
    </comment>
    <comment ref="B194" authorId="0">
      <text>
        <r>
          <rPr>
            <sz val="9"/>
            <rFont val="宋体"/>
            <charset val="134"/>
          </rPr>
          <t>总共3500株</t>
        </r>
      </text>
    </comment>
  </commentList>
</comments>
</file>

<file path=xl/comments3.xml><?xml version="1.0" encoding="utf-8"?>
<comments xmlns="http://schemas.openxmlformats.org/spreadsheetml/2006/main">
  <authors>
    <author>HP</author>
  </authors>
  <commentList>
    <comment ref="B45" authorId="0">
      <text>
        <r>
          <rPr>
            <sz val="9"/>
            <rFont val="宋体"/>
            <charset val="134"/>
          </rPr>
          <t>租树合同2900株</t>
        </r>
      </text>
    </comment>
    <comment ref="B46" authorId="0">
      <text>
        <r>
          <rPr>
            <sz val="9"/>
            <rFont val="宋体"/>
            <charset val="134"/>
          </rPr>
          <t>租地86.7亩</t>
        </r>
      </text>
    </comment>
    <comment ref="B47" authorId="0">
      <text>
        <r>
          <rPr>
            <sz val="9"/>
            <rFont val="宋体"/>
            <charset val="134"/>
          </rPr>
          <t>租地86.7亩</t>
        </r>
      </text>
    </comment>
    <comment ref="B49" authorId="0">
      <text>
        <r>
          <rPr>
            <sz val="9"/>
            <rFont val="宋体"/>
            <charset val="134"/>
          </rPr>
          <t>租树合同2900株</t>
        </r>
      </text>
    </comment>
    <comment ref="B142" authorId="0">
      <text>
        <r>
          <rPr>
            <sz val="9"/>
            <rFont val="宋体"/>
            <charset val="134"/>
          </rPr>
          <t>共计4000株芒果树</t>
        </r>
      </text>
    </comment>
  </commentList>
</comments>
</file>

<file path=xl/sharedStrings.xml><?xml version="1.0" encoding="utf-8"?>
<sst xmlns="http://schemas.openxmlformats.org/spreadsheetml/2006/main" count="5483" uniqueCount="1318">
  <si>
    <t>附件1</t>
  </si>
  <si>
    <t>2021年1-3月份三亚市海南省地方财政芒果产量保险及重大灾害保险汇总表</t>
  </si>
  <si>
    <t>承保单位：中国太平洋财产保险公司海南分公司                                                                                                                                                           人民币单位：元</t>
  </si>
  <si>
    <t>序号</t>
  </si>
  <si>
    <t>投保区域</t>
  </si>
  <si>
    <t>投保户数</t>
  </si>
  <si>
    <t>投保株数</t>
  </si>
  <si>
    <t>投保亩数</t>
  </si>
  <si>
    <t>保额</t>
  </si>
  <si>
    <t>签单保费</t>
  </si>
  <si>
    <t>保费分配</t>
  </si>
  <si>
    <t>产量险及阴雨天气附加</t>
  </si>
  <si>
    <t>重大灾害险及阴雨天气附加</t>
  </si>
  <si>
    <t>农户自缴（30%）</t>
  </si>
  <si>
    <t>财政补贴</t>
  </si>
  <si>
    <t>合计</t>
  </si>
  <si>
    <t>产量险（15%)</t>
  </si>
  <si>
    <t>阴雨天气附加险（2.6%）</t>
  </si>
  <si>
    <t>重大灾害险（10%）</t>
  </si>
  <si>
    <t>阴雨天气附加险（3%）</t>
  </si>
  <si>
    <t>省级财政补贴</t>
  </si>
  <si>
    <t>三亚市级财政补贴（70%）</t>
  </si>
  <si>
    <t>小计</t>
  </si>
  <si>
    <t>崖州区</t>
  </si>
  <si>
    <t>育才区</t>
  </si>
  <si>
    <t>海棠区</t>
  </si>
  <si>
    <t>天涯区</t>
  </si>
  <si>
    <t>吉阳区</t>
  </si>
  <si>
    <t>一、产量险及阴雨天气附加险小计</t>
  </si>
  <si>
    <t>二、重大灾害及阴雨天气附加险小计</t>
  </si>
  <si>
    <t>崖州区凤岭村</t>
  </si>
  <si>
    <t>崖州区抱古村</t>
  </si>
  <si>
    <t>三、贫困村产量及阴雨天气附加险小计</t>
  </si>
  <si>
    <t>注：1.每株芒果保险额为300.00元，产量险保险费率为15%，阴雨天气附加险保费费率为2.6%，阴雨天气附加险为农户自愿购买。</t>
  </si>
  <si>
    <t>2.每株芒果保险额为120.00元，重大灾害险保险费率为10%，阴雨天气附加险保费费率为3%，阴雨天气附加险为农户自愿购买。</t>
  </si>
  <si>
    <t>3.根据政府文件，芒果产量保险保费承担比例为：三亚市级财政补贴70%，农户自缴30%。</t>
  </si>
  <si>
    <t>4.根据政府文件，芒果重大保险保费承担比例为：海南省财政补贴30%，三亚市级财政补贴40%，农户自缴30%。</t>
  </si>
  <si>
    <t>附件2</t>
  </si>
  <si>
    <t>2021年1-3月份三亚市海南省地方财政芒果大灾保险保费汇总表</t>
  </si>
  <si>
    <t>承保单位：中国太平洋财产保险公司海南分公司                                                                                 人民币单位：元</t>
  </si>
  <si>
    <t>大灾险（10%)</t>
  </si>
  <si>
    <t xml:space="preserve">    2.根据政府文件，芒果产量保险保费承担比例为：三亚市级财政补贴70%，农户自缴30%。</t>
  </si>
  <si>
    <t>附件3</t>
  </si>
  <si>
    <t>2021年1-3月份三亚市海南省芒果大灾保险保费明细表</t>
  </si>
  <si>
    <t>承保单位：中国太平洋财产保险公司海南分公司                                                                                                                                                                                             人民币单位：元</t>
  </si>
  <si>
    <t>投保人</t>
  </si>
  <si>
    <t>保单号</t>
  </si>
  <si>
    <t>亩数</t>
  </si>
  <si>
    <t>种植品种</t>
  </si>
  <si>
    <t>保额（元）</t>
  </si>
  <si>
    <t>大灾险（10%）</t>
  </si>
  <si>
    <t>农户自缴保费（30%）</t>
  </si>
  <si>
    <t>起保日期</t>
  </si>
  <si>
    <t>终保日期</t>
  </si>
  <si>
    <t>种植区域</t>
  </si>
  <si>
    <t>省级财政补贴（30%）</t>
  </si>
  <si>
    <t>三亚市级财政补贴（40%）</t>
  </si>
  <si>
    <t>区域</t>
  </si>
  <si>
    <t>详细地址</t>
  </si>
  <si>
    <t>吴登荣</t>
  </si>
  <si>
    <t>AHANHNE97621Q050000A</t>
  </si>
  <si>
    <t>台农</t>
  </si>
  <si>
    <t>保平村委会保平村</t>
  </si>
  <si>
    <t>周琏琼</t>
  </si>
  <si>
    <t>AHANHNE97621Q050001T</t>
  </si>
  <si>
    <t>南繁农场羊岭队</t>
  </si>
  <si>
    <t>梁齐慰</t>
  </si>
  <si>
    <t>AHANHNE97621Q050002Y</t>
  </si>
  <si>
    <t>红金龙</t>
  </si>
  <si>
    <t>红塘村委会新村</t>
  </si>
  <si>
    <t>林华塘</t>
  </si>
  <si>
    <t>AHANHNE97621Q050003R</t>
  </si>
  <si>
    <t>梅村村委会保一村</t>
  </si>
  <si>
    <t>姚朝印</t>
  </si>
  <si>
    <t>AHANHNE97621Q050004X</t>
  </si>
  <si>
    <t>梅村村委会梅村</t>
  </si>
  <si>
    <t>詹宏弟</t>
  </si>
  <si>
    <t>AHANSTY97621Q050000G</t>
  </si>
  <si>
    <t>南滨农场红星队</t>
  </si>
  <si>
    <t>曾维权</t>
  </si>
  <si>
    <t>AHANSTY97621Q050001T</t>
  </si>
  <si>
    <t>落笔村委会半岭水库</t>
  </si>
  <si>
    <t>余根松</t>
  </si>
  <si>
    <t>AHANSTY97621Q050002H</t>
  </si>
  <si>
    <t>赤草村委会华林农场</t>
  </si>
  <si>
    <t>陈发湖</t>
  </si>
  <si>
    <t>AHANSTY97621Q050003U</t>
  </si>
  <si>
    <t>梅西村委会阿肥爹岭</t>
  </si>
  <si>
    <t>AHANSTY97621Q050004I</t>
  </si>
  <si>
    <t>吴我凤</t>
  </si>
  <si>
    <t>AHANSTY97621Q050005V</t>
  </si>
  <si>
    <t>刘显凤</t>
  </si>
  <si>
    <t>AHANSTY97621Q050006W</t>
  </si>
  <si>
    <t>北山村委会北山村</t>
  </si>
  <si>
    <t>许级先</t>
  </si>
  <si>
    <t>AHANSTY97621Q050007J</t>
  </si>
  <si>
    <t>张德平</t>
  </si>
  <si>
    <t>AHANSTY97621Q050008X</t>
  </si>
  <si>
    <t>陈小红</t>
  </si>
  <si>
    <t>AHANSTY97621Q050009K</t>
  </si>
  <si>
    <t>三公里村委会凤上村</t>
  </si>
  <si>
    <t>张华</t>
  </si>
  <si>
    <t>AHANSTY97621Q050010E</t>
  </si>
  <si>
    <t>陈杨英</t>
  </si>
  <si>
    <t>AHANSTY97621Q050011W</t>
  </si>
  <si>
    <t>余养庆</t>
  </si>
  <si>
    <t>AHANSTY97621Q050012O</t>
  </si>
  <si>
    <t>金煌</t>
  </si>
  <si>
    <t>方能东</t>
  </si>
  <si>
    <t>AHANSTY97621Q050013G</t>
  </si>
  <si>
    <t>布甫村委会布山上村</t>
  </si>
  <si>
    <t>陈传德</t>
  </si>
  <si>
    <t>AHANSTY97621Q050014L</t>
  </si>
  <si>
    <t>象牙</t>
  </si>
  <si>
    <t>梅东村委会大陆岭</t>
  </si>
  <si>
    <t>吴惠梅</t>
  </si>
  <si>
    <t>AHANSTY97621Q050015D</t>
  </si>
  <si>
    <t>吴彩琴</t>
  </si>
  <si>
    <t>AHANSTY97621Q050016V</t>
  </si>
  <si>
    <t>郑碧英</t>
  </si>
  <si>
    <t>AHANSTY97621Q050017N</t>
  </si>
  <si>
    <t>红塘村委会玉盘队</t>
  </si>
  <si>
    <t>向守英</t>
  </si>
  <si>
    <t>AHANSTY97621Q050018F</t>
  </si>
  <si>
    <t>南繁农场十三连</t>
  </si>
  <si>
    <t>郑锦锋</t>
  </si>
  <si>
    <t>AHANSTY97621Q050019K</t>
  </si>
  <si>
    <t>赤草村委会天子岭</t>
  </si>
  <si>
    <t>符良美</t>
  </si>
  <si>
    <t>AHANSTY97621Q050020C</t>
  </si>
  <si>
    <t>南繁农场南新队</t>
  </si>
  <si>
    <t>洪莲香</t>
  </si>
  <si>
    <t>AHANSTY97621Q050021U</t>
  </si>
  <si>
    <t>南繁农场南海队</t>
  </si>
  <si>
    <t>沈阳阳</t>
  </si>
  <si>
    <t>AHANSTY97621Q050022Z</t>
  </si>
  <si>
    <t>南繁农场南风队</t>
  </si>
  <si>
    <t>张国辉</t>
  </si>
  <si>
    <t>AHANSTY97621Q050023E</t>
  </si>
  <si>
    <t>姚思</t>
  </si>
  <si>
    <t>AHANSTY97621Q050024W</t>
  </si>
  <si>
    <t>崖城镇南繁农场前进队</t>
  </si>
  <si>
    <t>姚志强</t>
  </si>
  <si>
    <t>AHANSTY97621Q050025B</t>
  </si>
  <si>
    <t>聂宗清</t>
  </si>
  <si>
    <t>AHANSTY97621Q050026G</t>
  </si>
  <si>
    <t>闽新农场牛落水库</t>
  </si>
  <si>
    <t>AHANSTY97621Q050027Y</t>
  </si>
  <si>
    <t>AHANSTY97621Q050028D</t>
  </si>
  <si>
    <t>肖家妹</t>
  </si>
  <si>
    <t>AHANSTY97621Q050029I</t>
  </si>
  <si>
    <t>梅村村委会大保一队</t>
  </si>
  <si>
    <t>郑信滔</t>
  </si>
  <si>
    <t>AHANSTY97621Q050030A</t>
  </si>
  <si>
    <t>城西村委会郎佬村</t>
  </si>
  <si>
    <t>黄传金</t>
  </si>
  <si>
    <t>AHANSTY97621Q050031O</t>
  </si>
  <si>
    <t>苏兰清</t>
  </si>
  <si>
    <t>AHANSTY97621Q050032C</t>
  </si>
  <si>
    <t>崖城镇赤草村委会郎典上村</t>
  </si>
  <si>
    <t>肖书楷</t>
  </si>
  <si>
    <t>AHANSTY97621Q050033Q</t>
  </si>
  <si>
    <t>田独镇三公村水库边</t>
  </si>
  <si>
    <t>肖裕铝</t>
  </si>
  <si>
    <t>AHANSTY97621Q050034R</t>
  </si>
  <si>
    <t>江林村</t>
  </si>
  <si>
    <t>AHANSTY97621Q050035G</t>
  </si>
  <si>
    <t>海棠湾镇江林村</t>
  </si>
  <si>
    <t>AHANSTY97621Q050036U</t>
  </si>
  <si>
    <t>海棠湾镇江林村林旺后海路</t>
  </si>
  <si>
    <t>陈茂玲</t>
  </si>
  <si>
    <t>AHANSTY97621Q050038W</t>
  </si>
  <si>
    <t>梅东村委会梅东村</t>
  </si>
  <si>
    <t>梁治雨</t>
  </si>
  <si>
    <t>AHANSTY97621Q050039X</t>
  </si>
  <si>
    <t>南繁农场六连</t>
  </si>
  <si>
    <t>许小燕</t>
  </si>
  <si>
    <t>AHANSTY97621Q050040D</t>
  </si>
  <si>
    <t>陈兴发</t>
  </si>
  <si>
    <t>AHANSTY97621Q050042J</t>
  </si>
  <si>
    <t>崖城镇三公里村岭足园</t>
  </si>
  <si>
    <t>陈明应</t>
  </si>
  <si>
    <t>AHANSTY97621Q050043F</t>
  </si>
  <si>
    <t>塔岭村委会大村</t>
  </si>
  <si>
    <t>AHANSTY97621Q050044C</t>
  </si>
  <si>
    <t>AHANSTY97621Q050045Y</t>
  </si>
  <si>
    <t>塔岭村委会加丁村</t>
  </si>
  <si>
    <t>AHANSTY97621Q050046V</t>
  </si>
  <si>
    <t>AHANSTY97621Q050047R</t>
  </si>
  <si>
    <t>李德旭</t>
  </si>
  <si>
    <t>AHANSTY97621Q050049X</t>
  </si>
  <si>
    <t>梅西村委会梅西村</t>
  </si>
  <si>
    <t>AHANSTY97621Q050050Z</t>
  </si>
  <si>
    <t>AHANSTY97621Q050051F</t>
  </si>
  <si>
    <t>李德响</t>
  </si>
  <si>
    <t>AHANSTY97621Q050052Y</t>
  </si>
  <si>
    <t>赤草村委会赤草村</t>
  </si>
  <si>
    <t>AHANSTY97621Q050053E</t>
  </si>
  <si>
    <t>李嫩俤</t>
  </si>
  <si>
    <t>AHANSTY97621Q050055E</t>
  </si>
  <si>
    <t>崖城镇南滨居村委会南雅二队</t>
  </si>
  <si>
    <t>杨金海</t>
  </si>
  <si>
    <t>AHANSTY97621Q050056X</t>
  </si>
  <si>
    <t>崖城镇三公里村</t>
  </si>
  <si>
    <t>AHANSTY97621Q050057D</t>
  </si>
  <si>
    <t>曾新剑</t>
  </si>
  <si>
    <t>AHANSTY97621Q050058W</t>
  </si>
  <si>
    <t>红花村委会翻园小组</t>
  </si>
  <si>
    <t>AHANSTY97621Q050059C</t>
  </si>
  <si>
    <t>南新农场13队</t>
  </si>
  <si>
    <t>周成焕</t>
  </si>
  <si>
    <t>AHANSTY97621Q050060W</t>
  </si>
  <si>
    <t>落笔村委会落笔村</t>
  </si>
  <si>
    <t>张伦珠</t>
  </si>
  <si>
    <t>AHANSTY97621Q050061N</t>
  </si>
  <si>
    <t>江秀珠</t>
  </si>
  <si>
    <t>AHANSTY97621Q050062R</t>
  </si>
  <si>
    <t>甘丽珍</t>
  </si>
  <si>
    <t>AHANSTY97621Q050063H</t>
  </si>
  <si>
    <t>蔡道英</t>
  </si>
  <si>
    <t>AHANSTY97621Q050064Y</t>
  </si>
  <si>
    <t>周香柳</t>
  </si>
  <si>
    <t>AHANSTY97621Q050065P</t>
  </si>
  <si>
    <t>王丁文</t>
  </si>
  <si>
    <t>AHANSTY97621Q050066G</t>
  </si>
  <si>
    <t>苏子东</t>
  </si>
  <si>
    <t>AHANSTY97621Q050078D</t>
  </si>
  <si>
    <t>江仁旺</t>
  </si>
  <si>
    <t>AHANSTY97621Q050079D</t>
  </si>
  <si>
    <t>黄柳贵</t>
  </si>
  <si>
    <t>AHANSTY97621Q050082L</t>
  </si>
  <si>
    <t>崖城镇畜牧场</t>
  </si>
  <si>
    <t>戴惠珍</t>
  </si>
  <si>
    <t>AHANSTY97621Q050086X</t>
  </si>
  <si>
    <t>崖城镇北岭果场</t>
  </si>
  <si>
    <t>陈际炳</t>
  </si>
  <si>
    <t>AHANSYA97620Q051417X</t>
  </si>
  <si>
    <t>南田农场红星队</t>
  </si>
  <si>
    <t>杨双凤</t>
  </si>
  <si>
    <t>AHANSYA97620Q051418S</t>
  </si>
  <si>
    <t>金煌、台农</t>
  </si>
  <si>
    <t>黄猄坡</t>
  </si>
  <si>
    <t>杨猛</t>
  </si>
  <si>
    <t>AHANSYA97620Q051419Z</t>
  </si>
  <si>
    <t>肖孝栋</t>
  </si>
  <si>
    <t>AHANSYA97620Q051420I</t>
  </si>
  <si>
    <t>双联农场</t>
  </si>
  <si>
    <t>张子玉</t>
  </si>
  <si>
    <t>AHANSYA97620Q051421R</t>
  </si>
  <si>
    <t>阿肥爹岭</t>
  </si>
  <si>
    <t>吴治勤</t>
  </si>
  <si>
    <t>AHANSYA97620Q051422N</t>
  </si>
  <si>
    <t>余根林</t>
  </si>
  <si>
    <t>AHANSYA97620Q051423X</t>
  </si>
  <si>
    <t>三内生产队</t>
  </si>
  <si>
    <t>陈根敏</t>
  </si>
  <si>
    <t>AHANSYA97620Q051424T</t>
  </si>
  <si>
    <t>雅亮村委会冰帮村</t>
  </si>
  <si>
    <t>肖书海</t>
  </si>
  <si>
    <t>AHANSYA97620Q051425C</t>
  </si>
  <si>
    <t>南滨农场二十七连</t>
  </si>
  <si>
    <t>AHANSYA97620Q051426Y</t>
  </si>
  <si>
    <t>南海队</t>
  </si>
  <si>
    <t>赵秀连</t>
  </si>
  <si>
    <t>AHANSYA97620Q051427I</t>
  </si>
  <si>
    <t>三公里太策村贫困户</t>
  </si>
  <si>
    <t>张天津</t>
  </si>
  <si>
    <t>AHANSYA97621Q050000Y</t>
  </si>
  <si>
    <t>AHANSYA97621Q050001X</t>
  </si>
  <si>
    <t>AHANSYA97621Q050002W</t>
  </si>
  <si>
    <t>祝永秀</t>
  </si>
  <si>
    <t>AHANSYA97621Q050003V</t>
  </si>
  <si>
    <t>南繁农场红星队</t>
  </si>
  <si>
    <t>陈巧英</t>
  </si>
  <si>
    <t>AHANSYA97621Q050004U</t>
  </si>
  <si>
    <t>AHANSYA97621Q050005F</t>
  </si>
  <si>
    <t>梅东村</t>
  </si>
  <si>
    <t>郑锦洋</t>
  </si>
  <si>
    <t>AHANSYA97621Q050006E</t>
  </si>
  <si>
    <t>AHANSYA97621Q050007D</t>
  </si>
  <si>
    <t>吴广群</t>
  </si>
  <si>
    <t>AHANSYA97621Q050008C</t>
  </si>
  <si>
    <t>崖北果场</t>
  </si>
  <si>
    <t>罗训佑</t>
  </si>
  <si>
    <t>AHANSYA97621Q050009B</t>
  </si>
  <si>
    <t>红花村</t>
  </si>
  <si>
    <t>AHANSYA97621Q050010N</t>
  </si>
  <si>
    <t>AHANSYA97621Q050011V</t>
  </si>
  <si>
    <t>甘代区</t>
  </si>
  <si>
    <t>AHANSYA97621Q050012D</t>
  </si>
  <si>
    <t>章有霞</t>
  </si>
  <si>
    <t>AHANSYA97621Q050013M</t>
  </si>
  <si>
    <t>AHANSYA97621Q050014U</t>
  </si>
  <si>
    <t>AHANSYA97621Q050015C</t>
  </si>
  <si>
    <t>邹知成</t>
  </si>
  <si>
    <t>AHANSYA97621Q050016K</t>
  </si>
  <si>
    <t>杨春顺</t>
  </si>
  <si>
    <t>AHANSYA97621Q050017T</t>
  </si>
  <si>
    <t>AHANSYA97621Q050018B</t>
  </si>
  <si>
    <t>林敏</t>
  </si>
  <si>
    <t>AHANSYA97621Q050019J</t>
  </si>
  <si>
    <t>台农、金煌</t>
  </si>
  <si>
    <t>华林农场</t>
  </si>
  <si>
    <t>黄盛祖</t>
  </si>
  <si>
    <t>AHANSYA97621Q050020M</t>
  </si>
  <si>
    <t>南繁农场</t>
  </si>
  <si>
    <t>李芬</t>
  </si>
  <si>
    <t>AHANSYA97621Q050021E</t>
  </si>
  <si>
    <t>AHANSYA97621Q050022K</t>
  </si>
  <si>
    <t>李珊珊</t>
  </si>
  <si>
    <t>AHANSYA97621Q050023P</t>
  </si>
  <si>
    <t>蓝梅玲</t>
  </si>
  <si>
    <t>AHANSYA97621Q050024U</t>
  </si>
  <si>
    <t>朱能干</t>
  </si>
  <si>
    <t>AHANSYA97621Q050025N</t>
  </si>
  <si>
    <t>阙香莲</t>
  </si>
  <si>
    <t>AHANSYA97621Q050026S</t>
  </si>
  <si>
    <t>李岚</t>
  </si>
  <si>
    <t>AHANSYA97621Q050027X</t>
  </si>
  <si>
    <t>南滨农场十三连</t>
  </si>
  <si>
    <t>周夏俤</t>
  </si>
  <si>
    <t>AHANSYA97621Q050028D</t>
  </si>
  <si>
    <t>南繁农场十三莲</t>
  </si>
  <si>
    <t>杜立财</t>
  </si>
  <si>
    <t>AHANSYA97621Q050029I</t>
  </si>
  <si>
    <t>南新农场五队</t>
  </si>
  <si>
    <t>陈春雅</t>
  </si>
  <si>
    <t>AHANSYA97621Q050030Y</t>
  </si>
  <si>
    <t>林枝强</t>
  </si>
  <si>
    <t>AHANSYA97621Q050031P</t>
  </si>
  <si>
    <t>陈珠俤</t>
  </si>
  <si>
    <t>AHANSYA97621Q050032G</t>
  </si>
  <si>
    <t>南新农场十三队</t>
  </si>
  <si>
    <t>桂春笋</t>
  </si>
  <si>
    <t>AHANSYA97621Q050033X</t>
  </si>
  <si>
    <t>任万梅</t>
  </si>
  <si>
    <t>AHANSYA97621Q050034O</t>
  </si>
  <si>
    <t>红金龙、台农</t>
  </si>
  <si>
    <t>余延提</t>
  </si>
  <si>
    <t>AHANSYA97621Q050035G</t>
  </si>
  <si>
    <t>南新农场十九队</t>
  </si>
  <si>
    <t>AHANSYA97621Q050036X</t>
  </si>
  <si>
    <t>周养墙</t>
  </si>
  <si>
    <t>AHANSYA97621Q050037O</t>
  </si>
  <si>
    <t>沙埋园</t>
  </si>
  <si>
    <t>AHANSYA97621Q050038F</t>
  </si>
  <si>
    <t>AHANSYA97621Q050039W</t>
  </si>
  <si>
    <t>港门村</t>
  </si>
  <si>
    <t>郑美蓬</t>
  </si>
  <si>
    <t>AHANSYA97621Q050040A</t>
  </si>
  <si>
    <t>童思</t>
  </si>
  <si>
    <t>AHANSYA97621Q050041Z</t>
  </si>
  <si>
    <t>三陵农场</t>
  </si>
  <si>
    <t>AHANSYA97621Q050042L</t>
  </si>
  <si>
    <t>李德宜</t>
  </si>
  <si>
    <t>AHANSYA97621Q050043K</t>
  </si>
  <si>
    <t>梅村</t>
  </si>
  <si>
    <t>AHANSYA97621Q050044J</t>
  </si>
  <si>
    <t>象牙、金煌</t>
  </si>
  <si>
    <t>AHANSYA97621Q050045J</t>
  </si>
  <si>
    <t>李德柿</t>
  </si>
  <si>
    <t>AHANSYA97621Q050046V</t>
  </si>
  <si>
    <t>施凤妹</t>
  </si>
  <si>
    <t>AHANSYA97621Q050047U</t>
  </si>
  <si>
    <t>闽新农场</t>
  </si>
  <si>
    <t>林振华</t>
  </si>
  <si>
    <t>AHANSYA97621Q050048T</t>
  </si>
  <si>
    <t>AHANSYA97621Q050049S</t>
  </si>
  <si>
    <t>张远雄</t>
  </si>
  <si>
    <t>AHANSYA97621Q050050H</t>
  </si>
  <si>
    <t>象牙、红金龙</t>
  </si>
  <si>
    <t>AHANSYA97621Q050051C</t>
  </si>
  <si>
    <t>AHANSYA97621Q050052K</t>
  </si>
  <si>
    <t>容金文</t>
  </si>
  <si>
    <t>AHANSYA97621Q050053G</t>
  </si>
  <si>
    <t>北岭村贫困户</t>
  </si>
  <si>
    <t>林晓青</t>
  </si>
  <si>
    <t>AHANSYA97621Q050054O</t>
  </si>
  <si>
    <t>翁建东</t>
  </si>
  <si>
    <t>AHANSYA97621Q050055K</t>
  </si>
  <si>
    <t>桶井村</t>
  </si>
  <si>
    <t>AHANSYA97621Q050056S</t>
  </si>
  <si>
    <t>高英</t>
  </si>
  <si>
    <t>AHANSYA97621Q050057O</t>
  </si>
  <si>
    <t>象牙、玉文</t>
  </si>
  <si>
    <t>张远圪</t>
  </si>
  <si>
    <t>AHANSYA97621Q050058W</t>
  </si>
  <si>
    <t>坡加村</t>
  </si>
  <si>
    <t>陆纬美</t>
  </si>
  <si>
    <t>AHANSYA97621Q050059R</t>
  </si>
  <si>
    <t>AHANSYA97621Q050060D</t>
  </si>
  <si>
    <t>吴慧春</t>
  </si>
  <si>
    <t>AHANSYA97621Q050061X</t>
  </si>
  <si>
    <t>红金龙、台农、金煌</t>
  </si>
  <si>
    <t>坡家村</t>
  </si>
  <si>
    <t>吴平长</t>
  </si>
  <si>
    <t>AHANSYA97621Q050062F</t>
  </si>
  <si>
    <t>谢清英</t>
  </si>
  <si>
    <t>AHANSYA97621Q050063Z</t>
  </si>
  <si>
    <t>韦亚梳</t>
  </si>
  <si>
    <t>AHANSYA97621Q050064G</t>
  </si>
  <si>
    <t>雷小珠</t>
  </si>
  <si>
    <t>AHANSYA97621Q050065N</t>
  </si>
  <si>
    <t>陈邦连</t>
  </si>
  <si>
    <t>AHANSYA97621Q050066H</t>
  </si>
  <si>
    <t>郑高翔</t>
  </si>
  <si>
    <t>AHANSYA97621Q050067O</t>
  </si>
  <si>
    <t>AHANSYA97621Q050068J</t>
  </si>
  <si>
    <t>张辅绍</t>
  </si>
  <si>
    <t>AHANSYA97621Q050069Q</t>
  </si>
  <si>
    <t>李美斌</t>
  </si>
  <si>
    <t>AHANSYA97621Q050070V</t>
  </si>
  <si>
    <t>AHANSYA97621Q050071R</t>
  </si>
  <si>
    <t>AHANSYA97621Q050072A</t>
  </si>
  <si>
    <t>叶亚元</t>
  </si>
  <si>
    <t>AHANSYA97621Q050073W</t>
  </si>
  <si>
    <t>长山村</t>
  </si>
  <si>
    <t>AHANSYA97621Q050074S</t>
  </si>
  <si>
    <t>AHANSYA97621Q050075A</t>
  </si>
  <si>
    <t>李淑玉</t>
  </si>
  <si>
    <t>AHANSYA97621Q050076W</t>
  </si>
  <si>
    <t>玉文、金煌</t>
  </si>
  <si>
    <t>符败因</t>
  </si>
  <si>
    <t>AHANSYA97621Q050077S</t>
  </si>
  <si>
    <t>邹剑锋</t>
  </si>
  <si>
    <t>AHANSYA97621Q050078B</t>
  </si>
  <si>
    <t>肖云秀</t>
  </si>
  <si>
    <t>AHANSYA97621Q050079X</t>
  </si>
  <si>
    <t>南雅三队</t>
  </si>
  <si>
    <t>AHANSYA97621Q050080Z</t>
  </si>
  <si>
    <t>叶衍蕊</t>
  </si>
  <si>
    <t>AHANSYA97621Q050081Y</t>
  </si>
  <si>
    <t>AHANSYA97621Q050082Y</t>
  </si>
  <si>
    <t>AHANSYA97621Q050085W</t>
  </si>
  <si>
    <t>AHANSYA97621Q050086W</t>
  </si>
  <si>
    <t>陈冬花</t>
  </si>
  <si>
    <t>AHANSYA97621Q050087V</t>
  </si>
  <si>
    <t>台农、台芽</t>
  </si>
  <si>
    <t>梅东村老赵园</t>
  </si>
  <si>
    <t>吴永勇</t>
  </si>
  <si>
    <t>AHANSYA97621Q050088I</t>
  </si>
  <si>
    <t>AHANSYA97621Q050089H</t>
  </si>
  <si>
    <t>陈登仁</t>
  </si>
  <si>
    <t>AHANSYA97621Q050090S</t>
  </si>
  <si>
    <t>黄荣斌</t>
  </si>
  <si>
    <t>AHANSYA97621Q050091Y</t>
  </si>
  <si>
    <t>AHANSYA97621Q050092R</t>
  </si>
  <si>
    <t>AHANSYA97621Q050093W</t>
  </si>
  <si>
    <t>徐梦杰</t>
  </si>
  <si>
    <t>AHANSYA97621Q050094C</t>
  </si>
  <si>
    <t>祝梅金</t>
  </si>
  <si>
    <t>AHANSYA97621Q050095U</t>
  </si>
  <si>
    <t>梅东村梅山岭</t>
  </si>
  <si>
    <t>余希眉</t>
  </si>
  <si>
    <t>AHANSYA97621Q050096A</t>
  </si>
  <si>
    <t>北岭村羊岭队</t>
  </si>
  <si>
    <t>林维</t>
  </si>
  <si>
    <t>AHANSYA97621Q050098Y</t>
  </si>
  <si>
    <t>城西村</t>
  </si>
  <si>
    <t>AHANSYA97621Q050099R</t>
  </si>
  <si>
    <t>袁孝勇</t>
  </si>
  <si>
    <t>AHANSYA97621Q050100M</t>
  </si>
  <si>
    <t>贺克清</t>
  </si>
  <si>
    <t>AHANSYA97621Q050101D</t>
  </si>
  <si>
    <t>程远菊</t>
  </si>
  <si>
    <t>AHANSYA97621Q050102V</t>
  </si>
  <si>
    <t>刘清富</t>
  </si>
  <si>
    <t>AHANSYA97621Q050104R</t>
  </si>
  <si>
    <t>王锦鸿</t>
  </si>
  <si>
    <t>AHANSYA97621Q050105V</t>
  </si>
  <si>
    <t>立才农场1队</t>
  </si>
  <si>
    <t>阮承杰</t>
  </si>
  <si>
    <t>AHANSYA97621Q050106N</t>
  </si>
  <si>
    <t>金煌、红金龙</t>
  </si>
  <si>
    <t>黎化钟</t>
  </si>
  <si>
    <t>AHANSYA97621Q050107R</t>
  </si>
  <si>
    <t>黄细云</t>
  </si>
  <si>
    <t>AHANSYA97621Q050110A</t>
  </si>
  <si>
    <t>凤岭村</t>
  </si>
  <si>
    <t>AHANSYA97621Q050111K</t>
  </si>
  <si>
    <t>曾海</t>
  </si>
  <si>
    <t>AHANSYA97621Q050112G</t>
  </si>
  <si>
    <t>梅东村乌石岭</t>
  </si>
  <si>
    <t>AHANSYA97621Q050113C</t>
  </si>
  <si>
    <t>张贤发</t>
  </si>
  <si>
    <t>AHANSYA97621Q050114M</t>
  </si>
  <si>
    <t>立才农场十九队</t>
  </si>
  <si>
    <t>施华南</t>
  </si>
  <si>
    <t>AHANSYA97621Q050115I</t>
  </si>
  <si>
    <t>梅西村阿肥爹岭</t>
  </si>
  <si>
    <t>王小梅</t>
  </si>
  <si>
    <t>AHANSYA97621Q050116F</t>
  </si>
  <si>
    <t>AHANSYA97621Q050117B</t>
  </si>
  <si>
    <t>姚浙江</t>
  </si>
  <si>
    <t>AHANSYA97621Q050118K</t>
  </si>
  <si>
    <t>AHANSYA97621Q050119H</t>
  </si>
  <si>
    <t>台农0</t>
  </si>
  <si>
    <t>梅山镇阿肥爹岭</t>
  </si>
  <si>
    <t>夏杨英</t>
  </si>
  <si>
    <t>AHANSYA97621Q050120X</t>
  </si>
  <si>
    <t>羊岭队</t>
  </si>
  <si>
    <t>AHANSYA97621Q050121N</t>
  </si>
  <si>
    <t>陈维朝</t>
  </si>
  <si>
    <t>AHANSYA97621Q050122D</t>
  </si>
  <si>
    <t>南滨农场十九连</t>
  </si>
  <si>
    <t>AHANSYA97621Q050123G</t>
  </si>
  <si>
    <t>李兴建</t>
  </si>
  <si>
    <t>AHANSYA97621Q050124W</t>
  </si>
  <si>
    <t>张良锦</t>
  </si>
  <si>
    <t>AHANSYA97621Q050125L</t>
  </si>
  <si>
    <t>叶南婷</t>
  </si>
  <si>
    <t>AHANSYA97621Q050126B</t>
  </si>
  <si>
    <t>AHANSYA97621Q050127E</t>
  </si>
  <si>
    <t>AHANSYA97621Q050128U</t>
  </si>
  <si>
    <t>刘安东</t>
  </si>
  <si>
    <t>AHANSYA97621Q050129K</t>
  </si>
  <si>
    <t>台楼村</t>
  </si>
  <si>
    <t>AHANSYA97621Q050130O</t>
  </si>
  <si>
    <t>黄小妹</t>
  </si>
  <si>
    <t>AHANSYA97621Q050131I</t>
  </si>
  <si>
    <t>钱灵香</t>
  </si>
  <si>
    <t>AHANSYA97621Q050133X</t>
  </si>
  <si>
    <t>大毛村崖北果场</t>
  </si>
  <si>
    <t>白昆凤</t>
  </si>
  <si>
    <t>AHANSYA97621Q050134S</t>
  </si>
  <si>
    <t>AHANSYA97621Q050135Z</t>
  </si>
  <si>
    <t>AHANSYA97621Q050137O</t>
  </si>
  <si>
    <t>AHANSYA97621Q050138J</t>
  </si>
  <si>
    <t>曲考莉</t>
  </si>
  <si>
    <t>AHANSYA97621Q050139D</t>
  </si>
  <si>
    <t>杨培奇</t>
  </si>
  <si>
    <t>AHANSYA97621Q050140R</t>
  </si>
  <si>
    <t>AHANSYA97621Q050141D</t>
  </si>
  <si>
    <t>罗伶俐</t>
  </si>
  <si>
    <t>AHANSYA97621Q050142D</t>
  </si>
  <si>
    <t>洪仁章</t>
  </si>
  <si>
    <t>AHANSYA97621Q050143C</t>
  </si>
  <si>
    <t>AHANSYA97621Q050144B</t>
  </si>
  <si>
    <t>AHANSYA97621Q050145A</t>
  </si>
  <si>
    <t>AHANSYA97621Q050146M</t>
  </si>
  <si>
    <t>AHANSYA97621Q050147L</t>
  </si>
  <si>
    <t>AHANSYA97621Q050148L</t>
  </si>
  <si>
    <t>甘好辉</t>
  </si>
  <si>
    <t>AHANSYA97621Q050149K</t>
  </si>
  <si>
    <t>北岭村崖北果场</t>
  </si>
  <si>
    <t>AHANSYA97621Q050150I</t>
  </si>
  <si>
    <t>AHANSYA97621Q050151M</t>
  </si>
  <si>
    <t>谢贵美</t>
  </si>
  <si>
    <t>AHANSYA97621Q050152C</t>
  </si>
  <si>
    <t>AHANSYA97621Q050153G</t>
  </si>
  <si>
    <t>卓礼谈</t>
  </si>
  <si>
    <t>AHANSYA97621Q050154K</t>
  </si>
  <si>
    <t>AHANSYA97621Q050155O</t>
  </si>
  <si>
    <t>AHANSYA97621Q050156F</t>
  </si>
  <si>
    <t>AHANSYA97621Q050157J</t>
  </si>
  <si>
    <t>施仁记</t>
  </si>
  <si>
    <t>AHANSYA97621Q050158M</t>
  </si>
  <si>
    <t>AHANSYA97621Q050159Q</t>
  </si>
  <si>
    <t>AHANSYA97621Q050160Y</t>
  </si>
  <si>
    <t>杨香玉</t>
  </si>
  <si>
    <t>AHANSYA97621Q050161H</t>
  </si>
  <si>
    <t>郑秀珍</t>
  </si>
  <si>
    <t>AHANSYA97621Q050162C</t>
  </si>
  <si>
    <t>AHANSYA97621Q050163L</t>
  </si>
  <si>
    <t>AHANSYA97621Q050164T</t>
  </si>
  <si>
    <t>黄长进</t>
  </si>
  <si>
    <t>AHANSYA97621Q050165P</t>
  </si>
  <si>
    <t>雅亮村红土岭</t>
  </si>
  <si>
    <t>张琴</t>
  </si>
  <si>
    <t>AHANSYA97621Q050166X</t>
  </si>
  <si>
    <t>天子岭</t>
  </si>
  <si>
    <t>肖诗柳</t>
  </si>
  <si>
    <t>AHANSYA97621Q050167G</t>
  </si>
  <si>
    <t>塔岭村</t>
  </si>
  <si>
    <t>甘好城</t>
  </si>
  <si>
    <t>AHANSYA97621Q050168B</t>
  </si>
  <si>
    <t>AHANSYA97621Q050169K</t>
  </si>
  <si>
    <t>肖家密</t>
  </si>
  <si>
    <t>AHANSYA97621Q050170P</t>
  </si>
  <si>
    <t>游思光</t>
  </si>
  <si>
    <t>AHANSYA97621Q050171C</t>
  </si>
  <si>
    <t>AHANSYA97621Q050172C</t>
  </si>
  <si>
    <t>肖家春</t>
  </si>
  <si>
    <t>AHANSYA97621Q050173P</t>
  </si>
  <si>
    <t>木棉村</t>
  </si>
  <si>
    <t>李金慧</t>
  </si>
  <si>
    <t>AHANSYA97621Q050174P</t>
  </si>
  <si>
    <t>李仕元</t>
  </si>
  <si>
    <t>AHANSYA97621Q050175D</t>
  </si>
  <si>
    <t>刘碧云</t>
  </si>
  <si>
    <t>AHANSYA97621Q050176Q</t>
  </si>
  <si>
    <t>肖毅</t>
  </si>
  <si>
    <t>AHANSYA97621Q050177Q</t>
  </si>
  <si>
    <t>黄安硕</t>
  </si>
  <si>
    <t>AHANSYA97621Q050178D</t>
  </si>
  <si>
    <t>AHANSYA97621Q050179D</t>
  </si>
  <si>
    <t>AHANSYA97621Q050180T</t>
  </si>
  <si>
    <t>AHANSYA97621Q050181N</t>
  </si>
  <si>
    <t>AHANSYA97621Q050182I</t>
  </si>
  <si>
    <t>李德样</t>
  </si>
  <si>
    <t>AHANSYA97621Q050183Q</t>
  </si>
  <si>
    <t>曾燕清</t>
  </si>
  <si>
    <t>AHANSYA97621Q050184K</t>
  </si>
  <si>
    <t>赤草村黄猄坡</t>
  </si>
  <si>
    <t>胡和谈</t>
  </si>
  <si>
    <t>AHANSYA97621Q050185F</t>
  </si>
  <si>
    <t>北岭村</t>
  </si>
  <si>
    <t>卢学坚</t>
  </si>
  <si>
    <t>AHANSYA97621Q050186Z</t>
  </si>
  <si>
    <t>三菱</t>
  </si>
  <si>
    <t>曾祖湘</t>
  </si>
  <si>
    <t>AHANSYA97621Q050187U</t>
  </si>
  <si>
    <t>AHANSYA97621Q050188P</t>
  </si>
  <si>
    <t>黄文彬</t>
  </si>
  <si>
    <t>AHANSYA97621Q050189J</t>
  </si>
  <si>
    <t>方如情</t>
  </si>
  <si>
    <t>AHANSYA97621Q050190L</t>
  </si>
  <si>
    <t>梅东村红树母园</t>
  </si>
  <si>
    <t>AHANSYA97621Q050191T</t>
  </si>
  <si>
    <t>AHANSYA97621Q050194C</t>
  </si>
  <si>
    <t>AHANSYA97621Q050195K</t>
  </si>
  <si>
    <t>李肇春</t>
  </si>
  <si>
    <t>AHANSYA97621Q050196R</t>
  </si>
  <si>
    <t>赤草村</t>
  </si>
  <si>
    <t>AHANSYA97621Q050197Z</t>
  </si>
  <si>
    <t>郑高贵</t>
  </si>
  <si>
    <t>AHANSYA97621Q050198G</t>
  </si>
  <si>
    <t>林钦</t>
  </si>
  <si>
    <t>AHANSYA97621Q050199B</t>
  </si>
  <si>
    <t>奥芒</t>
  </si>
  <si>
    <t>陈安辉</t>
  </si>
  <si>
    <t>AHANSYA97621Q050200B</t>
  </si>
  <si>
    <t>三陵水库</t>
  </si>
  <si>
    <t>AHANSYA97621Q050201Z</t>
  </si>
  <si>
    <t>曾德森</t>
  </si>
  <si>
    <t>AHANSYA97621Q050202K</t>
  </si>
  <si>
    <t>徐玉霞</t>
  </si>
  <si>
    <t>AHANSYA97621Q050204T</t>
  </si>
  <si>
    <t>陈蔚</t>
  </si>
  <si>
    <t>AHANSYA97621Q050205R</t>
  </si>
  <si>
    <t>南雅六队</t>
  </si>
  <si>
    <t>肖家谋</t>
  </si>
  <si>
    <t>AHANSYA97621Q050206C</t>
  </si>
  <si>
    <t>梅联社区</t>
  </si>
  <si>
    <t>AHANSYA97621Q050207A</t>
  </si>
  <si>
    <t>刘飞凤</t>
  </si>
  <si>
    <t>AHANSYA97621Q050208L</t>
  </si>
  <si>
    <t>石典</t>
  </si>
  <si>
    <t>AHANSYA97621Q050209J</t>
  </si>
  <si>
    <t>南滨居红岭队</t>
  </si>
  <si>
    <t>林玲玲</t>
  </si>
  <si>
    <t>AHANSYA97621Q050210D</t>
  </si>
  <si>
    <t>北岭村南雅六队</t>
  </si>
  <si>
    <t>AHANSYA97621Q050211I</t>
  </si>
  <si>
    <t>杨贞树</t>
  </si>
  <si>
    <t>AHANSYA97621Q050212N</t>
  </si>
  <si>
    <t>张盛华</t>
  </si>
  <si>
    <t>AHANSYA97621Q050214X</t>
  </si>
  <si>
    <t>AHANSYA97621Q050215P</t>
  </si>
  <si>
    <t>AHANSYA97621Q050216U</t>
  </si>
  <si>
    <t>象牙、台农、红金龙</t>
  </si>
  <si>
    <t>AHANSYA97621Q050217Z</t>
  </si>
  <si>
    <t>林崇鋆</t>
  </si>
  <si>
    <t>AHANSYA97621Q050218E</t>
  </si>
  <si>
    <t>AHANSYA97621Q050219J</t>
  </si>
  <si>
    <t>赤草村双联农场</t>
  </si>
  <si>
    <t>李杨枫</t>
  </si>
  <si>
    <t>AHANSYA97621Q050220G</t>
  </si>
  <si>
    <t>南滨农牧小组</t>
  </si>
  <si>
    <t>AHANSYA97621Q050221M</t>
  </si>
  <si>
    <t>张明珠</t>
  </si>
  <si>
    <t>AHANSYA97621Q050222S</t>
  </si>
  <si>
    <t>李佳玲</t>
  </si>
  <si>
    <t>AHANSYA97621Q050223Y</t>
  </si>
  <si>
    <t>何宴丽</t>
  </si>
  <si>
    <t>AHANSYA97621Q050224E</t>
  </si>
  <si>
    <t>AHANSYA97621Q050225J</t>
  </si>
  <si>
    <t>唐慧琼</t>
  </si>
  <si>
    <t>AHANSYA97621Q050226C</t>
  </si>
  <si>
    <t>AHANSYA97621Q050227I</t>
  </si>
  <si>
    <t>AHANSYA97621Q050228O</t>
  </si>
  <si>
    <t>张礼畏</t>
  </si>
  <si>
    <t>AHANSYA97621Q050229U</t>
  </si>
  <si>
    <t>施英</t>
  </si>
  <si>
    <t>AHANSYA97621Q050230S</t>
  </si>
  <si>
    <t>方泽伟</t>
  </si>
  <si>
    <t>AHANSYA97621Q050231S</t>
  </si>
  <si>
    <t>南雅4队</t>
  </si>
  <si>
    <t>李海英</t>
  </si>
  <si>
    <t>AHANSYA97621Q050232R</t>
  </si>
  <si>
    <t>周道雄</t>
  </si>
  <si>
    <t>AHANSYA97621Q050233D</t>
  </si>
  <si>
    <t>AHANSYA97621Q050234D</t>
  </si>
  <si>
    <t>李秀莲</t>
  </si>
  <si>
    <t>AHANSYA97621Q050235C</t>
  </si>
  <si>
    <t>吴我全</t>
  </si>
  <si>
    <t>AHANSYA97621Q050236C</t>
  </si>
  <si>
    <t>程小英</t>
  </si>
  <si>
    <t>AHANSYA97621Q050237O</t>
  </si>
  <si>
    <t>AHANSYA97621Q050238N</t>
  </si>
  <si>
    <t>郑凤焱</t>
  </si>
  <si>
    <t>AHANSYA97621Q050239N</t>
  </si>
  <si>
    <t>郑星添</t>
  </si>
  <si>
    <t>AHANSYA97621Q050240Z</t>
  </si>
  <si>
    <t>胡达容</t>
  </si>
  <si>
    <t>AHANSYA97621Q050241V</t>
  </si>
  <si>
    <t>红岭队</t>
  </si>
  <si>
    <t>郑龙生</t>
  </si>
  <si>
    <t>AHANSYA97621Q050242S</t>
  </si>
  <si>
    <t>AHANSYA97621Q050243O</t>
  </si>
  <si>
    <t>AHANSYA97621Q050244K</t>
  </si>
  <si>
    <t>施天赠</t>
  </si>
  <si>
    <t>AHANSYA97621Q050245H</t>
  </si>
  <si>
    <t>刘大春</t>
  </si>
  <si>
    <t>AHANSYA97621Q050246Q</t>
  </si>
  <si>
    <t>AHANSYA97621Q050247M</t>
  </si>
  <si>
    <t>张集干</t>
  </si>
  <si>
    <t>AHANSYA97621Q050248J</t>
  </si>
  <si>
    <t>黄行登</t>
  </si>
  <si>
    <t>AHANSYA97621Q050249F</t>
  </si>
  <si>
    <t>城西村朗佬</t>
  </si>
  <si>
    <t>AHANSYA97621Q050250F</t>
  </si>
  <si>
    <t>胡达清</t>
  </si>
  <si>
    <t>AHANSYA97621Q050251S</t>
  </si>
  <si>
    <t>魏观禹</t>
  </si>
  <si>
    <t>AHANSYA97621Q050252F</t>
  </si>
  <si>
    <t>AHANSYA97621Q050253S</t>
  </si>
  <si>
    <t>AHANSYA97621Q050254S</t>
  </si>
  <si>
    <t>AHANSYA97621Q050255F</t>
  </si>
  <si>
    <t>AHANSYA97621Q050256S</t>
  </si>
  <si>
    <t>张礼桃</t>
  </si>
  <si>
    <t>AHANSYA97621Q050257F</t>
  </si>
  <si>
    <t>张远兴</t>
  </si>
  <si>
    <t>AHANSYA97621Q050258S</t>
  </si>
  <si>
    <t>台农、象牙</t>
  </si>
  <si>
    <t>邢孔林</t>
  </si>
  <si>
    <t>AHANSYA97621Q050259F</t>
  </si>
  <si>
    <t>王珠玉</t>
  </si>
  <si>
    <t>AHANSYA97621Q050260J</t>
  </si>
  <si>
    <t>AHANSYA97621Q050261U</t>
  </si>
  <si>
    <t>陈群英</t>
  </si>
  <si>
    <t>AHANSYA97621Q050262S</t>
  </si>
  <si>
    <t>赤草村华林农场</t>
  </si>
  <si>
    <t>韦忠印</t>
  </si>
  <si>
    <t>AHANSYA97621Q050263P</t>
  </si>
  <si>
    <t>AHANSYA97621Q050264N</t>
  </si>
  <si>
    <t>AHANSYA97621Q050265X</t>
  </si>
  <si>
    <t>AHANSYA97621Q050266V</t>
  </si>
  <si>
    <t>谢海棠</t>
  </si>
  <si>
    <t>AHANSYA97621Q050267S</t>
  </si>
  <si>
    <t>AHANSYA97621Q050268D</t>
  </si>
  <si>
    <t>附件4</t>
  </si>
  <si>
    <t>2021年1-3月份三亚市海南省地方财政芒果产量保险保费汇总表</t>
  </si>
  <si>
    <t>承保单位：中国太平洋财产保险公司海南分公司                                                                                                                                         人民币单位：元</t>
  </si>
  <si>
    <t>附件5</t>
  </si>
  <si>
    <t>2021年1-3月份三亚市海南省地方财政芒果产量保险保费明细表</t>
  </si>
  <si>
    <t>承保单位：中国太平洋财产保险公司海南分公司                                                                                                                                                                                                                                 人民币单位：元</t>
  </si>
  <si>
    <t>产量险（15%）</t>
  </si>
  <si>
    <t>AHANHNEZ2621Q050000C</t>
  </si>
  <si>
    <t>AHANHNEZ2621Q050001I</t>
  </si>
  <si>
    <t>AHANHNEZ2621Q050002A</t>
  </si>
  <si>
    <t>AHANHNEZ2621Q050003G</t>
  </si>
  <si>
    <t>AHANHNEZ2621Q050004M</t>
  </si>
  <si>
    <t>AHANSTYZ2621Q050000W</t>
  </si>
  <si>
    <t>AHANSTYZ2621Q050001Z</t>
  </si>
  <si>
    <t>林琼</t>
  </si>
  <si>
    <t>AHANSTYZ2621Q050002C</t>
  </si>
  <si>
    <t>赤草村委会黄京坡</t>
  </si>
  <si>
    <t>AHANSTYZ2621Q050003F</t>
  </si>
  <si>
    <t>陈建斌</t>
  </si>
  <si>
    <t>AHANSTYZ2621Q050004I</t>
  </si>
  <si>
    <t>东关社区居委会华林农场</t>
  </si>
  <si>
    <t>AHANSTYZ2621Q050005Z</t>
  </si>
  <si>
    <t>余深桑</t>
  </si>
  <si>
    <t>AHANSTYZ2621Q050006C</t>
  </si>
  <si>
    <t>梅山镇梅东村岭落水库</t>
  </si>
  <si>
    <t>AHANSTYZ2621Q050007F</t>
  </si>
  <si>
    <t>AHANSTYZ2621Q050008I</t>
  </si>
  <si>
    <t>AHANSTYZ2621Q050009L</t>
  </si>
  <si>
    <t>AHANSTYZ2621Q050010O</t>
  </si>
  <si>
    <t>AHANSTYZ2621Q050011F</t>
  </si>
  <si>
    <t>AHANSTYZ2621Q050012W</t>
  </si>
  <si>
    <t>AHANSTYZ2621Q050013N</t>
  </si>
  <si>
    <t>AHANSTYZ2621Q050014E</t>
  </si>
  <si>
    <t>AHANSTYZ2621Q050015J</t>
  </si>
  <si>
    <t>AHANSTYZ2621Q050016A</t>
  </si>
  <si>
    <t>AHANSTYZ2621Q050017R</t>
  </si>
  <si>
    <t>布甫村委会布山水库</t>
  </si>
  <si>
    <t>AHANSTYZ2621Q050018I</t>
  </si>
  <si>
    <t>AHANSTYZ2621Q050019Z</t>
  </si>
  <si>
    <t>红塘村委会焕合村</t>
  </si>
  <si>
    <t>AHANSTYZ2621Q050020K</t>
  </si>
  <si>
    <t>AHANSTYZ2621Q050021A</t>
  </si>
  <si>
    <t>红塘村委会饭粒村</t>
  </si>
  <si>
    <t>AHANSTYZ2621Q050022R</t>
  </si>
  <si>
    <t>AHANSTYZ2621Q050023H</t>
  </si>
  <si>
    <t>AHANSTYZ2621Q050024X</t>
  </si>
  <si>
    <t>AHANSTYZ2621Q050025O</t>
  </si>
  <si>
    <t>AHANSTYZ2621Q050026E</t>
  </si>
  <si>
    <t>AHANSTYZ2621Q050027U</t>
  </si>
  <si>
    <t>AHANSTYZ2621Q050028L</t>
  </si>
  <si>
    <t>AHANSTYZ2621Q050029B</t>
  </si>
  <si>
    <t>AHANSTYZ2621Q050030K</t>
  </si>
  <si>
    <t>AHANSTYZ2621Q050031K</t>
  </si>
  <si>
    <t>AHANSTYZ2621Q050032K</t>
  </si>
  <si>
    <t>AHANSTYZ2621Q050033X</t>
  </si>
  <si>
    <t>AHANSTYZ2621Q050034X</t>
  </si>
  <si>
    <t>AHANSTYZ2621Q050035K</t>
  </si>
  <si>
    <t>AHANSTYZ2621Q050036K</t>
  </si>
  <si>
    <t>AHANSTYZ2621Q050037K</t>
  </si>
  <si>
    <t>AHANSTYZ2621Q050038X</t>
  </si>
  <si>
    <t>AHANSTYZ2621Q050039X</t>
  </si>
  <si>
    <t>AHANSTYZ2621Q050040G</t>
  </si>
  <si>
    <t>余根颖</t>
  </si>
  <si>
    <t>AHANSTYZ2621Q050041S</t>
  </si>
  <si>
    <t>梅山镇尖岭脚</t>
  </si>
  <si>
    <t>AHANSTYZ2621Q050042E</t>
  </si>
  <si>
    <t>AHANSTYZ2621Q050043P</t>
  </si>
  <si>
    <t>AHANSTYZ2621Q050044B</t>
  </si>
  <si>
    <t>AHANSTYZ2621Q050045A</t>
  </si>
  <si>
    <t>AHANSTYZ2621Q050046M</t>
  </si>
  <si>
    <t>AHANSTYZ2621Q050047X</t>
  </si>
  <si>
    <t>AHANSTYZ2621Q050049V</t>
  </si>
  <si>
    <t>AHANSTYZ2621Q050050U</t>
  </si>
  <si>
    <t>池恭清</t>
  </si>
  <si>
    <t>AHANSTYZ2621Q050051D</t>
  </si>
  <si>
    <t>崖城镇南雅五队</t>
  </si>
  <si>
    <t>AHANSTYZ2621Q050052A</t>
  </si>
  <si>
    <t>方子坡</t>
  </si>
  <si>
    <t>AHANSTYZ2621Q050053J</t>
  </si>
  <si>
    <t>崖城镇城西村委会坝头村</t>
  </si>
  <si>
    <t>陈宽</t>
  </si>
  <si>
    <t>AHANSTYZ2621Q050054F</t>
  </si>
  <si>
    <t>赤草村委会三陵水库</t>
  </si>
  <si>
    <t>AHANSTYZ2621Q050055P</t>
  </si>
  <si>
    <t>AHANSTYZ2621Q050056L</t>
  </si>
  <si>
    <t>AHANSTYZ2621Q050057U</t>
  </si>
  <si>
    <t>AHANSTYZ2621Q050058R</t>
  </si>
  <si>
    <t>AHANSTYZ2621Q050059A</t>
  </si>
  <si>
    <t>AHANSTYZ2621Q050061P</t>
  </si>
  <si>
    <t>AHANSTYZ2621Q050062T</t>
  </si>
  <si>
    <t>AHANSTYZ2621Q050063J</t>
  </si>
  <si>
    <t>AHANSTYZ2621Q050064A</t>
  </si>
  <si>
    <t>AHANSTYZ2621Q050065R</t>
  </si>
  <si>
    <t>周顺溶</t>
  </si>
  <si>
    <t>AHANSTYZ2621Q050066I</t>
  </si>
  <si>
    <t>南滨居村委会南雅九队</t>
  </si>
  <si>
    <t>AHANSTYZ2621Q050067Y</t>
  </si>
  <si>
    <t>AHANSTYZ2621Q050068P</t>
  </si>
  <si>
    <t>AHANSTYZ2621Q050069G</t>
  </si>
  <si>
    <t>AHANSTYZ2621Q050070B</t>
  </si>
  <si>
    <t>AHANSTYZ2621Q050071U</t>
  </si>
  <si>
    <t>AHANSTYZ2621Q050072Z</t>
  </si>
  <si>
    <t>AHANSTYZ2621Q050073F</t>
  </si>
  <si>
    <t>AHANSTYZ2621Q050074Y</t>
  </si>
  <si>
    <t>AHANSTYZ2621Q050075D</t>
  </si>
  <si>
    <t>AHANSTYZ2621Q050076W</t>
  </si>
  <si>
    <t>AHANSTYZ2621Q050077C</t>
  </si>
  <si>
    <t>AHANSTYZ2621Q050078H</t>
  </si>
  <si>
    <t>AHANSTYZ2621Q050095I</t>
  </si>
  <si>
    <t>AHANSTYZ2621Q050096W</t>
  </si>
  <si>
    <t>AHANSTYZ2621Q050099N</t>
  </si>
  <si>
    <t>AHANSTYZ2621Q050104P</t>
  </si>
  <si>
    <t>AHANSYAZ2620Q050605E</t>
  </si>
  <si>
    <t>南田农场</t>
  </si>
  <si>
    <t>AHANSYAZ2620Q050606T</t>
  </si>
  <si>
    <t>AHANSYAZ2620Q050607I</t>
  </si>
  <si>
    <t>黄水海</t>
  </si>
  <si>
    <t>AHANSYAZ2620Q050608W</t>
  </si>
  <si>
    <t>施素平</t>
  </si>
  <si>
    <t>AHANSYAZ2620Q050609L</t>
  </si>
  <si>
    <t>北岭村委会</t>
  </si>
  <si>
    <t>AHANSYAZ2620Q050610S</t>
  </si>
  <si>
    <t>AHANSYAZ2620Q050611Y</t>
  </si>
  <si>
    <t>AHANSYAZ2620Q050612F</t>
  </si>
  <si>
    <t>AHANSYAZ2620Q050613L</t>
  </si>
  <si>
    <t>AHANSYAZ2620Q050614S</t>
  </si>
  <si>
    <t>AHANSYAZ2620Q050615Y</t>
  </si>
  <si>
    <t>AHANSYAZ2620Q050616F</t>
  </si>
  <si>
    <t>AHANSYAZ2620Q050617L</t>
  </si>
  <si>
    <t>三公里太策村</t>
  </si>
  <si>
    <t>AHANSYAZ2621Q050000Y</t>
  </si>
  <si>
    <t>AHANSYAZ2621Q050001C</t>
  </si>
  <si>
    <t>AHANSYAZ2621Q050002G</t>
  </si>
  <si>
    <t>AHANSYAZ2621Q050003K</t>
  </si>
  <si>
    <t>AHANSYAZ2621Q050005S</t>
  </si>
  <si>
    <t>AHANSYAZ2621Q050006W</t>
  </si>
  <si>
    <t>AHANSYAZ2621Q050007A</t>
  </si>
  <si>
    <t>AHANSYAZ2621Q050008E</t>
  </si>
  <si>
    <t>AHANSYAZ2621Q050010D</t>
  </si>
  <si>
    <t>AHANSYAZ2621Q050011A</t>
  </si>
  <si>
    <t>AHANSYAZ2621Q050012Y</t>
  </si>
  <si>
    <t>AHANSYAZ2621Q050013J</t>
  </si>
  <si>
    <t>AHANSYAZ2621Q050014G</t>
  </si>
  <si>
    <t>AHANSYAZ2621Q050015R</t>
  </si>
  <si>
    <t>AHANSYAZ2621Q050016O</t>
  </si>
  <si>
    <t>AHANSYAZ2621Q050017Z</t>
  </si>
  <si>
    <t>AHANSYAZ2621Q050018X</t>
  </si>
  <si>
    <t>郑居武</t>
  </si>
  <si>
    <t>AHANSYAZ2621Q050019U</t>
  </si>
  <si>
    <t>AHANSYAZ2621Q050020J</t>
  </si>
  <si>
    <t>AHANSYAZ2621Q050021R</t>
  </si>
  <si>
    <t>AHANSYAZ2621Q050022Z</t>
  </si>
  <si>
    <t>AHANSYAZ2621Q050023H</t>
  </si>
  <si>
    <t>AHANSYAZ2621Q050024P</t>
  </si>
  <si>
    <t>AHANSYAZ2621Q050025X</t>
  </si>
  <si>
    <t>黄灯旺</t>
  </si>
  <si>
    <t>AHANSYAZ2621Q050026F</t>
  </si>
  <si>
    <t>南繁农场十九连</t>
  </si>
  <si>
    <t>AHANSYAZ2621Q050027N</t>
  </si>
  <si>
    <t>AHANSYAZ2621Q050028V</t>
  </si>
  <si>
    <t>AHANSYAZ2621Q050029D</t>
  </si>
  <si>
    <t>AHANSYAZ2621Q050030S</t>
  </si>
  <si>
    <t>AHANSYAZ2621Q050031G</t>
  </si>
  <si>
    <t>AHANSYAZ2621Q050032H</t>
  </si>
  <si>
    <t>AHANSYAZ2621Q050033V</t>
  </si>
  <si>
    <t>AHANSYAZ2621Q050034W</t>
  </si>
  <si>
    <t>AHANSYAZ2621Q050035Y</t>
  </si>
  <si>
    <t>AHANSYAZ2621Q050036M</t>
  </si>
  <si>
    <t>AHANSYAZ2621Q050037N</t>
  </si>
  <si>
    <t>AHANSYAZ2621Q050038B</t>
  </si>
  <si>
    <t>AHANSYAZ2621Q050039C</t>
  </si>
  <si>
    <t>AHANSYAZ2621Q050040I</t>
  </si>
  <si>
    <t>AHANSYAZ2621Q050041K</t>
  </si>
  <si>
    <t>AHANSYAZ2621Q050042L</t>
  </si>
  <si>
    <t>AHANSYAZ2621Q050043N</t>
  </si>
  <si>
    <t>吴瑞远</t>
  </si>
  <si>
    <t>AHANSYAZ2621Q050044C</t>
  </si>
  <si>
    <t>吴玉琴</t>
  </si>
  <si>
    <t>AHANSYAZ2621Q050045D</t>
  </si>
  <si>
    <t>AHANSYAZ2621Q050046F</t>
  </si>
  <si>
    <t>AHANSYAZ2621Q050047H</t>
  </si>
  <si>
    <t>AHANSYAZ2621Q050048V</t>
  </si>
  <si>
    <t>AHANSYAZ2621Q050049X</t>
  </si>
  <si>
    <t>黄庆群</t>
  </si>
  <si>
    <t>AHANSYAZ2621Q050050S</t>
  </si>
  <si>
    <t>AHANSYAZ2621Q050051N</t>
  </si>
  <si>
    <t>AHANSYAZ2621Q050052J</t>
  </si>
  <si>
    <t>AHANSYAZ2621Q050053E</t>
  </si>
  <si>
    <t>AHANSYAZ2621Q050054A</t>
  </si>
  <si>
    <t>AHANSYAZ2621Q050055V</t>
  </si>
  <si>
    <t>AHANSYAZ2621Q050056R</t>
  </si>
  <si>
    <t>AHANSYAZ2621Q050057M</t>
  </si>
  <si>
    <t>马丹村</t>
  </si>
  <si>
    <t>AHANSYAZ2621Q050058I</t>
  </si>
  <si>
    <t>张立思</t>
  </si>
  <si>
    <t>AHANSYAZ2621Q050059D</t>
  </si>
  <si>
    <t>AHANSYAZ2621Q050060W</t>
  </si>
  <si>
    <t>AHANSYAZ2621Q050061U</t>
  </si>
  <si>
    <t>AHANSYAZ2621Q050062F</t>
  </si>
  <si>
    <t>吴平李</t>
  </si>
  <si>
    <t>AHANSYAZ2621Q050063C</t>
  </si>
  <si>
    <t>AHANSYAZ2621Q050064A</t>
  </si>
  <si>
    <t>AHANSYAZ2621Q050065X</t>
  </si>
  <si>
    <t>AHANSYAZ2621Q050066I</t>
  </si>
  <si>
    <t>AHANSYAZ2621Q050067F</t>
  </si>
  <si>
    <t>AHANSYAZ2621Q050068D</t>
  </si>
  <si>
    <t>AHANSYAZ2621Q050069O</t>
  </si>
  <si>
    <t>AHANSYAZ2621Q050070J</t>
  </si>
  <si>
    <t>AHANSYAZ2621Q050071D</t>
  </si>
  <si>
    <t>AHANSYAZ2621Q050072K</t>
  </si>
  <si>
    <t>AHANSYAZ2621Q050073E</t>
  </si>
  <si>
    <t>张贤生</t>
  </si>
  <si>
    <t>AHANSYAZ2621Q050074L</t>
  </si>
  <si>
    <t>立才农场十二队</t>
  </si>
  <si>
    <t>AHANSYAZ2621Q050075E</t>
  </si>
  <si>
    <t>AHANSYAZ2621Q050076L</t>
  </si>
  <si>
    <t>AHANSYAZ2621Q050077F</t>
  </si>
  <si>
    <t>黄绍俤</t>
  </si>
  <si>
    <t>AHANSYAZ2621Q050078Z</t>
  </si>
  <si>
    <t>台农、红金龙</t>
  </si>
  <si>
    <t>AHANSYAZ2621Q050079G</t>
  </si>
  <si>
    <t>AHANSYAZ2621Q050080X</t>
  </si>
  <si>
    <t>AHANSYAZ2621Q050081X</t>
  </si>
  <si>
    <t>AHANSYAZ2621Q050082K</t>
  </si>
  <si>
    <t>AHANSYAZ2621Q050083X</t>
  </si>
  <si>
    <t>AHANSYAZ2621Q050084K</t>
  </si>
  <si>
    <t>AHANSYAZ2621Q050085J</t>
  </si>
  <si>
    <t>AHANSYAZ2621Q050086W</t>
  </si>
  <si>
    <t>AHANSYAZ2621Q050087J</t>
  </si>
  <si>
    <t>AHANSYAZ2621Q050088W</t>
  </si>
  <si>
    <t>AHANSYAZ2621Q050089W</t>
  </si>
  <si>
    <t>AHANSYAZ2621Q050090N</t>
  </si>
  <si>
    <t>AHANSYAZ2621Q050091T</t>
  </si>
  <si>
    <t>郑瑞端</t>
  </si>
  <si>
    <t>AHANSYAZ2621Q050092M</t>
  </si>
  <si>
    <t>三更村</t>
  </si>
  <si>
    <t>AHANSYAZ2621Q050093S</t>
  </si>
  <si>
    <t>AHANSYAZ2621Q050094L</t>
  </si>
  <si>
    <t>AHANSYAZ2621Q050095R</t>
  </si>
  <si>
    <t>AHANSYAZ2621Q050096K</t>
  </si>
  <si>
    <t>AHANSYAZ2621Q050097Q</t>
  </si>
  <si>
    <t>AHANSYAZ2621Q050098J</t>
  </si>
  <si>
    <t>黄秀珠</t>
  </si>
  <si>
    <t>AHANSYAZ2621Q050099P</t>
  </si>
  <si>
    <t>AHANSYAZ2621Q050100O</t>
  </si>
  <si>
    <t>AHANSYAZ2621Q050101G</t>
  </si>
  <si>
    <t>AHANSYAZ2621Q050102Y</t>
  </si>
  <si>
    <t>AHANSYAZ2621Q050103D</t>
  </si>
  <si>
    <t>AHANSYAZ2621Q050104V</t>
  </si>
  <si>
    <t>AHANSYAZ2621Q050105O</t>
  </si>
  <si>
    <t>AHANSYAZ2621Q050106G</t>
  </si>
  <si>
    <t>AHANSYAZ2621Q050107Y</t>
  </si>
  <si>
    <t>陈天胜</t>
  </si>
  <si>
    <t>AHANSYAZ2621Q050108D</t>
  </si>
  <si>
    <t>AHANSYAZ2621Q050109V</t>
  </si>
  <si>
    <t>AHANSYAZ2621Q050110S</t>
  </si>
  <si>
    <t>AHANSYAZ2621Q050111D</t>
  </si>
  <si>
    <t>AHANSYAZ2621Q050112P</t>
  </si>
  <si>
    <t>李东钰</t>
  </si>
  <si>
    <t>AHANSYAZ2621Q050113A</t>
  </si>
  <si>
    <t>AHANSYAZ2621Q050114L</t>
  </si>
  <si>
    <t>AHANSYAZ2621Q050115W</t>
  </si>
  <si>
    <t>AHANSYAZ2621Q050116H</t>
  </si>
  <si>
    <t>AHANSYAZ2621Q050117S</t>
  </si>
  <si>
    <t>林华池</t>
  </si>
  <si>
    <t>AHANSYAZ2621Q050118R</t>
  </si>
  <si>
    <t>海棠村沙埋</t>
  </si>
  <si>
    <t>AHANSYAZ2621Q050119C</t>
  </si>
  <si>
    <t>AHANSYAZ2621Q050120F</t>
  </si>
  <si>
    <t>AHANSYAZ2621Q050121W</t>
  </si>
  <si>
    <t>AHANSYAZ2621Q050123E</t>
  </si>
  <si>
    <t>AHANSYAZ2621Q050124I</t>
  </si>
  <si>
    <t>AHANSYAZ2621Q050125Z</t>
  </si>
  <si>
    <t>AHANSYAZ2621Q050126D</t>
  </si>
  <si>
    <t>AHANSYAZ2621Q050127H</t>
  </si>
  <si>
    <t>AHANSYAZ2621Q050128L</t>
  </si>
  <si>
    <t>AHANSYAZ2621Q050129C</t>
  </si>
  <si>
    <t>AHANSYAZ2621Q050130M</t>
  </si>
  <si>
    <t>AHANSYAZ2621Q050133K</t>
  </si>
  <si>
    <t>AHANSYAZ2621Q050134K</t>
  </si>
  <si>
    <t>AHANSYAZ2621Q050135J</t>
  </si>
  <si>
    <t>AHANSYAZ2621Q050136J</t>
  </si>
  <si>
    <t>AHANSYAZ2621Q050137I</t>
  </si>
  <si>
    <t>AHANSYAZ2621Q050138I</t>
  </si>
  <si>
    <t>陈仕福</t>
  </si>
  <si>
    <t>AHANSYAZ2621Q050139H</t>
  </si>
  <si>
    <t>红金龙、象牙</t>
  </si>
  <si>
    <t>赤草村三林医院</t>
  </si>
  <si>
    <t>AHANSYAZ2621Q050140C</t>
  </si>
  <si>
    <t>AHANSYAZ2621Q050141C</t>
  </si>
  <si>
    <t>AHANSYAZ2621Q050142D</t>
  </si>
  <si>
    <t>AHANSYAZ2621Q050143D</t>
  </si>
  <si>
    <t>AHANSYAZ2621Q050144D</t>
  </si>
  <si>
    <t>AHANSYAZ2621Q050145E</t>
  </si>
  <si>
    <t>张远胜</t>
  </si>
  <si>
    <t>AHANSYAZ2621Q050146E</t>
  </si>
  <si>
    <t>破家村</t>
  </si>
  <si>
    <t>AHANSYAZ2621Q050147E</t>
  </si>
  <si>
    <t>AHANSYAZ2621Q050148F</t>
  </si>
  <si>
    <t>翁乾水</t>
  </si>
  <si>
    <t>AHANSYAZ2621Q050149F</t>
  </si>
  <si>
    <t>AHANSYAZ2621Q050150B</t>
  </si>
  <si>
    <t>AHANSYAZ2621Q050151I</t>
  </si>
  <si>
    <t>AHANSYAZ2621Q050152O</t>
  </si>
  <si>
    <t>AHANSYAZ2621Q050153V</t>
  </si>
  <si>
    <t>AHANSYAZ2621Q050154B</t>
  </si>
  <si>
    <t>AHANSYAZ2621Q050155I</t>
  </si>
  <si>
    <t>AHANSYAZ2621Q050157V</t>
  </si>
  <si>
    <t>卢理江</t>
  </si>
  <si>
    <t>AHANSYAZ2621Q050158B</t>
  </si>
  <si>
    <t>AHANSYAZ2621Q050160M</t>
  </si>
  <si>
    <t>AHANSYAZ2621Q050161S</t>
  </si>
  <si>
    <t>AHANSYAZ2621Q050162Y</t>
  </si>
  <si>
    <t>AHANSYAZ2621Q050163E</t>
  </si>
  <si>
    <t>翁灼埞</t>
  </si>
  <si>
    <t>AHANSYAZ2621Q050164X</t>
  </si>
  <si>
    <t>AHANSYAZ2621Q050165C</t>
  </si>
  <si>
    <t>AHANSYAZ2621Q050166I</t>
  </si>
  <si>
    <t>黄久艳</t>
  </si>
  <si>
    <t>AHANSYAZ2621Q050167O</t>
  </si>
  <si>
    <t>AHANSYAZ2621Q050168U</t>
  </si>
  <si>
    <t>AHANSYAZ2621Q050169N</t>
  </si>
  <si>
    <t>AHANSYAZ2621Q050170B</t>
  </si>
  <si>
    <t>AHANSYAZ2621Q050171Q</t>
  </si>
  <si>
    <t>AHANSYAZ2621Q050172E</t>
  </si>
  <si>
    <t>AHANSYAZ2621Q050173T</t>
  </si>
  <si>
    <t>AHANSYAZ2621Q050174H</t>
  </si>
  <si>
    <t>AHANSYAZ2621Q050175J</t>
  </si>
  <si>
    <t>AHANSYAZ2621Q050176X</t>
  </si>
  <si>
    <t>AHANSYAZ2621Q050177M</t>
  </si>
  <si>
    <t>AHANSYAZ2621Q050178A</t>
  </si>
  <si>
    <t>AHANSYAZ2621Q050179P</t>
  </si>
  <si>
    <t>AHANSYAZ2621Q050180M</t>
  </si>
  <si>
    <t>AHANSYAZ2621Q050181O</t>
  </si>
  <si>
    <t>AHANSYAZ2621Q050182R</t>
  </si>
  <si>
    <t>AHANSYAZ2621Q050183U</t>
  </si>
  <si>
    <t>AHANSYAZ2621Q050184W</t>
  </si>
  <si>
    <t>AHANSYAZ2621Q050185M</t>
  </si>
  <si>
    <t>AHANSYAZ2621Q050186O</t>
  </si>
  <si>
    <t>AHANSYAZ2621Q050187R</t>
  </si>
  <si>
    <t>AHANSYAZ2621Q050188U</t>
  </si>
  <si>
    <t>郑小妹</t>
  </si>
  <si>
    <t>AHANSYAZ2621Q050189W</t>
  </si>
  <si>
    <t>AHANSYAZ2621Q050190C</t>
  </si>
  <si>
    <t>AHANSYAZ2621Q050191N</t>
  </si>
  <si>
    <t>AHANSYAZ2621Q050192M</t>
  </si>
  <si>
    <t>AHANSYAZ2621Q050193X</t>
  </si>
  <si>
    <t>AHANSYAZ2621Q050194V</t>
  </si>
  <si>
    <t>AHANSYAZ2621Q050195G</t>
  </si>
  <si>
    <t>AHANSYAZ2621Q050197P</t>
  </si>
  <si>
    <t>AHANSYAZ2621Q050198O</t>
  </si>
  <si>
    <t>AHANSYAZ2621Q050199Z</t>
  </si>
  <si>
    <t>AHANSYAZ2621Q050200O</t>
  </si>
  <si>
    <t>陈桂花</t>
  </si>
  <si>
    <t>AHANSYAZ2621Q050201M</t>
  </si>
  <si>
    <t>AHANSYAZ2621Q050202L</t>
  </si>
  <si>
    <t>AHANSYAZ2621Q050203X</t>
  </si>
  <si>
    <t>AHANSYAZ2621Q050204V</t>
  </si>
  <si>
    <t>AHANSYAZ2621Q050205U</t>
  </si>
  <si>
    <t>AHANSYAZ2621Q050206S</t>
  </si>
  <si>
    <t>AHANSYAZ2621Q050207R</t>
  </si>
  <si>
    <t>AHANSYAZ2621Q050208Q</t>
  </si>
  <si>
    <t>AHANSYAZ2621Q050209O</t>
  </si>
  <si>
    <t>AHANSYAZ2621Q050210C</t>
  </si>
  <si>
    <t>AHANSYAZ2621Q050211O</t>
  </si>
  <si>
    <t>AHANSYAZ2621Q050212B</t>
  </si>
  <si>
    <t>AHANSYAZ2621Q050213N</t>
  </si>
  <si>
    <t>AHANSYAZ2621Q050214Z</t>
  </si>
  <si>
    <t>AHANSYAZ2621Q050215M</t>
  </si>
  <si>
    <t>AHANSYAZ2621Q050216Y</t>
  </si>
  <si>
    <t>AHANSYAZ2621Q050217X</t>
  </si>
  <si>
    <t>AHANSYAZ2621Q050218K</t>
  </si>
  <si>
    <t>AHANSYAZ2621Q050219W</t>
  </si>
  <si>
    <t>AHANSYAZ2621Q050220V</t>
  </si>
  <si>
    <t>AHANSYAZ2621Q050223E</t>
  </si>
  <si>
    <t>AHANSYAZ2621Q050224U</t>
  </si>
  <si>
    <t>程起灿</t>
  </si>
  <si>
    <t>AHANSYAZ2621Q050225K</t>
  </si>
  <si>
    <t>梅西村</t>
  </si>
  <si>
    <t>AHANSYAZ2621Q050226A</t>
  </si>
  <si>
    <t>AHANSYAZ2621Q050227Q</t>
  </si>
  <si>
    <t>AHANSYAZ2621Q050228T</t>
  </si>
  <si>
    <t>AHANSYAZ2621Q050229J</t>
  </si>
  <si>
    <t>AHANSYAZ2621Q050230P</t>
  </si>
  <si>
    <t>陈为凎</t>
  </si>
  <si>
    <t>AHANSYAZ2621Q050231G</t>
  </si>
  <si>
    <t>沙埋</t>
  </si>
  <si>
    <t>AHANSYAZ2621Q050232J</t>
  </si>
  <si>
    <t>AHANSYAZ2621Q050233N</t>
  </si>
  <si>
    <t>谢坚</t>
  </si>
  <si>
    <t>AHANSYAZ2621Q050234R</t>
  </si>
  <si>
    <t>AHANSYAZ2621Q050235V</t>
  </si>
  <si>
    <t>AHANSYAZ2621Q050236Z</t>
  </si>
  <si>
    <t>AHANSYAZ2621Q050237D</t>
  </si>
  <si>
    <t>AHANSYAZ2621Q050238G</t>
  </si>
  <si>
    <t>AHANSYAZ2621Q050239X</t>
  </si>
  <si>
    <t>AHANSYAZ2621Q050240C</t>
  </si>
  <si>
    <t>AHANSYAZ2621Q050241E</t>
  </si>
  <si>
    <t>AHANSYAZ2621Q050242T</t>
  </si>
  <si>
    <t>AHANSYAZ2621Q050243I</t>
  </si>
  <si>
    <t>AHANSYAZ2621Q050244X</t>
  </si>
  <si>
    <t>AHANSYAZ2621Q050245L</t>
  </si>
  <si>
    <t>AHANSYAZ2621Q050246A</t>
  </si>
  <si>
    <t>AHANSYAZ2621Q050247P</t>
  </si>
  <si>
    <t>AHANSYAZ2621Q050248E</t>
  </si>
  <si>
    <t>郑朝堂</t>
  </si>
  <si>
    <t>AHANSYAZ2621Q050249T</t>
  </si>
  <si>
    <t>光头岭</t>
  </si>
  <si>
    <t>AHANSYAZ2621Q050250N</t>
  </si>
  <si>
    <t>AHANSYAZ2621Q050251H</t>
  </si>
  <si>
    <t>AHANSYAZ2621Q050252C</t>
  </si>
  <si>
    <t>AHANSYAZ2621Q050253W</t>
  </si>
  <si>
    <t>AHANSYAZ2621Q050254E</t>
  </si>
  <si>
    <t>AHANSYAZ2621Q050255Y</t>
  </si>
  <si>
    <t>AHANSYAZ2621Q050256T</t>
  </si>
  <si>
    <t>AHANSYAZ2621Q050257N</t>
  </si>
  <si>
    <t>AHANSYAZ2621Q050258V</t>
  </si>
  <si>
    <t>AHANSYAZ2621Q050259P</t>
  </si>
  <si>
    <t>AHANSYAZ2621Q050260V</t>
  </si>
  <si>
    <t>AHANSYAZ2621Q050261F</t>
  </si>
  <si>
    <t>AHANSYAZ2621Q050262C</t>
  </si>
  <si>
    <t>AHANSYAZ2621Q050263M</t>
  </si>
  <si>
    <t>AHANSYAZ2621Q050264J</t>
  </si>
  <si>
    <t>AHANSYAZ2621Q050265S</t>
  </si>
  <si>
    <t>杨诗立</t>
  </si>
  <si>
    <t>AHANSYAZ2621Q050266P</t>
  </si>
  <si>
    <t>赤草村闽新农场</t>
  </si>
  <si>
    <t>AHANSYAZ2621Q050267Z</t>
  </si>
  <si>
    <t>AHANSYAZ2621Q050268W</t>
  </si>
  <si>
    <t>AHANSYAZ2621Q050269G</t>
  </si>
  <si>
    <t>AHANSYAZ2621Q050270B</t>
  </si>
  <si>
    <t>AHANSYAZ2621Q050271W</t>
  </si>
  <si>
    <t>AHANSYAZ2621Q050272R</t>
  </si>
  <si>
    <t>AHANSYAZ2621Q050273M</t>
  </si>
  <si>
    <t>谢立船</t>
  </si>
  <si>
    <t>AHANSYAZ2621Q050274H</t>
  </si>
  <si>
    <t>AHANSYAZ2621Q050275C</t>
  </si>
  <si>
    <t>AHANSYAZ2621Q050276K</t>
  </si>
  <si>
    <t>AHANSYAZ2621Q050277F</t>
  </si>
  <si>
    <t>AHANSYAZ2621Q050278A</t>
  </si>
  <si>
    <t>AHANSYAZ2621Q050279V</t>
  </si>
  <si>
    <t>AHANSYAZ2621Q050280Z</t>
  </si>
  <si>
    <t>AHANSYAZ2621Q050281D</t>
  </si>
  <si>
    <t>AHANSYAZ2621Q050282H</t>
  </si>
  <si>
    <t>AHANSYAZ2621Q050283Y</t>
  </si>
  <si>
    <t>AHANSYAZ2621Q050284C</t>
  </si>
  <si>
    <t>AHANSYAZ2621Q050285H</t>
  </si>
  <si>
    <t>AHANSYAZ2621Q050286Y</t>
  </si>
  <si>
    <t>AHANSYAZ2621Q050287C</t>
  </si>
  <si>
    <t>AHANSYAZ2621Q050288T</t>
  </si>
  <si>
    <t>AHANSYAZ2621Q050289X</t>
  </si>
  <si>
    <t>AHANSYAZ2621Q050290C</t>
  </si>
  <si>
    <t>AHANSYAZ2621Q050291R</t>
  </si>
  <si>
    <t>AHANSYAZ2621Q050292F</t>
  </si>
  <si>
    <t>AHANSYAZ2621Q050293U</t>
  </si>
  <si>
    <t>AHANSYAZ2621Q050294W</t>
  </si>
  <si>
    <t>AHANSYAZ2621Q050295L</t>
  </si>
  <si>
    <t>AHANSYAZ2621Q050296A</t>
  </si>
  <si>
    <t>AHANSYAZ2621Q050297P</t>
  </si>
  <si>
    <t>AHANSYAZ2621Q050298D</t>
  </si>
  <si>
    <t>AHANSYAZ2621Q050299S</t>
  </si>
  <si>
    <t>AHANSYAZ2621Q050300U</t>
  </si>
  <si>
    <t>AHANSYAZ2621Q050301L</t>
  </si>
  <si>
    <t>AHANSYAZ2621Q050302P</t>
  </si>
  <si>
    <t>AHANSYAZ2621Q050303G</t>
  </si>
  <si>
    <t>洪美花</t>
  </si>
  <si>
    <t>AHANSYAZ2621Q050004O</t>
  </si>
  <si>
    <t>抱古村贫困户</t>
  </si>
  <si>
    <t>蕉学章</t>
  </si>
  <si>
    <t>蕉文站</t>
  </si>
  <si>
    <t>洪荣</t>
  </si>
  <si>
    <t>洪青</t>
  </si>
  <si>
    <t>唐开福</t>
  </si>
  <si>
    <t>唐世义</t>
  </si>
  <si>
    <t>高玉珍</t>
  </si>
  <si>
    <t>高国财</t>
  </si>
  <si>
    <t>洪海原</t>
  </si>
  <si>
    <t>洪光强</t>
  </si>
  <si>
    <t>洪天亮</t>
  </si>
  <si>
    <t>洪永海</t>
  </si>
  <si>
    <t>洪尾弟</t>
  </si>
  <si>
    <t>洪秀全</t>
  </si>
  <si>
    <t>黄国梅</t>
  </si>
  <si>
    <t>兰志光</t>
  </si>
  <si>
    <t>洪吉胜</t>
  </si>
  <si>
    <t>兰亚祥</t>
  </si>
  <si>
    <t>兰玉光</t>
  </si>
  <si>
    <t>吉秀华</t>
  </si>
  <si>
    <t>黄慧忠</t>
  </si>
  <si>
    <t>黄健华</t>
  </si>
  <si>
    <t>张师良</t>
  </si>
  <si>
    <t>AHANSYAZ2621Q050009I</t>
  </si>
  <si>
    <t>凤岭村贫困户</t>
  </si>
  <si>
    <t>文花爱</t>
  </si>
  <si>
    <t>韦荣好</t>
  </si>
  <si>
    <t>张秋林</t>
  </si>
  <si>
    <t>韦建喜</t>
  </si>
  <si>
    <t>张家梧</t>
  </si>
  <si>
    <t>张传业</t>
  </si>
  <si>
    <t>张家庆</t>
  </si>
  <si>
    <t>文德怀</t>
  </si>
  <si>
    <t>韦海秀</t>
  </si>
  <si>
    <t>文金山</t>
  </si>
  <si>
    <t>张关贤</t>
  </si>
  <si>
    <t>张关明</t>
  </si>
  <si>
    <t>文师建</t>
  </si>
  <si>
    <t>张少华</t>
  </si>
  <si>
    <t>张家灯</t>
  </si>
  <si>
    <t>张志敏</t>
  </si>
  <si>
    <t>张家发</t>
  </si>
  <si>
    <t>张德光</t>
  </si>
  <si>
    <t>张关利</t>
  </si>
  <si>
    <t>张义挺</t>
  </si>
  <si>
    <t>韦月川</t>
  </si>
  <si>
    <t>韦唐忠</t>
  </si>
  <si>
    <t>张进芳</t>
  </si>
  <si>
    <t>徐启泽</t>
  </si>
  <si>
    <t>张永格</t>
  </si>
  <si>
    <t>张金良</t>
  </si>
  <si>
    <t>徐启冲</t>
  </si>
  <si>
    <t>张师月</t>
  </si>
  <si>
    <t>文永胜</t>
  </si>
  <si>
    <t>张志乐</t>
  </si>
  <si>
    <t>韦国景</t>
  </si>
  <si>
    <t>韦礼想</t>
  </si>
  <si>
    <t>韦礼军</t>
  </si>
  <si>
    <t>张关斌</t>
  </si>
  <si>
    <t>韦海忠</t>
  </si>
  <si>
    <t>张才孟</t>
  </si>
  <si>
    <t>文运悟</t>
  </si>
  <si>
    <t>韦家团</t>
  </si>
  <si>
    <t>韦国仕</t>
  </si>
  <si>
    <t>韦章坤</t>
  </si>
  <si>
    <t>韦应敏</t>
  </si>
  <si>
    <t>韦国山</t>
  </si>
  <si>
    <t>张俊</t>
  </si>
  <si>
    <t>张学坚</t>
  </si>
  <si>
    <t>张进武</t>
  </si>
  <si>
    <t>附件6</t>
  </si>
  <si>
    <t>2021年1-3月份三亚市海南省地方财政芒果产量保险投保汇总表（贫困村联保）</t>
  </si>
  <si>
    <t>总保额</t>
  </si>
  <si>
    <t>附件7</t>
  </si>
  <si>
    <t>2021年1-3月份三亚市海南省地方财政芒果产量保险投保明细表（贫困村联保）</t>
  </si>
  <si>
    <t xml:space="preserve">承保单位：中国太平洋财产保险公司海南分公司                                                                                                                                                            人民币单位：元                                                                                                                                                                                                                                       </t>
  </si>
  <si>
    <t>农户自缴保费（0%）</t>
  </si>
  <si>
    <t>抱古村</t>
  </si>
  <si>
    <t>附件8</t>
  </si>
  <si>
    <t>2021年1-3月份三亚市海南省地方财政芒果产量及大灾保险投保附件不相符明细表</t>
  </si>
  <si>
    <t xml:space="preserve">承保单位：中国太平洋财产保险公司海南分公司                                                                         人民币单位：元                                                                 </t>
  </si>
  <si>
    <t>投保数量（株）</t>
  </si>
  <si>
    <t>险种</t>
  </si>
  <si>
    <t>差异原因</t>
  </si>
  <si>
    <t xml:space="preserve">审计确认结果 </t>
  </si>
  <si>
    <t>大灾及附加</t>
  </si>
  <si>
    <t>投保人与核保人不一致</t>
  </si>
  <si>
    <t>核保时投保人不在现场，投保人家人核保</t>
  </si>
  <si>
    <t>69户</t>
  </si>
  <si>
    <t>承保数量
（株）</t>
  </si>
  <si>
    <t>投保人家人核保</t>
  </si>
  <si>
    <t>产量及附加</t>
  </si>
  <si>
    <t>投保时投保人不在现场，投保人家人核保</t>
  </si>
  <si>
    <t>40户</t>
  </si>
  <si>
    <t>密度超过60株/亩</t>
  </si>
  <si>
    <t>投保标的为承租果树，核保勘察时果地面积不准确</t>
  </si>
  <si>
    <t>密度超过68株/亩</t>
  </si>
  <si>
    <t>12户</t>
  </si>
  <si>
    <t>密度超过69株/亩</t>
  </si>
</sst>
</file>

<file path=xl/styles.xml><?xml version="1.0" encoding="utf-8"?>
<styleSheet xmlns="http://schemas.openxmlformats.org/spreadsheetml/2006/main">
  <numFmts count="10">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_);[Red]\(#,##0.0\)"/>
    <numFmt numFmtId="177" formatCode="0_ "/>
    <numFmt numFmtId="178" formatCode="0.00_ "/>
    <numFmt numFmtId="179" formatCode="#,##0.00_ "/>
    <numFmt numFmtId="180" formatCode="#,##0.00_);[Red]\(#,##0.00\)"/>
    <numFmt numFmtId="181" formatCode="#,##0_);[Red]\(#,##0\)"/>
  </numFmts>
  <fonts count="41">
    <font>
      <sz val="11"/>
      <color theme="1"/>
      <name val="宋体"/>
      <charset val="134"/>
      <scheme val="minor"/>
    </font>
    <font>
      <sz val="11"/>
      <color theme="1"/>
      <name val="楷体_GB2312"/>
      <charset val="134"/>
    </font>
    <font>
      <sz val="10"/>
      <color theme="1"/>
      <name val="楷体_GB2312"/>
      <charset val="134"/>
    </font>
    <font>
      <sz val="16"/>
      <color theme="1"/>
      <name val="楷体_GB2312"/>
      <charset val="134"/>
    </font>
    <font>
      <sz val="10"/>
      <name val="楷体_GB2312"/>
      <charset val="134"/>
    </font>
    <font>
      <b/>
      <sz val="10"/>
      <name val="楷体_GB2312"/>
      <charset val="134"/>
    </font>
    <font>
      <sz val="18"/>
      <name val="楷体_GB2312"/>
      <charset val="134"/>
    </font>
    <font>
      <sz val="11"/>
      <name val="楷体_GB2312"/>
      <charset val="134"/>
    </font>
    <font>
      <sz val="11"/>
      <color rgb="FFFF0000"/>
      <name val="楷体_GB2312"/>
      <charset val="134"/>
    </font>
    <font>
      <sz val="10"/>
      <color rgb="FF000000"/>
      <name val="楷体_GB2312"/>
      <charset val="134"/>
    </font>
    <font>
      <sz val="11"/>
      <color rgb="FF000000"/>
      <name val="楷体_GB2312"/>
      <charset val="134"/>
    </font>
    <font>
      <sz val="18"/>
      <name val="Arial"/>
      <charset val="134"/>
    </font>
    <font>
      <sz val="10"/>
      <name val="Arial"/>
      <charset val="134"/>
    </font>
    <font>
      <sz val="11"/>
      <name val="宋体"/>
      <charset val="134"/>
      <scheme val="minor"/>
    </font>
    <font>
      <sz val="11"/>
      <color rgb="FFFF0000"/>
      <name val="宋体"/>
      <charset val="134"/>
      <scheme val="minor"/>
    </font>
    <font>
      <sz val="10"/>
      <color rgb="FFFF0000"/>
      <name val="楷体_GB2312"/>
      <charset val="134"/>
    </font>
    <font>
      <b/>
      <sz val="18"/>
      <name val="楷体_GB2312"/>
      <charset val="134"/>
    </font>
    <font>
      <sz val="10"/>
      <name val="宋体"/>
      <charset val="134"/>
      <scheme val="minor"/>
    </font>
    <font>
      <sz val="11"/>
      <color rgb="FF000000"/>
      <name val="宋体"/>
      <charset val="134"/>
    </font>
    <font>
      <sz val="11"/>
      <color rgb="FF000000"/>
      <name val="宋体"/>
      <charset val="134"/>
      <scheme val="minor"/>
    </font>
    <font>
      <sz val="10"/>
      <color rgb="FF052540"/>
      <name val="楷体_GB2312"/>
      <charset val="134"/>
    </font>
    <font>
      <b/>
      <sz val="15"/>
      <color theme="3"/>
      <name val="宋体"/>
      <charset val="134"/>
      <scheme val="minor"/>
    </font>
    <font>
      <b/>
      <sz val="13"/>
      <color theme="3"/>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rgb="FFFFC7CE"/>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3" fillId="5" borderId="0" applyNumberFormat="0" applyBorder="0" applyAlignment="0" applyProtection="0">
      <alignment vertical="center"/>
    </xf>
    <xf numFmtId="0" fontId="28" fillId="1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4" borderId="0" applyNumberFormat="0" applyBorder="0" applyAlignment="0" applyProtection="0">
      <alignment vertical="center"/>
    </xf>
    <xf numFmtId="0" fontId="26" fillId="7" borderId="0" applyNumberFormat="0" applyBorder="0" applyAlignment="0" applyProtection="0">
      <alignment vertical="center"/>
    </xf>
    <xf numFmtId="43" fontId="0" fillId="0" borderId="0" applyFont="0" applyFill="0" applyBorder="0" applyAlignment="0" applyProtection="0">
      <alignment vertical="center"/>
    </xf>
    <xf numFmtId="0" fontId="24" fillId="12"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3" borderId="17" applyNumberFormat="0" applyFont="0" applyAlignment="0" applyProtection="0">
      <alignment vertical="center"/>
    </xf>
    <xf numFmtId="0" fontId="24" fillId="14" borderId="0" applyNumberFormat="0" applyBorder="0" applyAlignment="0" applyProtection="0">
      <alignment vertical="center"/>
    </xf>
    <xf numFmtId="0" fontId="2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14" applyNumberFormat="0" applyFill="0" applyAlignment="0" applyProtection="0">
      <alignment vertical="center"/>
    </xf>
    <xf numFmtId="0" fontId="22" fillId="0" borderId="14" applyNumberFormat="0" applyFill="0" applyAlignment="0" applyProtection="0">
      <alignment vertical="center"/>
    </xf>
    <xf numFmtId="0" fontId="24" fillId="11" borderId="0" applyNumberFormat="0" applyBorder="0" applyAlignment="0" applyProtection="0">
      <alignment vertical="center"/>
    </xf>
    <xf numFmtId="0" fontId="25" fillId="0" borderId="16" applyNumberFormat="0" applyFill="0" applyAlignment="0" applyProtection="0">
      <alignment vertical="center"/>
    </xf>
    <xf numFmtId="0" fontId="24" fillId="17" borderId="0" applyNumberFormat="0" applyBorder="0" applyAlignment="0" applyProtection="0">
      <alignment vertical="center"/>
    </xf>
    <xf numFmtId="0" fontId="35" fillId="20" borderId="18" applyNumberFormat="0" applyAlignment="0" applyProtection="0">
      <alignment vertical="center"/>
    </xf>
    <xf numFmtId="0" fontId="36" fillId="20" borderId="15" applyNumberFormat="0" applyAlignment="0" applyProtection="0">
      <alignment vertical="center"/>
    </xf>
    <xf numFmtId="0" fontId="37" fillId="24" borderId="19" applyNumberFormat="0" applyAlignment="0" applyProtection="0">
      <alignment vertical="center"/>
    </xf>
    <xf numFmtId="0" fontId="23" fillId="25" borderId="0" applyNumberFormat="0" applyBorder="0" applyAlignment="0" applyProtection="0">
      <alignment vertical="center"/>
    </xf>
    <xf numFmtId="0" fontId="24" fillId="27" borderId="0" applyNumberFormat="0" applyBorder="0" applyAlignment="0" applyProtection="0">
      <alignment vertical="center"/>
    </xf>
    <xf numFmtId="0" fontId="38" fillId="0" borderId="20" applyNumberFormat="0" applyFill="0" applyAlignment="0" applyProtection="0">
      <alignment vertical="center"/>
    </xf>
    <xf numFmtId="0" fontId="39" fillId="0" borderId="21" applyNumberFormat="0" applyFill="0" applyAlignment="0" applyProtection="0">
      <alignment vertical="center"/>
    </xf>
    <xf numFmtId="0" fontId="34" fillId="16" borderId="0" applyNumberFormat="0" applyBorder="0" applyAlignment="0" applyProtection="0">
      <alignment vertical="center"/>
    </xf>
    <xf numFmtId="0" fontId="27" fillId="9" borderId="0" applyNumberFormat="0" applyBorder="0" applyAlignment="0" applyProtection="0">
      <alignment vertical="center"/>
    </xf>
    <xf numFmtId="0" fontId="23" fillId="8" borderId="0" applyNumberFormat="0" applyBorder="0" applyAlignment="0" applyProtection="0">
      <alignment vertical="center"/>
    </xf>
    <xf numFmtId="0" fontId="24" fillId="19" borderId="0" applyNumberFormat="0" applyBorder="0" applyAlignment="0" applyProtection="0">
      <alignment vertical="center"/>
    </xf>
    <xf numFmtId="0" fontId="23" fillId="22" borderId="0" applyNumberFormat="0" applyBorder="0" applyAlignment="0" applyProtection="0">
      <alignment vertical="center"/>
    </xf>
    <xf numFmtId="0" fontId="23" fillId="3"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4" fillId="33" borderId="0" applyNumberFormat="0" applyBorder="0" applyAlignment="0" applyProtection="0">
      <alignment vertical="center"/>
    </xf>
    <xf numFmtId="0" fontId="24" fillId="26" borderId="0" applyNumberFormat="0" applyBorder="0" applyAlignment="0" applyProtection="0">
      <alignment vertical="center"/>
    </xf>
    <xf numFmtId="0" fontId="23" fillId="30" borderId="0" applyNumberFormat="0" applyBorder="0" applyAlignment="0" applyProtection="0">
      <alignment vertical="center"/>
    </xf>
    <xf numFmtId="0" fontId="23" fillId="29" borderId="0" applyNumberFormat="0" applyBorder="0" applyAlignment="0" applyProtection="0">
      <alignment vertical="center"/>
    </xf>
    <xf numFmtId="0" fontId="24" fillId="6" borderId="0" applyNumberFormat="0" applyBorder="0" applyAlignment="0" applyProtection="0">
      <alignment vertical="center"/>
    </xf>
    <xf numFmtId="0" fontId="23" fillId="18" borderId="0" applyNumberFormat="0" applyBorder="0" applyAlignment="0" applyProtection="0">
      <alignment vertical="center"/>
    </xf>
    <xf numFmtId="0" fontId="24" fillId="21" borderId="0" applyNumberFormat="0" applyBorder="0" applyAlignment="0" applyProtection="0">
      <alignment vertical="center"/>
    </xf>
    <xf numFmtId="0" fontId="24" fillId="23" borderId="0" applyNumberFormat="0" applyBorder="0" applyAlignment="0" applyProtection="0">
      <alignment vertical="center"/>
    </xf>
    <xf numFmtId="0" fontId="23" fillId="28" borderId="0" applyNumberFormat="0" applyBorder="0" applyAlignment="0" applyProtection="0">
      <alignment vertical="center"/>
    </xf>
    <xf numFmtId="0" fontId="24" fillId="15" borderId="0" applyNumberFormat="0" applyBorder="0" applyAlignment="0" applyProtection="0">
      <alignment vertical="center"/>
    </xf>
    <xf numFmtId="0" fontId="0" fillId="0" borderId="0">
      <alignment vertical="center"/>
    </xf>
  </cellStyleXfs>
  <cellXfs count="18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Alignment="1">
      <alignment vertical="center"/>
    </xf>
    <xf numFmtId="0" fontId="4" fillId="0" borderId="1" xfId="49"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lignment vertical="center"/>
    </xf>
    <xf numFmtId="0" fontId="5" fillId="0" borderId="1" xfId="49"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43" fontId="7" fillId="0" borderId="0" xfId="8" applyFont="1" applyFill="1" applyAlignment="1">
      <alignment vertical="center"/>
    </xf>
    <xf numFmtId="43" fontId="7" fillId="0" borderId="0" xfId="8" applyFont="1" applyFill="1" applyAlignment="1">
      <alignment horizontal="center" vertical="center"/>
    </xf>
    <xf numFmtId="43" fontId="8" fillId="0" borderId="0" xfId="8" applyFont="1" applyFill="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center"/>
    </xf>
    <xf numFmtId="0" fontId="4" fillId="0" borderId="2" xfId="0" applyFont="1" applyBorder="1" applyAlignment="1">
      <alignment horizontal="left" vertical="center"/>
    </xf>
    <xf numFmtId="0" fontId="4" fillId="0" borderId="3" xfId="49"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43" fontId="4" fillId="0" borderId="3" xfId="8" applyFont="1" applyFill="1" applyBorder="1" applyAlignment="1">
      <alignment horizontal="center" vertical="center"/>
    </xf>
    <xf numFmtId="0" fontId="4" fillId="0" borderId="4" xfId="0" applyFont="1" applyBorder="1" applyAlignment="1">
      <alignment horizontal="center" vertical="center"/>
    </xf>
    <xf numFmtId="0" fontId="4" fillId="0" borderId="5" xfId="49"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43" fontId="4" fillId="0" borderId="5" xfId="8" applyFont="1" applyFill="1" applyBorder="1" applyAlignment="1">
      <alignment horizontal="center" vertical="center"/>
    </xf>
    <xf numFmtId="0" fontId="4" fillId="0" borderId="6" xfId="0" applyFont="1" applyBorder="1" applyAlignment="1">
      <alignment horizontal="center" vertical="center"/>
    </xf>
    <xf numFmtId="0" fontId="4" fillId="0" borderId="7" xfId="49" applyFont="1" applyBorder="1" applyAlignment="1">
      <alignment horizontal="center" vertical="center" wrapText="1"/>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43" fontId="4" fillId="0" borderId="7" xfId="8"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43" fontId="4" fillId="0" borderId="1" xfId="8" applyFont="1" applyFill="1" applyBorder="1" applyAlignment="1">
      <alignment vertical="center"/>
    </xf>
    <xf numFmtId="43" fontId="4" fillId="0" borderId="1" xfId="8"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13" xfId="0" applyFont="1" applyBorder="1" applyAlignment="1">
      <alignment horizontal="center" vertical="center"/>
    </xf>
    <xf numFmtId="176" fontId="4" fillId="0" borderId="3" xfId="49"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43" fontId="4" fillId="0" borderId="3" xfId="8" applyFont="1" applyFill="1" applyBorder="1" applyAlignment="1">
      <alignment horizontal="center" vertical="center" wrapText="1"/>
    </xf>
    <xf numFmtId="176" fontId="4" fillId="0" borderId="7" xfId="49" applyNumberFormat="1" applyFont="1" applyBorder="1" applyAlignment="1">
      <alignment horizontal="center" vertical="center" wrapText="1"/>
    </xf>
    <xf numFmtId="43"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3" xfId="49" applyFont="1" applyBorder="1" applyAlignment="1">
      <alignment horizontal="center" vertical="center" wrapText="1"/>
    </xf>
    <xf numFmtId="14" fontId="4" fillId="0" borderId="1" xfId="0" applyNumberFormat="1" applyFont="1" applyBorder="1" applyAlignment="1">
      <alignment horizontal="left" vertical="center"/>
    </xf>
    <xf numFmtId="0" fontId="4" fillId="0" borderId="1" xfId="0" applyFont="1" applyBorder="1" applyAlignment="1">
      <alignment horizontal="right" vertical="center"/>
    </xf>
    <xf numFmtId="0" fontId="9" fillId="0" borderId="0" xfId="0" applyFont="1" applyAlignment="1">
      <alignment horizontal="left" vertical="center"/>
    </xf>
    <xf numFmtId="0" fontId="10" fillId="0" borderId="0" xfId="0" applyFont="1" applyAlignment="1">
      <alignment horizontal="center" vertical="center"/>
    </xf>
    <xf numFmtId="0" fontId="4" fillId="2" borderId="1" xfId="49"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43" fontId="9" fillId="0" borderId="1" xfId="8" applyFont="1" applyBorder="1" applyAlignment="1">
      <alignment vertical="center" wrapText="1"/>
    </xf>
    <xf numFmtId="43" fontId="9" fillId="0" borderId="1" xfId="8" applyFont="1" applyBorder="1" applyAlignment="1">
      <alignment horizontal="center" vertical="center" wrapText="1"/>
    </xf>
    <xf numFmtId="43" fontId="9" fillId="0" borderId="7" xfId="8"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43" fontId="2" fillId="0" borderId="1" xfId="8" applyFont="1" applyBorder="1" applyAlignment="1">
      <alignment vertical="center"/>
    </xf>
    <xf numFmtId="43" fontId="2" fillId="0" borderId="1" xfId="8" applyFont="1" applyBorder="1" applyAlignment="1">
      <alignment horizontal="center" vertical="center"/>
    </xf>
    <xf numFmtId="0" fontId="9" fillId="0" borderId="8" xfId="0" applyFont="1" applyBorder="1" applyAlignment="1">
      <alignment horizontal="left" vertical="center"/>
    </xf>
    <xf numFmtId="43" fontId="1" fillId="0" borderId="0" xfId="0" applyNumberFormat="1" applyFont="1">
      <alignment vertical="center"/>
    </xf>
    <xf numFmtId="49" fontId="10" fillId="0" borderId="0" xfId="0" applyNumberFormat="1" applyFont="1" applyAlignment="1">
      <alignment horizontal="center" vertical="center"/>
    </xf>
    <xf numFmtId="0" fontId="9" fillId="0" borderId="3" xfId="0" applyFont="1" applyBorder="1" applyAlignment="1">
      <alignment horizontal="center" vertical="center"/>
    </xf>
    <xf numFmtId="0" fontId="4" fillId="2" borderId="3" xfId="49" applyFont="1" applyFill="1" applyBorder="1" applyAlignment="1">
      <alignment horizontal="center" vertical="center" wrapText="1"/>
    </xf>
    <xf numFmtId="0" fontId="9" fillId="0" borderId="7" xfId="0" applyFont="1" applyBorder="1" applyAlignment="1">
      <alignment horizontal="center" vertical="center"/>
    </xf>
    <xf numFmtId="178" fontId="9" fillId="0" borderId="1" xfId="0" applyNumberFormat="1" applyFont="1" applyBorder="1" applyAlignment="1">
      <alignment horizontal="center" vertical="center" wrapText="1"/>
    </xf>
    <xf numFmtId="176" fontId="4" fillId="2" borderId="1" xfId="49" applyNumberFormat="1" applyFont="1" applyFill="1" applyBorder="1" applyAlignment="1">
      <alignment horizontal="center" vertical="center" wrapText="1"/>
    </xf>
    <xf numFmtId="0" fontId="4" fillId="2" borderId="7" xfId="49" applyFont="1" applyFill="1" applyBorder="1" applyAlignment="1">
      <alignment horizontal="center" vertical="center" wrapText="1"/>
    </xf>
    <xf numFmtId="43" fontId="9" fillId="0" borderId="7" xfId="8" applyFont="1" applyBorder="1" applyAlignment="1">
      <alignment horizontal="center" vertical="center"/>
    </xf>
    <xf numFmtId="43" fontId="4" fillId="2" borderId="1" xfId="8" applyFont="1" applyFill="1" applyBorder="1" applyAlignment="1">
      <alignment horizontal="center" vertical="center" wrapText="1"/>
    </xf>
    <xf numFmtId="43" fontId="4" fillId="2" borderId="7" xfId="8" applyFont="1" applyFill="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vertical="center"/>
    </xf>
    <xf numFmtId="0" fontId="13" fillId="0" borderId="0" xfId="0" applyFont="1" applyAlignment="1">
      <alignment horizontal="left" vertical="center"/>
    </xf>
    <xf numFmtId="177" fontId="13" fillId="0" borderId="0" xfId="0" applyNumberFormat="1" applyFont="1" applyAlignment="1">
      <alignment horizontal="center" vertical="center"/>
    </xf>
    <xf numFmtId="43" fontId="13" fillId="0" borderId="0" xfId="8" applyFont="1" applyFill="1" applyAlignment="1">
      <alignment vertical="center"/>
    </xf>
    <xf numFmtId="0" fontId="13" fillId="0" borderId="0" xfId="0" applyFont="1" applyAlignment="1">
      <alignment horizontal="left" vertical="center" wrapText="1"/>
    </xf>
    <xf numFmtId="43" fontId="13" fillId="0" borderId="0" xfId="8" applyFont="1" applyFill="1" applyAlignment="1">
      <alignment horizontal="center" vertical="center"/>
    </xf>
    <xf numFmtId="43" fontId="14" fillId="0" borderId="0" xfId="8" applyFont="1" applyFill="1" applyAlignment="1">
      <alignment horizontal="center" vertical="center"/>
    </xf>
    <xf numFmtId="177" fontId="6" fillId="0" borderId="0" xfId="0" applyNumberFormat="1" applyFont="1" applyAlignment="1">
      <alignment horizontal="center" vertical="center"/>
    </xf>
    <xf numFmtId="0" fontId="6" fillId="0" borderId="0" xfId="0" applyFont="1" applyAlignment="1">
      <alignment horizontal="center" vertical="center" wrapText="1"/>
    </xf>
    <xf numFmtId="177" fontId="4" fillId="0" borderId="2" xfId="0" applyNumberFormat="1" applyFont="1" applyBorder="1" applyAlignment="1">
      <alignment horizontal="left" vertical="center"/>
    </xf>
    <xf numFmtId="0" fontId="4" fillId="0" borderId="2" xfId="0" applyFont="1" applyBorder="1" applyAlignment="1">
      <alignment horizontal="left" vertical="center" wrapText="1"/>
    </xf>
    <xf numFmtId="177" fontId="4" fillId="0" borderId="3" xfId="0" applyNumberFormat="1" applyFont="1" applyBorder="1" applyAlignment="1">
      <alignment horizontal="center" vertical="center" wrapText="1"/>
    </xf>
    <xf numFmtId="177" fontId="4" fillId="0" borderId="5" xfId="0" applyNumberFormat="1" applyFont="1" applyBorder="1" applyAlignment="1">
      <alignment horizontal="center" vertical="center" wrapText="1"/>
    </xf>
    <xf numFmtId="177" fontId="4" fillId="0" borderId="7"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0" fontId="4" fillId="0" borderId="1" xfId="0" applyFont="1" applyBorder="1" applyAlignment="1">
      <alignment horizontal="left"/>
    </xf>
    <xf numFmtId="14" fontId="15" fillId="0" borderId="1" xfId="0" applyNumberFormat="1" applyFont="1" applyBorder="1" applyAlignment="1">
      <alignment horizontal="center" vertical="center"/>
    </xf>
    <xf numFmtId="43" fontId="4" fillId="0" borderId="1" xfId="8" applyFont="1" applyFill="1" applyBorder="1" applyAlignment="1" applyProtection="1">
      <alignment vertical="center"/>
    </xf>
    <xf numFmtId="179" fontId="4" fillId="0" borderId="1" xfId="8" applyNumberFormat="1" applyFont="1" applyBorder="1" applyAlignment="1">
      <alignment horizontal="right" vertical="center"/>
    </xf>
    <xf numFmtId="177" fontId="4" fillId="0" borderId="1" xfId="0" applyNumberFormat="1" applyFont="1" applyBorder="1" applyAlignment="1">
      <alignment horizontal="right" vertical="center"/>
    </xf>
    <xf numFmtId="43" fontId="4" fillId="0" borderId="1" xfId="8" applyFont="1" applyBorder="1" applyAlignment="1">
      <alignment horizontal="center" vertical="center"/>
    </xf>
    <xf numFmtId="43" fontId="4" fillId="0" borderId="1" xfId="8" applyFont="1" applyBorder="1" applyAlignment="1">
      <alignment horizontal="right" vertical="center"/>
    </xf>
    <xf numFmtId="0" fontId="16" fillId="0" borderId="0" xfId="0" applyFont="1" applyAlignment="1">
      <alignment horizontal="center" vertical="center"/>
    </xf>
    <xf numFmtId="0" fontId="9" fillId="0"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0" xfId="0" applyFont="1" applyFill="1" applyAlignment="1">
      <alignment horizontal="center" vertical="center"/>
    </xf>
    <xf numFmtId="0" fontId="17"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NumberFormat="1" applyFont="1" applyFill="1" applyAlignment="1">
      <alignment horizontal="center" vertical="center"/>
    </xf>
    <xf numFmtId="0" fontId="4" fillId="0" borderId="0" xfId="0" applyFont="1" applyFill="1" applyBorder="1" applyAlignment="1">
      <alignment horizontal="left" vertical="center"/>
    </xf>
    <xf numFmtId="43" fontId="7" fillId="0" borderId="0" xfId="8" applyFont="1" applyFill="1" applyBorder="1" applyAlignment="1">
      <alignment horizontal="center" vertical="center"/>
    </xf>
    <xf numFmtId="0" fontId="6" fillId="0" borderId="0" xfId="0" applyNumberFormat="1" applyFont="1" applyFill="1" applyBorder="1" applyAlignment="1">
      <alignment horizontal="center" vertical="center"/>
    </xf>
    <xf numFmtId="0" fontId="4" fillId="0" borderId="6"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0" fontId="4" fillId="0" borderId="3" xfId="49"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5" xfId="49"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49"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7"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49" applyNumberFormat="1" applyFont="1" applyFill="1" applyBorder="1" applyAlignment="1">
      <alignment vertical="center" wrapText="1"/>
    </xf>
    <xf numFmtId="14" fontId="4" fillId="0" borderId="1" xfId="0" applyNumberFormat="1" applyFont="1" applyFill="1" applyBorder="1" applyAlignment="1">
      <alignment horizontal="center" vertical="center"/>
    </xf>
    <xf numFmtId="0" fontId="4" fillId="0" borderId="1" xfId="49" applyNumberFormat="1" applyFont="1" applyFill="1" applyBorder="1" applyAlignment="1">
      <alignment horizontal="center" vertical="center" wrapText="1"/>
    </xf>
    <xf numFmtId="0" fontId="4" fillId="0" borderId="1" xfId="0" applyNumberFormat="1" applyFont="1" applyFill="1" applyBorder="1" applyAlignment="1">
      <alignment horizontal="center"/>
    </xf>
    <xf numFmtId="179" fontId="4" fillId="0" borderId="1" xfId="8" applyNumberFormat="1" applyFont="1" applyFill="1" applyBorder="1" applyAlignment="1">
      <alignment horizontal="right" vertical="center"/>
    </xf>
    <xf numFmtId="14" fontId="15"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xf>
    <xf numFmtId="43" fontId="4" fillId="0" borderId="1" xfId="8" applyFont="1" applyFill="1" applyBorder="1" applyAlignment="1" applyProtection="1">
      <alignment horizontal="center" vertical="center"/>
    </xf>
    <xf numFmtId="14" fontId="4" fillId="0" borderId="1" xfId="0" applyNumberFormat="1" applyFont="1" applyFill="1" applyBorder="1" applyAlignment="1" applyProtection="1">
      <alignment horizontal="center" vertical="center"/>
    </xf>
    <xf numFmtId="14" fontId="15" fillId="0" borderId="1" xfId="0" applyNumberFormat="1" applyFont="1" applyFill="1" applyBorder="1" applyAlignment="1" applyProtection="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3" fontId="4" fillId="0" borderId="1" xfId="0" applyNumberFormat="1" applyFont="1" applyFill="1" applyBorder="1" applyAlignment="1">
      <alignment horizontal="center" vertical="center"/>
    </xf>
    <xf numFmtId="43" fontId="17" fillId="0" borderId="0" xfId="8" applyFont="1" applyFill="1" applyAlignment="1">
      <alignment horizontal="center" vertical="center"/>
    </xf>
    <xf numFmtId="43" fontId="17" fillId="0" borderId="0" xfId="0" applyNumberFormat="1" applyFont="1" applyFill="1" applyAlignment="1">
      <alignment horizontal="center" vertical="center"/>
    </xf>
    <xf numFmtId="43" fontId="13" fillId="0" borderId="0" xfId="0" applyNumberFormat="1" applyFont="1" applyFill="1" applyAlignment="1">
      <alignment horizontal="center" vertical="center"/>
    </xf>
    <xf numFmtId="0" fontId="17" fillId="0" borderId="0" xfId="0" applyNumberFormat="1" applyFont="1" applyFill="1" applyAlignment="1">
      <alignment horizontal="center" vertical="center"/>
    </xf>
    <xf numFmtId="0" fontId="1" fillId="0" borderId="0" xfId="0" applyFont="1" applyFill="1">
      <alignment vertical="center"/>
    </xf>
    <xf numFmtId="0" fontId="10" fillId="0" borderId="0" xfId="0" applyFont="1" applyFill="1" applyAlignment="1">
      <alignment horizontal="center" vertical="center"/>
    </xf>
    <xf numFmtId="0" fontId="4" fillId="0" borderId="0" xfId="0" applyFont="1" applyAlignment="1"/>
    <xf numFmtId="0" fontId="18" fillId="0" borderId="0" xfId="0" applyFont="1" applyAlignment="1">
      <alignment horizontal="center" vertical="center"/>
    </xf>
    <xf numFmtId="43" fontId="18" fillId="0" borderId="0" xfId="8" applyFont="1" applyAlignment="1">
      <alignment vertical="center"/>
    </xf>
    <xf numFmtId="49" fontId="19" fillId="0" borderId="0" xfId="0" applyNumberFormat="1" applyFont="1" applyAlignment="1">
      <alignment horizontal="center" vertical="center"/>
    </xf>
    <xf numFmtId="0" fontId="18" fillId="0" borderId="0" xfId="0" applyFont="1" applyAlignment="1">
      <alignment horizontal="left" vertical="center"/>
    </xf>
    <xf numFmtId="0" fontId="2" fillId="0" borderId="1" xfId="0" applyFont="1" applyBorder="1" applyAlignment="1">
      <alignment horizontal="left" vertical="center"/>
    </xf>
    <xf numFmtId="180" fontId="20" fillId="0" borderId="1" xfId="0" applyNumberFormat="1" applyFont="1" applyBorder="1" applyAlignment="1">
      <alignment horizontal="righ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43" fontId="2" fillId="0" borderId="1" xfId="8" applyFont="1" applyBorder="1" applyAlignment="1">
      <alignment horizontal="righ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2" xfId="0" applyFont="1" applyBorder="1" applyAlignment="1">
      <alignment horizontal="center" vertical="center" wrapText="1"/>
    </xf>
    <xf numFmtId="180" fontId="18" fillId="0" borderId="0" xfId="0" applyNumberFormat="1" applyFont="1" applyAlignment="1">
      <alignment horizontal="center" vertical="center"/>
    </xf>
    <xf numFmtId="178" fontId="9" fillId="0" borderId="3" xfId="0" applyNumberFormat="1" applyFont="1" applyBorder="1" applyAlignment="1">
      <alignment horizontal="center" vertical="center" wrapText="1"/>
    </xf>
    <xf numFmtId="178" fontId="9" fillId="0" borderId="7" xfId="0" applyNumberFormat="1" applyFont="1" applyBorder="1" applyAlignment="1">
      <alignment horizontal="center" vertical="center" wrapText="1"/>
    </xf>
    <xf numFmtId="181" fontId="4" fillId="2" borderId="1" xfId="49" applyNumberFormat="1" applyFont="1" applyFill="1" applyBorder="1" applyAlignment="1">
      <alignment horizontal="center" vertical="center" wrapText="1"/>
    </xf>
    <xf numFmtId="179" fontId="18"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43" fontId="0" fillId="0" borderId="0" xfId="8" applyFont="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1150;&#20844;&#36164;&#26009;\&#23457;&#35745;&#35780;&#20272;&#36164;&#26009;\&#21016;&#31179;&#32418;\2021&#24180;&#23457;&#35745;\&#20892;&#19994;&#20892;&#26449;&#23616;&#36164;&#26009;\&#22826;&#24179;&#27915;&#20445;&#38505;&#20445;&#21333;&#39033;&#30446;&#36164;&#26009;\2021&#24180;1-3&#26376;&#33426;&#26524;&#20445;&#38505;\2021&#24180;&#19968;&#23395;&#24230;&#23457;&#35745;&#25253;&#21578;&#65288;&#22826;&#20445;&#65289;\&#38468;&#20214;\2021&#24180;1-3&#26376;&#20221;&#36139;&#22256;&#25143;&#33426;&#26524;&#20135;&#37327;&#20445;&#38505;&#25237;&#20445;&#23457;&#23450;&#34920;(202111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1年1-3月芒果产量汇总表"/>
      <sheetName val="2021年1-3月芒果产量及附加险保费明细表"/>
    </sheetNames>
    <sheetDataSet>
      <sheetData sheetId="0" refreshError="1"/>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48567"/>
  <sheetViews>
    <sheetView workbookViewId="0">
      <selection activeCell="F10" sqref="F10"/>
    </sheetView>
  </sheetViews>
  <sheetFormatPr defaultColWidth="9" defaultRowHeight="13.5"/>
  <cols>
    <col min="1" max="1" width="5.2" style="165" customWidth="1"/>
    <col min="2" max="2" width="14.7333333333333" style="165" customWidth="1"/>
    <col min="3" max="3" width="9.66666666666667" style="165" customWidth="1"/>
    <col min="4" max="4" width="8.8" style="165" customWidth="1"/>
    <col min="5" max="5" width="12.1333333333333" style="166" customWidth="1"/>
    <col min="6" max="6" width="17" style="165" customWidth="1"/>
    <col min="7" max="7" width="15.6666666666667" style="165" customWidth="1"/>
    <col min="8" max="8" width="16.2666666666667" style="165" customWidth="1"/>
    <col min="9" max="9" width="15.7333333333333" style="165" customWidth="1"/>
    <col min="10" max="10" width="14.8" style="165" customWidth="1"/>
    <col min="11" max="11" width="12.5333333333333" style="165" customWidth="1"/>
    <col min="12" max="12" width="14" style="165" customWidth="1"/>
    <col min="13" max="13" width="14.2" style="167" customWidth="1"/>
    <col min="14" max="14" width="14.0666666666667" style="167" customWidth="1"/>
    <col min="15" max="15" width="14.1333333333333" style="167" customWidth="1"/>
    <col min="16" max="16" width="13.6666666666667" style="167" customWidth="1"/>
    <col min="17" max="17" width="15.9333333333333" style="167" customWidth="1"/>
    <col min="18" max="18" width="9" style="165"/>
    <col min="19" max="16375" width="9" style="168"/>
  </cols>
  <sheetData>
    <row r="1" ht="25.05" customHeight="1" spans="1:2">
      <c r="A1" s="64" t="s">
        <v>0</v>
      </c>
      <c r="B1" s="64"/>
    </row>
    <row r="2" s="164" customFormat="1" ht="43.9" customHeight="1" spans="1:17">
      <c r="A2" s="26" t="s">
        <v>1</v>
      </c>
      <c r="B2" s="26"/>
      <c r="C2" s="26"/>
      <c r="D2" s="26"/>
      <c r="E2" s="26"/>
      <c r="F2" s="26"/>
      <c r="G2" s="26"/>
      <c r="H2" s="26"/>
      <c r="I2" s="26"/>
      <c r="J2" s="26"/>
      <c r="K2" s="26"/>
      <c r="L2" s="26"/>
      <c r="M2" s="26"/>
      <c r="N2" s="26"/>
      <c r="O2" s="26"/>
      <c r="P2" s="26"/>
      <c r="Q2" s="26"/>
    </row>
    <row r="3" s="164" customFormat="1" ht="30" customHeight="1" spans="1:17">
      <c r="A3" s="25" t="s">
        <v>2</v>
      </c>
      <c r="B3" s="25"/>
      <c r="C3" s="25"/>
      <c r="D3" s="25"/>
      <c r="E3" s="25"/>
      <c r="F3" s="25"/>
      <c r="G3" s="25"/>
      <c r="H3" s="25"/>
      <c r="I3" s="25"/>
      <c r="J3" s="25"/>
      <c r="K3" s="25"/>
      <c r="L3" s="25"/>
      <c r="M3" s="25"/>
      <c r="N3" s="25"/>
      <c r="O3" s="25"/>
      <c r="P3" s="25"/>
      <c r="Q3" s="25"/>
    </row>
    <row r="4" s="164" customFormat="1" ht="30" customHeight="1" spans="1:17">
      <c r="A4" s="66" t="s">
        <v>3</v>
      </c>
      <c r="B4" s="67" t="s">
        <v>4</v>
      </c>
      <c r="C4" s="67" t="s">
        <v>5</v>
      </c>
      <c r="D4" s="68" t="s">
        <v>6</v>
      </c>
      <c r="E4" s="72" t="s">
        <v>7</v>
      </c>
      <c r="F4" s="68" t="s">
        <v>8</v>
      </c>
      <c r="G4" s="67" t="s">
        <v>9</v>
      </c>
      <c r="H4" s="67"/>
      <c r="I4" s="67"/>
      <c r="J4" s="67"/>
      <c r="K4" s="67"/>
      <c r="L4" s="67"/>
      <c r="M4" s="6" t="s">
        <v>10</v>
      </c>
      <c r="N4" s="6"/>
      <c r="O4" s="6"/>
      <c r="P4" s="6"/>
      <c r="Q4" s="6"/>
    </row>
    <row r="5" s="164" customFormat="1" ht="30" customHeight="1" spans="1:17">
      <c r="A5" s="66"/>
      <c r="B5" s="67"/>
      <c r="C5" s="67"/>
      <c r="D5" s="68"/>
      <c r="E5" s="72"/>
      <c r="F5" s="68"/>
      <c r="G5" s="67" t="s">
        <v>11</v>
      </c>
      <c r="H5" s="67"/>
      <c r="I5" s="67"/>
      <c r="J5" s="67" t="s">
        <v>12</v>
      </c>
      <c r="K5" s="67"/>
      <c r="L5" s="67"/>
      <c r="M5" s="178" t="s">
        <v>13</v>
      </c>
      <c r="N5" s="54" t="s">
        <v>14</v>
      </c>
      <c r="O5" s="55"/>
      <c r="P5" s="56"/>
      <c r="Q5" s="82" t="s">
        <v>15</v>
      </c>
    </row>
    <row r="6" s="2" customFormat="1" ht="30" customHeight="1" spans="1:17">
      <c r="A6" s="66"/>
      <c r="B6" s="67"/>
      <c r="C6" s="67"/>
      <c r="D6" s="68"/>
      <c r="E6" s="72"/>
      <c r="F6" s="68"/>
      <c r="G6" s="68" t="s">
        <v>16</v>
      </c>
      <c r="H6" s="68" t="s">
        <v>17</v>
      </c>
      <c r="I6" s="68" t="s">
        <v>15</v>
      </c>
      <c r="J6" s="68" t="s">
        <v>18</v>
      </c>
      <c r="K6" s="68" t="s">
        <v>19</v>
      </c>
      <c r="L6" s="67" t="s">
        <v>15</v>
      </c>
      <c r="M6" s="179"/>
      <c r="N6" s="84" t="s">
        <v>20</v>
      </c>
      <c r="O6" s="85" t="s">
        <v>21</v>
      </c>
      <c r="P6" s="180" t="s">
        <v>22</v>
      </c>
      <c r="Q6" s="86"/>
    </row>
    <row r="7" s="2" customFormat="1" ht="20" customHeight="1" spans="1:18">
      <c r="A7" s="7">
        <v>1</v>
      </c>
      <c r="B7" s="169" t="s">
        <v>23</v>
      </c>
      <c r="C7" s="6">
        <v>312</v>
      </c>
      <c r="D7" s="7">
        <v>483465</v>
      </c>
      <c r="E7" s="76">
        <v>11790.67</v>
      </c>
      <c r="F7" s="170">
        <v>145039500</v>
      </c>
      <c r="G7" s="170">
        <v>21755925</v>
      </c>
      <c r="H7" s="170">
        <v>3771027</v>
      </c>
      <c r="I7" s="170">
        <f>G7+H7</f>
        <v>25526952</v>
      </c>
      <c r="J7" s="170"/>
      <c r="K7" s="170"/>
      <c r="L7" s="170"/>
      <c r="M7" s="170">
        <v>7658085.6</v>
      </c>
      <c r="N7" s="170"/>
      <c r="O7" s="170">
        <v>17868866.4</v>
      </c>
      <c r="P7" s="170">
        <f>N7+O7</f>
        <v>17868866.4</v>
      </c>
      <c r="Q7" s="170">
        <f>M7+P7</f>
        <v>25526952</v>
      </c>
      <c r="R7" s="182"/>
    </row>
    <row r="8" s="2" customFormat="1" ht="20" customHeight="1" spans="1:18">
      <c r="A8" s="7">
        <v>2</v>
      </c>
      <c r="B8" s="169" t="s">
        <v>24</v>
      </c>
      <c r="C8" s="6">
        <v>6</v>
      </c>
      <c r="D8" s="7">
        <v>6580</v>
      </c>
      <c r="E8" s="76">
        <v>174.77</v>
      </c>
      <c r="F8" s="170">
        <v>1974000</v>
      </c>
      <c r="G8" s="170">
        <v>296100</v>
      </c>
      <c r="H8" s="170">
        <v>51324</v>
      </c>
      <c r="I8" s="170">
        <f t="shared" ref="I8:I11" si="0">G8+H8</f>
        <v>347424</v>
      </c>
      <c r="J8" s="170"/>
      <c r="K8" s="170"/>
      <c r="L8" s="170"/>
      <c r="M8" s="170">
        <v>104227.2</v>
      </c>
      <c r="N8" s="170"/>
      <c r="O8" s="170">
        <v>243196.8</v>
      </c>
      <c r="P8" s="170">
        <f t="shared" ref="P8:P11" si="1">N8+O8</f>
        <v>243196.8</v>
      </c>
      <c r="Q8" s="170">
        <f t="shared" ref="Q8:Q11" si="2">M8+P8</f>
        <v>347424</v>
      </c>
      <c r="R8" s="182"/>
    </row>
    <row r="9" s="2" customFormat="1" ht="20" customHeight="1" spans="1:18">
      <c r="A9" s="7">
        <v>3</v>
      </c>
      <c r="B9" s="169" t="s">
        <v>25</v>
      </c>
      <c r="C9" s="6">
        <v>6</v>
      </c>
      <c r="D9" s="7">
        <v>9600</v>
      </c>
      <c r="E9" s="76">
        <v>238.85</v>
      </c>
      <c r="F9" s="170">
        <v>2880000</v>
      </c>
      <c r="G9" s="170">
        <v>432000</v>
      </c>
      <c r="H9" s="170">
        <v>74880</v>
      </c>
      <c r="I9" s="170">
        <f t="shared" si="0"/>
        <v>506880</v>
      </c>
      <c r="J9" s="170"/>
      <c r="K9" s="170"/>
      <c r="L9" s="170"/>
      <c r="M9" s="170">
        <v>152064</v>
      </c>
      <c r="N9" s="170"/>
      <c r="O9" s="170">
        <v>354816</v>
      </c>
      <c r="P9" s="170">
        <f t="shared" si="1"/>
        <v>354816</v>
      </c>
      <c r="Q9" s="170">
        <f t="shared" si="2"/>
        <v>506880</v>
      </c>
      <c r="R9" s="182"/>
    </row>
    <row r="10" s="2" customFormat="1" ht="20" customHeight="1" spans="1:18">
      <c r="A10" s="7">
        <v>4</v>
      </c>
      <c r="B10" s="169" t="s">
        <v>26</v>
      </c>
      <c r="C10" s="6">
        <v>53</v>
      </c>
      <c r="D10" s="7">
        <v>91118</v>
      </c>
      <c r="E10" s="76">
        <v>2023.56</v>
      </c>
      <c r="F10" s="170">
        <v>27335400</v>
      </c>
      <c r="G10" s="170">
        <v>4100310</v>
      </c>
      <c r="H10" s="170">
        <v>710720.4</v>
      </c>
      <c r="I10" s="170">
        <f t="shared" si="0"/>
        <v>4811030.4</v>
      </c>
      <c r="J10" s="170"/>
      <c r="K10" s="170"/>
      <c r="L10" s="170"/>
      <c r="M10" s="170">
        <v>1443309.12</v>
      </c>
      <c r="N10" s="170"/>
      <c r="O10" s="170">
        <v>3367721.28</v>
      </c>
      <c r="P10" s="170">
        <f t="shared" si="1"/>
        <v>3367721.28</v>
      </c>
      <c r="Q10" s="170">
        <f t="shared" si="2"/>
        <v>4811030.4</v>
      </c>
      <c r="R10" s="182"/>
    </row>
    <row r="11" s="2" customFormat="1" ht="20" customHeight="1" spans="1:18">
      <c r="A11" s="7">
        <v>5</v>
      </c>
      <c r="B11" s="169" t="s">
        <v>27</v>
      </c>
      <c r="C11" s="6">
        <v>16</v>
      </c>
      <c r="D11" s="7">
        <v>39006</v>
      </c>
      <c r="E11" s="76">
        <v>950.73</v>
      </c>
      <c r="F11" s="170">
        <v>11701800</v>
      </c>
      <c r="G11" s="170">
        <v>1755270</v>
      </c>
      <c r="H11" s="170">
        <v>304246.8</v>
      </c>
      <c r="I11" s="170">
        <f t="shared" si="0"/>
        <v>2059516.8</v>
      </c>
      <c r="J11" s="170"/>
      <c r="K11" s="170"/>
      <c r="L11" s="170"/>
      <c r="M11" s="170">
        <v>617855.04</v>
      </c>
      <c r="N11" s="170"/>
      <c r="O11" s="170">
        <v>1441661.76</v>
      </c>
      <c r="P11" s="170">
        <f t="shared" si="1"/>
        <v>1441661.76</v>
      </c>
      <c r="Q11" s="170">
        <f t="shared" si="2"/>
        <v>2059516.8</v>
      </c>
      <c r="R11" s="182"/>
    </row>
    <row r="12" s="2" customFormat="1" ht="20" customHeight="1" spans="1:17">
      <c r="A12" s="171" t="s">
        <v>28</v>
      </c>
      <c r="B12" s="172"/>
      <c r="C12" s="7">
        <f>C7+C8+C9+C10+C11</f>
        <v>393</v>
      </c>
      <c r="D12" s="7">
        <f>D7+D8+D9+D10+D11</f>
        <v>629769</v>
      </c>
      <c r="E12" s="76">
        <f t="shared" ref="E12:G12" si="3">E7+E8+E9+E10+E11</f>
        <v>15178.58</v>
      </c>
      <c r="F12" s="173">
        <f t="shared" si="3"/>
        <v>188930700</v>
      </c>
      <c r="G12" s="170">
        <f t="shared" si="3"/>
        <v>28339605</v>
      </c>
      <c r="H12" s="170">
        <f t="shared" ref="H12" si="4">H7+H8+H9+H10+H11</f>
        <v>4912198.2</v>
      </c>
      <c r="I12" s="170">
        <f t="shared" ref="I12" si="5">I7+I8+I9+I10+I11</f>
        <v>33251803.2</v>
      </c>
      <c r="J12" s="170"/>
      <c r="K12" s="170"/>
      <c r="L12" s="170"/>
      <c r="M12" s="170">
        <f t="shared" ref="M12" si="6">M7+M8+M9+M10+M11</f>
        <v>9975540.96</v>
      </c>
      <c r="N12" s="170"/>
      <c r="O12" s="170">
        <f t="shared" ref="O12:P12" si="7">O7+O8+O9+O10+O11</f>
        <v>23276262.24</v>
      </c>
      <c r="P12" s="170">
        <f t="shared" si="7"/>
        <v>23276262.24</v>
      </c>
      <c r="Q12" s="170">
        <f t="shared" ref="Q12" si="8">Q7+Q8+Q9+Q10+Q11</f>
        <v>33251803.2</v>
      </c>
    </row>
    <row r="13" s="2" customFormat="1" ht="20" customHeight="1" spans="1:17">
      <c r="A13" s="174">
        <v>1</v>
      </c>
      <c r="B13" s="175" t="s">
        <v>23</v>
      </c>
      <c r="C13" s="7">
        <v>263</v>
      </c>
      <c r="D13" s="7">
        <v>405884</v>
      </c>
      <c r="E13" s="76">
        <v>9870.64</v>
      </c>
      <c r="F13" s="170">
        <v>48706080</v>
      </c>
      <c r="G13" s="170"/>
      <c r="H13" s="170"/>
      <c r="I13" s="170"/>
      <c r="J13" s="170">
        <v>4870608</v>
      </c>
      <c r="K13" s="170">
        <v>20160</v>
      </c>
      <c r="L13" s="170">
        <f>J13+K13</f>
        <v>4890768</v>
      </c>
      <c r="M13" s="170">
        <v>1462550.4</v>
      </c>
      <c r="N13" s="170">
        <v>1467230.4</v>
      </c>
      <c r="O13" s="170">
        <v>1960987.2</v>
      </c>
      <c r="P13" s="170">
        <f>N13+O13</f>
        <v>3428217.6</v>
      </c>
      <c r="Q13" s="170">
        <f>M13+P13</f>
        <v>4890768</v>
      </c>
    </row>
    <row r="14" s="2" customFormat="1" ht="20" customHeight="1" spans="1:17">
      <c r="A14" s="174">
        <v>2</v>
      </c>
      <c r="B14" s="175" t="s">
        <v>24</v>
      </c>
      <c r="C14" s="7">
        <v>6</v>
      </c>
      <c r="D14" s="7">
        <v>6180</v>
      </c>
      <c r="E14" s="76">
        <v>182.14</v>
      </c>
      <c r="F14" s="170">
        <v>741600</v>
      </c>
      <c r="G14" s="170"/>
      <c r="H14" s="170"/>
      <c r="I14" s="170"/>
      <c r="J14" s="170">
        <v>74160</v>
      </c>
      <c r="K14" s="170"/>
      <c r="L14" s="170">
        <f t="shared" ref="L14:L17" si="9">J14+K14</f>
        <v>74160</v>
      </c>
      <c r="M14" s="170">
        <v>22248</v>
      </c>
      <c r="N14" s="170">
        <v>22248</v>
      </c>
      <c r="O14" s="170">
        <v>29664</v>
      </c>
      <c r="P14" s="170">
        <f t="shared" ref="P14:P17" si="10">N14+O14</f>
        <v>51912</v>
      </c>
      <c r="Q14" s="170">
        <f t="shared" ref="Q14:Q17" si="11">M14+P14</f>
        <v>74160</v>
      </c>
    </row>
    <row r="15" s="2" customFormat="1" ht="20" customHeight="1" spans="1:17">
      <c r="A15" s="174">
        <v>3</v>
      </c>
      <c r="B15" s="175" t="s">
        <v>25</v>
      </c>
      <c r="C15" s="7">
        <v>6</v>
      </c>
      <c r="D15" s="7">
        <v>9600</v>
      </c>
      <c r="E15" s="76">
        <v>238.85</v>
      </c>
      <c r="F15" s="170">
        <v>1152000</v>
      </c>
      <c r="G15" s="170"/>
      <c r="H15" s="170"/>
      <c r="I15" s="170"/>
      <c r="J15" s="170">
        <v>115200</v>
      </c>
      <c r="K15" s="170"/>
      <c r="L15" s="170">
        <f t="shared" si="9"/>
        <v>115200</v>
      </c>
      <c r="M15" s="170">
        <v>34560</v>
      </c>
      <c r="N15" s="170">
        <v>34560</v>
      </c>
      <c r="O15" s="170">
        <v>46080</v>
      </c>
      <c r="P15" s="170">
        <f t="shared" si="10"/>
        <v>80640</v>
      </c>
      <c r="Q15" s="170">
        <f t="shared" si="11"/>
        <v>115200</v>
      </c>
    </row>
    <row r="16" s="2" customFormat="1" ht="20" customHeight="1" spans="1:17">
      <c r="A16" s="174">
        <v>4</v>
      </c>
      <c r="B16" s="175" t="s">
        <v>26</v>
      </c>
      <c r="C16" s="7">
        <v>49</v>
      </c>
      <c r="D16" s="7">
        <v>84318</v>
      </c>
      <c r="E16" s="76">
        <v>1898.51</v>
      </c>
      <c r="F16" s="170">
        <v>10118160</v>
      </c>
      <c r="G16" s="170"/>
      <c r="H16" s="170"/>
      <c r="I16" s="170"/>
      <c r="J16" s="170">
        <v>1011816</v>
      </c>
      <c r="K16" s="170">
        <v>2520</v>
      </c>
      <c r="L16" s="170">
        <f t="shared" si="9"/>
        <v>1014336</v>
      </c>
      <c r="M16" s="170">
        <v>304300.8</v>
      </c>
      <c r="N16" s="170">
        <v>304300.8</v>
      </c>
      <c r="O16" s="170">
        <v>405734.4</v>
      </c>
      <c r="P16" s="170">
        <f t="shared" si="10"/>
        <v>710035.2</v>
      </c>
      <c r="Q16" s="170">
        <f t="shared" si="11"/>
        <v>1014336</v>
      </c>
    </row>
    <row r="17" s="2" customFormat="1" ht="20" customHeight="1" spans="1:17">
      <c r="A17" s="174">
        <v>5</v>
      </c>
      <c r="B17" s="175" t="s">
        <v>27</v>
      </c>
      <c r="C17" s="7">
        <v>16</v>
      </c>
      <c r="D17" s="7">
        <v>39006</v>
      </c>
      <c r="E17" s="76">
        <v>933.13</v>
      </c>
      <c r="F17" s="170">
        <v>4680720</v>
      </c>
      <c r="G17" s="170"/>
      <c r="H17" s="170"/>
      <c r="I17" s="170"/>
      <c r="J17" s="170">
        <v>468072</v>
      </c>
      <c r="K17" s="170"/>
      <c r="L17" s="170">
        <f t="shared" si="9"/>
        <v>468072</v>
      </c>
      <c r="M17" s="170">
        <v>140421.6</v>
      </c>
      <c r="N17" s="170">
        <v>140421.6</v>
      </c>
      <c r="O17" s="170">
        <v>187228.8</v>
      </c>
      <c r="P17" s="170">
        <f t="shared" si="10"/>
        <v>327650.4</v>
      </c>
      <c r="Q17" s="170">
        <f t="shared" si="11"/>
        <v>468072</v>
      </c>
    </row>
    <row r="18" s="2" customFormat="1" ht="20" customHeight="1" spans="1:17">
      <c r="A18" s="171" t="s">
        <v>29</v>
      </c>
      <c r="B18" s="176"/>
      <c r="C18" s="7">
        <f>SUM(C13:C17)</f>
        <v>340</v>
      </c>
      <c r="D18" s="7">
        <f t="shared" ref="D18:Q18" si="12">SUM(D13:D17)</f>
        <v>544988</v>
      </c>
      <c r="E18" s="76">
        <f t="shared" si="12"/>
        <v>13123.27</v>
      </c>
      <c r="F18" s="170">
        <f t="shared" si="12"/>
        <v>65398560</v>
      </c>
      <c r="G18" s="170"/>
      <c r="H18" s="170"/>
      <c r="I18" s="170"/>
      <c r="J18" s="170">
        <f t="shared" si="12"/>
        <v>6539856</v>
      </c>
      <c r="K18" s="170">
        <f t="shared" si="12"/>
        <v>22680</v>
      </c>
      <c r="L18" s="170">
        <f t="shared" si="12"/>
        <v>6562536</v>
      </c>
      <c r="M18" s="170">
        <f t="shared" si="12"/>
        <v>1964080.8</v>
      </c>
      <c r="N18" s="170">
        <f t="shared" si="12"/>
        <v>1968760.8</v>
      </c>
      <c r="O18" s="170">
        <f t="shared" si="12"/>
        <v>2629694.4</v>
      </c>
      <c r="P18" s="170">
        <f t="shared" si="12"/>
        <v>4598455.2</v>
      </c>
      <c r="Q18" s="170">
        <f t="shared" si="12"/>
        <v>6562536</v>
      </c>
    </row>
    <row r="19" s="2" customFormat="1" ht="20" customHeight="1" spans="1:17">
      <c r="A19" s="174">
        <v>1</v>
      </c>
      <c r="B19" s="176" t="s">
        <v>30</v>
      </c>
      <c r="C19" s="7">
        <v>69</v>
      </c>
      <c r="D19" s="7">
        <v>21624</v>
      </c>
      <c r="E19" s="76">
        <v>434.51</v>
      </c>
      <c r="F19" s="170">
        <v>6487200</v>
      </c>
      <c r="G19" s="170">
        <v>973080</v>
      </c>
      <c r="H19" s="170">
        <v>168667.2</v>
      </c>
      <c r="I19" s="170">
        <f>G19+H19</f>
        <v>1141747.2</v>
      </c>
      <c r="J19" s="170"/>
      <c r="K19" s="170"/>
      <c r="L19" s="170"/>
      <c r="M19" s="170"/>
      <c r="N19" s="170"/>
      <c r="O19" s="170">
        <v>1141747.2</v>
      </c>
      <c r="P19" s="170">
        <f>N19+O19</f>
        <v>1141747.2</v>
      </c>
      <c r="Q19" s="170">
        <f>M19+P19</f>
        <v>1141747.2</v>
      </c>
    </row>
    <row r="20" s="2" customFormat="1" ht="20" customHeight="1" spans="1:17">
      <c r="A20" s="174">
        <v>2</v>
      </c>
      <c r="B20" s="176" t="s">
        <v>31</v>
      </c>
      <c r="C20" s="7">
        <v>25</v>
      </c>
      <c r="D20" s="7">
        <v>19295</v>
      </c>
      <c r="E20" s="76">
        <v>400.1</v>
      </c>
      <c r="F20" s="170">
        <v>5788500</v>
      </c>
      <c r="G20" s="170">
        <v>868275</v>
      </c>
      <c r="H20" s="170">
        <v>150501</v>
      </c>
      <c r="I20" s="170">
        <f>G20+H20</f>
        <v>1018776</v>
      </c>
      <c r="J20" s="170"/>
      <c r="K20" s="170"/>
      <c r="L20" s="170"/>
      <c r="M20" s="170"/>
      <c r="N20" s="170"/>
      <c r="O20" s="170">
        <v>1018776</v>
      </c>
      <c r="P20" s="170">
        <f>N20+O20</f>
        <v>1018776</v>
      </c>
      <c r="Q20" s="170">
        <f>M20+P20</f>
        <v>1018776</v>
      </c>
    </row>
    <row r="21" s="2" customFormat="1" ht="20" customHeight="1" spans="1:17">
      <c r="A21" s="171" t="s">
        <v>32</v>
      </c>
      <c r="B21" s="176"/>
      <c r="C21" s="7">
        <f>C19+C20</f>
        <v>94</v>
      </c>
      <c r="D21" s="7">
        <f t="shared" ref="D21:I21" si="13">D19+D20</f>
        <v>40919</v>
      </c>
      <c r="E21" s="76">
        <f t="shared" si="13"/>
        <v>834.61</v>
      </c>
      <c r="F21" s="170">
        <f t="shared" si="13"/>
        <v>12275700</v>
      </c>
      <c r="G21" s="170">
        <f t="shared" si="13"/>
        <v>1841355</v>
      </c>
      <c r="H21" s="170">
        <f t="shared" si="13"/>
        <v>319168.2</v>
      </c>
      <c r="I21" s="170">
        <f t="shared" si="13"/>
        <v>2160523.2</v>
      </c>
      <c r="J21" s="170"/>
      <c r="K21" s="170"/>
      <c r="L21" s="170"/>
      <c r="M21" s="170"/>
      <c r="N21" s="170"/>
      <c r="O21" s="170">
        <f t="shared" ref="O21" si="14">O19+O20</f>
        <v>2160523.2</v>
      </c>
      <c r="P21" s="170">
        <f t="shared" ref="P21" si="15">P19+P20</f>
        <v>2160523.2</v>
      </c>
      <c r="Q21" s="170">
        <f t="shared" ref="Q21" si="16">Q19+Q20</f>
        <v>2160523.2</v>
      </c>
    </row>
    <row r="22" s="2" customFormat="1" ht="20" customHeight="1" spans="1:17">
      <c r="A22" s="174"/>
      <c r="B22" s="174" t="s">
        <v>15</v>
      </c>
      <c r="C22" s="7">
        <f>C12+C18+C21</f>
        <v>827</v>
      </c>
      <c r="D22" s="7">
        <f t="shared" ref="D22:Q22" si="17">D12+D18+D21</f>
        <v>1215676</v>
      </c>
      <c r="E22" s="76">
        <f t="shared" si="17"/>
        <v>29136.46</v>
      </c>
      <c r="F22" s="170">
        <f t="shared" si="17"/>
        <v>266604960</v>
      </c>
      <c r="G22" s="170">
        <f t="shared" si="17"/>
        <v>30180960</v>
      </c>
      <c r="H22" s="170">
        <f t="shared" si="17"/>
        <v>5231366.4</v>
      </c>
      <c r="I22" s="170">
        <f t="shared" si="17"/>
        <v>35412326.4</v>
      </c>
      <c r="J22" s="170">
        <f t="shared" si="17"/>
        <v>6539856</v>
      </c>
      <c r="K22" s="170">
        <f t="shared" si="17"/>
        <v>22680</v>
      </c>
      <c r="L22" s="170">
        <f t="shared" si="17"/>
        <v>6562536</v>
      </c>
      <c r="M22" s="170">
        <f t="shared" si="17"/>
        <v>11939621.76</v>
      </c>
      <c r="N22" s="170">
        <f t="shared" si="17"/>
        <v>1968760.8</v>
      </c>
      <c r="O22" s="170">
        <f t="shared" si="17"/>
        <v>28066479.84</v>
      </c>
      <c r="P22" s="170">
        <f t="shared" si="17"/>
        <v>30035240.64</v>
      </c>
      <c r="Q22" s="170">
        <f t="shared" si="17"/>
        <v>41974862.4</v>
      </c>
    </row>
    <row r="23" ht="20" customHeight="1" spans="1:17">
      <c r="A23" s="78" t="s">
        <v>33</v>
      </c>
      <c r="B23" s="78"/>
      <c r="C23" s="78"/>
      <c r="D23" s="78"/>
      <c r="E23" s="78"/>
      <c r="F23" s="78"/>
      <c r="G23" s="78"/>
      <c r="H23" s="78"/>
      <c r="I23" s="78"/>
      <c r="J23" s="78"/>
      <c r="K23" s="78"/>
      <c r="L23" s="78"/>
      <c r="M23" s="78"/>
      <c r="N23" s="78"/>
      <c r="O23" s="78"/>
      <c r="P23" s="78"/>
      <c r="Q23" s="78"/>
    </row>
    <row r="24" ht="20" customHeight="1" spans="1:17">
      <c r="A24" s="64"/>
      <c r="B24" s="64" t="s">
        <v>34</v>
      </c>
      <c r="C24" s="64"/>
      <c r="D24" s="64"/>
      <c r="E24" s="64"/>
      <c r="F24" s="64"/>
      <c r="G24" s="64"/>
      <c r="H24" s="64"/>
      <c r="I24" s="64"/>
      <c r="J24" s="64"/>
      <c r="K24" s="64"/>
      <c r="L24" s="64"/>
      <c r="M24" s="64"/>
      <c r="N24" s="64"/>
      <c r="O24" s="64"/>
      <c r="P24" s="64"/>
      <c r="Q24" s="64"/>
    </row>
    <row r="25" ht="20" customHeight="1" spans="2:14">
      <c r="B25" s="64" t="s">
        <v>35</v>
      </c>
      <c r="C25" s="64"/>
      <c r="D25" s="64"/>
      <c r="E25" s="64"/>
      <c r="F25" s="64"/>
      <c r="G25" s="64"/>
      <c r="H25" s="64"/>
      <c r="I25" s="64"/>
      <c r="J25" s="64"/>
      <c r="K25" s="64"/>
      <c r="L25" s="64"/>
      <c r="M25" s="64"/>
      <c r="N25" s="64"/>
    </row>
    <row r="26" ht="20" customHeight="1" spans="2:10">
      <c r="B26" s="64" t="s">
        <v>36</v>
      </c>
      <c r="C26" s="64"/>
      <c r="D26" s="64"/>
      <c r="E26" s="64"/>
      <c r="F26" s="64"/>
      <c r="G26" s="64"/>
      <c r="H26" s="64"/>
      <c r="I26" s="64"/>
      <c r="J26" s="64"/>
    </row>
    <row r="27" ht="25.05" customHeight="1" spans="2:10">
      <c r="B27" s="64"/>
      <c r="C27" s="64"/>
      <c r="D27" s="64"/>
      <c r="E27" s="64"/>
      <c r="F27" s="64"/>
      <c r="G27" s="64"/>
      <c r="H27" s="64"/>
      <c r="I27" s="64"/>
      <c r="J27" s="64"/>
    </row>
    <row r="28" ht="25.05" customHeight="1" spans="6:17">
      <c r="F28" s="177"/>
      <c r="G28" s="177"/>
      <c r="H28" s="177"/>
      <c r="I28" s="177"/>
      <c r="J28" s="181"/>
      <c r="K28" s="181"/>
      <c r="L28" s="181"/>
      <c r="M28" s="177"/>
      <c r="N28" s="177"/>
      <c r="O28" s="177"/>
      <c r="P28" s="177"/>
      <c r="Q28" s="177"/>
    </row>
    <row r="29" ht="25.05" customHeight="1"/>
    <row r="30" ht="25.05" customHeight="1"/>
    <row r="1048540" customFormat="1" spans="4:5">
      <c r="D1048540" s="183"/>
      <c r="E1048540" s="184"/>
    </row>
    <row r="1048541" customFormat="1" spans="4:5">
      <c r="D1048541" s="183"/>
      <c r="E1048541" s="184"/>
    </row>
    <row r="1048542" customFormat="1" spans="4:5">
      <c r="D1048542" s="183"/>
      <c r="E1048542" s="184"/>
    </row>
    <row r="1048543" customFormat="1" spans="4:5">
      <c r="D1048543" s="183"/>
      <c r="E1048543" s="184"/>
    </row>
    <row r="1048544" customFormat="1" spans="4:5">
      <c r="D1048544" s="183"/>
      <c r="E1048544" s="184"/>
    </row>
    <row r="1048545" customFormat="1" spans="4:5">
      <c r="D1048545" s="183"/>
      <c r="E1048545" s="184"/>
    </row>
    <row r="1048546" customFormat="1" spans="4:5">
      <c r="D1048546" s="183"/>
      <c r="E1048546" s="184"/>
    </row>
    <row r="1048547" customFormat="1" spans="4:5">
      <c r="D1048547" s="183"/>
      <c r="E1048547" s="184"/>
    </row>
    <row r="1048548" customFormat="1" spans="4:5">
      <c r="D1048548" s="183"/>
      <c r="E1048548" s="184"/>
    </row>
    <row r="1048549" customFormat="1" spans="4:5">
      <c r="D1048549" s="183"/>
      <c r="E1048549" s="184"/>
    </row>
    <row r="1048550" customFormat="1" spans="4:5">
      <c r="D1048550" s="183"/>
      <c r="E1048550" s="184"/>
    </row>
    <row r="1048551" customFormat="1" spans="4:5">
      <c r="D1048551" s="183"/>
      <c r="E1048551" s="184"/>
    </row>
    <row r="1048552" customFormat="1" spans="4:5">
      <c r="D1048552" s="183"/>
      <c r="E1048552" s="184"/>
    </row>
    <row r="1048553" customFormat="1" spans="4:5">
      <c r="D1048553" s="183"/>
      <c r="E1048553" s="184"/>
    </row>
    <row r="1048554" customFormat="1" spans="4:5">
      <c r="D1048554" s="183"/>
      <c r="E1048554" s="184"/>
    </row>
    <row r="1048555" customFormat="1" spans="4:5">
      <c r="D1048555" s="183"/>
      <c r="E1048555" s="184"/>
    </row>
    <row r="1048556" customFormat="1" spans="4:5">
      <c r="D1048556" s="183"/>
      <c r="E1048556" s="184"/>
    </row>
    <row r="1048557" customFormat="1" spans="4:5">
      <c r="D1048557" s="183"/>
      <c r="E1048557" s="184"/>
    </row>
    <row r="1048558" customFormat="1" spans="4:5">
      <c r="D1048558" s="183"/>
      <c r="E1048558" s="184"/>
    </row>
    <row r="1048559" customFormat="1" spans="4:5">
      <c r="D1048559" s="183"/>
      <c r="E1048559" s="184"/>
    </row>
    <row r="1048560" customFormat="1" spans="4:5">
      <c r="D1048560" s="183"/>
      <c r="E1048560" s="184"/>
    </row>
    <row r="1048561" customFormat="1" spans="4:5">
      <c r="D1048561" s="183"/>
      <c r="E1048561" s="184"/>
    </row>
    <row r="1048562" customFormat="1" spans="4:5">
      <c r="D1048562" s="183"/>
      <c r="E1048562" s="184"/>
    </row>
    <row r="1048563" customFormat="1" spans="4:5">
      <c r="D1048563" s="183"/>
      <c r="E1048563" s="184"/>
    </row>
    <row r="1048564" customFormat="1" spans="4:5">
      <c r="D1048564" s="183"/>
      <c r="E1048564" s="184"/>
    </row>
    <row r="1048565" customFormat="1" spans="4:5">
      <c r="D1048565" s="183"/>
      <c r="E1048565" s="184"/>
    </row>
    <row r="1048566" customFormat="1" spans="4:5">
      <c r="D1048566" s="183"/>
      <c r="E1048566" s="184"/>
    </row>
    <row r="1048567" customFormat="1" spans="4:5">
      <c r="D1048567" s="183"/>
      <c r="E1048567" s="184"/>
    </row>
  </sheetData>
  <mergeCells count="24">
    <mergeCell ref="A1:B1"/>
    <mergeCell ref="A2:Q2"/>
    <mergeCell ref="A3:Q3"/>
    <mergeCell ref="G4:L4"/>
    <mergeCell ref="M4:Q4"/>
    <mergeCell ref="G5:I5"/>
    <mergeCell ref="J5:L5"/>
    <mergeCell ref="N5:P5"/>
    <mergeCell ref="A12:B12"/>
    <mergeCell ref="A18:B18"/>
    <mergeCell ref="A21:B21"/>
    <mergeCell ref="A23:Q23"/>
    <mergeCell ref="B24:J24"/>
    <mergeCell ref="B25:M25"/>
    <mergeCell ref="B26:J26"/>
    <mergeCell ref="B27:J27"/>
    <mergeCell ref="A4:A6"/>
    <mergeCell ref="B4:B6"/>
    <mergeCell ref="C4:C6"/>
    <mergeCell ref="D4:D6"/>
    <mergeCell ref="E4:E6"/>
    <mergeCell ref="F4:F6"/>
    <mergeCell ref="M5:M6"/>
    <mergeCell ref="Q5:Q6"/>
  </mergeCells>
  <conditionalFormatting sqref="C4:C5">
    <cfRule type="duplicateValues" dxfId="0" priority="1"/>
    <cfRule type="duplicateValues" dxfId="0" priority="2"/>
    <cfRule type="duplicateValues" dxfId="0" priority="3"/>
  </conditionalFormatting>
  <conditionalFormatting sqref="C7 C10:C11">
    <cfRule type="duplicateValues" dxfId="0" priority="20"/>
    <cfRule type="duplicateValues" dxfId="0" priority="21"/>
    <cfRule type="duplicateValues" dxfId="0" priority="22"/>
  </conditionalFormatting>
  <pageMargins left="0.708661417322835" right="0.708661417322835" top="0.748031496062992" bottom="0.748031496062992" header="0.31496062992126" footer="0.31496062992126"/>
  <pageSetup paperSize="9" scale="5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0"/>
  <sheetViews>
    <sheetView workbookViewId="0">
      <selection activeCell="A2" sqref="A2:N2"/>
    </sheetView>
  </sheetViews>
  <sheetFormatPr defaultColWidth="9" defaultRowHeight="13.5"/>
  <cols>
    <col min="1" max="4" width="9.06666666666667" style="1"/>
    <col min="5" max="5" width="9.06666666666667" style="162"/>
    <col min="6" max="6" width="18.8666666666667" style="1" customWidth="1"/>
    <col min="7" max="7" width="14.0666666666667" style="1" customWidth="1"/>
    <col min="8" max="8" width="12.4" style="1" customWidth="1"/>
    <col min="9" max="9" width="15.0666666666667" style="1" customWidth="1"/>
    <col min="10" max="12" width="14.4" style="1" customWidth="1"/>
    <col min="13" max="13" width="15.6" style="1" customWidth="1"/>
    <col min="14" max="14" width="15.8" style="1" customWidth="1"/>
    <col min="15" max="16384" width="9.06666666666667" style="1"/>
  </cols>
  <sheetData>
    <row r="1" ht="21" customHeight="1" spans="1:14">
      <c r="A1" s="64" t="s">
        <v>37</v>
      </c>
      <c r="B1" s="64"/>
      <c r="C1" s="65"/>
      <c r="D1" s="65"/>
      <c r="E1" s="163"/>
      <c r="F1" s="65"/>
      <c r="G1" s="65"/>
      <c r="H1" s="65"/>
      <c r="I1" s="65"/>
      <c r="J1" s="65"/>
      <c r="K1" s="80"/>
      <c r="L1" s="80"/>
      <c r="M1" s="80"/>
      <c r="N1" s="80"/>
    </row>
    <row r="2" ht="43.9" customHeight="1" spans="1:14">
      <c r="A2" s="26" t="s">
        <v>38</v>
      </c>
      <c r="B2" s="26"/>
      <c r="C2" s="26"/>
      <c r="D2" s="26"/>
      <c r="E2" s="26"/>
      <c r="F2" s="26"/>
      <c r="G2" s="26"/>
      <c r="H2" s="26"/>
      <c r="I2" s="26"/>
      <c r="J2" s="26"/>
      <c r="K2" s="26"/>
      <c r="L2" s="26"/>
      <c r="M2" s="26"/>
      <c r="N2" s="26"/>
    </row>
    <row r="3" ht="30" customHeight="1" spans="1:14">
      <c r="A3" s="25" t="s">
        <v>39</v>
      </c>
      <c r="B3" s="25"/>
      <c r="C3" s="25"/>
      <c r="D3" s="25"/>
      <c r="E3" s="25"/>
      <c r="F3" s="25"/>
      <c r="G3" s="25"/>
      <c r="H3" s="25"/>
      <c r="I3" s="25"/>
      <c r="J3" s="25"/>
      <c r="K3" s="25"/>
      <c r="L3" s="25"/>
      <c r="M3" s="25"/>
      <c r="N3" s="25"/>
    </row>
    <row r="4" ht="30" customHeight="1" spans="1:14">
      <c r="A4" s="66" t="s">
        <v>3</v>
      </c>
      <c r="B4" s="67" t="s">
        <v>4</v>
      </c>
      <c r="C4" s="67" t="s">
        <v>5</v>
      </c>
      <c r="D4" s="68" t="s">
        <v>6</v>
      </c>
      <c r="E4" s="115" t="s">
        <v>7</v>
      </c>
      <c r="F4" s="68" t="s">
        <v>8</v>
      </c>
      <c r="G4" s="67" t="s">
        <v>9</v>
      </c>
      <c r="H4" s="67"/>
      <c r="I4" s="67"/>
      <c r="J4" s="54" t="s">
        <v>10</v>
      </c>
      <c r="K4" s="55"/>
      <c r="L4" s="55"/>
      <c r="M4" s="55"/>
      <c r="N4" s="56"/>
    </row>
    <row r="5" ht="30" customHeight="1" spans="1:14">
      <c r="A5" s="66"/>
      <c r="B5" s="67"/>
      <c r="C5" s="67"/>
      <c r="D5" s="68"/>
      <c r="E5" s="115"/>
      <c r="F5" s="68"/>
      <c r="G5" s="69" t="s">
        <v>40</v>
      </c>
      <c r="H5" s="69" t="s">
        <v>19</v>
      </c>
      <c r="I5" s="81" t="s">
        <v>15</v>
      </c>
      <c r="J5" s="69" t="s">
        <v>13</v>
      </c>
      <c r="K5" s="32" t="s">
        <v>14</v>
      </c>
      <c r="L5" s="46"/>
      <c r="M5" s="47"/>
      <c r="N5" s="82" t="s">
        <v>15</v>
      </c>
    </row>
    <row r="6" ht="30" customHeight="1" spans="1:14">
      <c r="A6" s="66"/>
      <c r="B6" s="67"/>
      <c r="C6" s="67"/>
      <c r="D6" s="68"/>
      <c r="E6" s="115"/>
      <c r="F6" s="68"/>
      <c r="G6" s="70"/>
      <c r="H6" s="70"/>
      <c r="I6" s="83"/>
      <c r="J6" s="70"/>
      <c r="K6" s="84" t="s">
        <v>20</v>
      </c>
      <c r="L6" s="85" t="s">
        <v>21</v>
      </c>
      <c r="M6" s="85" t="s">
        <v>22</v>
      </c>
      <c r="N6" s="86"/>
    </row>
    <row r="7" ht="20" customHeight="1" spans="1:14">
      <c r="A7" s="66">
        <v>1</v>
      </c>
      <c r="B7" s="67" t="s">
        <v>23</v>
      </c>
      <c r="C7" s="67">
        <v>263</v>
      </c>
      <c r="D7" s="68">
        <v>405884</v>
      </c>
      <c r="E7" s="115">
        <v>9870.64</v>
      </c>
      <c r="F7" s="72">
        <v>48706080</v>
      </c>
      <c r="G7" s="73">
        <v>4870608</v>
      </c>
      <c r="H7" s="73">
        <v>20160</v>
      </c>
      <c r="I7" s="87">
        <f>G7+H7</f>
        <v>4890768</v>
      </c>
      <c r="J7" s="87">
        <v>1462550.4</v>
      </c>
      <c r="K7" s="72">
        <v>1467230.4</v>
      </c>
      <c r="L7" s="88">
        <v>1960987.2</v>
      </c>
      <c r="M7" s="88">
        <f>K7+L7</f>
        <v>3428217.6</v>
      </c>
      <c r="N7" s="89">
        <f>J7+M7</f>
        <v>4890768</v>
      </c>
    </row>
    <row r="8" ht="20" customHeight="1" spans="1:14">
      <c r="A8" s="66">
        <v>2</v>
      </c>
      <c r="B8" s="67" t="s">
        <v>24</v>
      </c>
      <c r="C8" s="67">
        <v>6</v>
      </c>
      <c r="D8" s="68">
        <v>6180</v>
      </c>
      <c r="E8" s="115">
        <v>182.14</v>
      </c>
      <c r="F8" s="72">
        <v>741600</v>
      </c>
      <c r="G8" s="73">
        <v>74160</v>
      </c>
      <c r="H8" s="73"/>
      <c r="I8" s="87">
        <f>G8+H8</f>
        <v>74160</v>
      </c>
      <c r="J8" s="87">
        <v>22248</v>
      </c>
      <c r="K8" s="72">
        <v>22248</v>
      </c>
      <c r="L8" s="88">
        <v>29664</v>
      </c>
      <c r="M8" s="88">
        <f t="shared" ref="M8:M11" si="0">K8+L8</f>
        <v>51912</v>
      </c>
      <c r="N8" s="89">
        <f>J8+M8</f>
        <v>74160</v>
      </c>
    </row>
    <row r="9" ht="20" customHeight="1" spans="1:14">
      <c r="A9" s="66">
        <v>3</v>
      </c>
      <c r="B9" s="67" t="s">
        <v>25</v>
      </c>
      <c r="C9" s="67">
        <v>6</v>
      </c>
      <c r="D9" s="68">
        <v>9600</v>
      </c>
      <c r="E9" s="115">
        <v>238.85</v>
      </c>
      <c r="F9" s="72">
        <v>1152000</v>
      </c>
      <c r="G9" s="73">
        <v>115200</v>
      </c>
      <c r="H9" s="73"/>
      <c r="I9" s="87">
        <f>G9+H9</f>
        <v>115200</v>
      </c>
      <c r="J9" s="87">
        <v>34560</v>
      </c>
      <c r="K9" s="72">
        <v>34560</v>
      </c>
      <c r="L9" s="88">
        <v>46080</v>
      </c>
      <c r="M9" s="88">
        <f t="shared" si="0"/>
        <v>80640</v>
      </c>
      <c r="N9" s="89">
        <f>J9+M9</f>
        <v>115200</v>
      </c>
    </row>
    <row r="10" ht="20" customHeight="1" spans="1:14">
      <c r="A10" s="66">
        <v>4</v>
      </c>
      <c r="B10" s="67" t="s">
        <v>26</v>
      </c>
      <c r="C10" s="67">
        <v>49</v>
      </c>
      <c r="D10" s="68">
        <v>84318</v>
      </c>
      <c r="E10" s="115">
        <v>1898.51</v>
      </c>
      <c r="F10" s="72">
        <v>10118160</v>
      </c>
      <c r="G10" s="73">
        <v>1011816</v>
      </c>
      <c r="H10" s="73">
        <v>2520</v>
      </c>
      <c r="I10" s="87">
        <f>G10+H10</f>
        <v>1014336</v>
      </c>
      <c r="J10" s="87">
        <v>304300.8</v>
      </c>
      <c r="K10" s="72">
        <v>304300.8</v>
      </c>
      <c r="L10" s="88">
        <v>405734.4</v>
      </c>
      <c r="M10" s="88">
        <f t="shared" si="0"/>
        <v>710035.2</v>
      </c>
      <c r="N10" s="89">
        <f>J10+M10</f>
        <v>1014336</v>
      </c>
    </row>
    <row r="11" ht="20" customHeight="1" spans="1:14">
      <c r="A11" s="66">
        <v>5</v>
      </c>
      <c r="B11" s="67" t="s">
        <v>27</v>
      </c>
      <c r="C11" s="67">
        <v>16</v>
      </c>
      <c r="D11" s="68">
        <v>39006</v>
      </c>
      <c r="E11" s="115">
        <v>933.13</v>
      </c>
      <c r="F11" s="72">
        <v>4680720</v>
      </c>
      <c r="G11" s="73">
        <v>468072</v>
      </c>
      <c r="H11" s="73"/>
      <c r="I11" s="87">
        <f>G11+H11</f>
        <v>468072</v>
      </c>
      <c r="J11" s="87">
        <v>140421.6</v>
      </c>
      <c r="K11" s="72">
        <v>140421.6</v>
      </c>
      <c r="L11" s="88">
        <v>187228.8</v>
      </c>
      <c r="M11" s="88">
        <f t="shared" si="0"/>
        <v>327650.4</v>
      </c>
      <c r="N11" s="89">
        <f>J11+M11</f>
        <v>468072</v>
      </c>
    </row>
    <row r="12" ht="20" customHeight="1" spans="1:14">
      <c r="A12" s="74" t="s">
        <v>15</v>
      </c>
      <c r="B12" s="75"/>
      <c r="C12" s="7">
        <f>SUM(C7:C11)</f>
        <v>340</v>
      </c>
      <c r="D12" s="7">
        <f t="shared" ref="D12:N12" si="1">SUM(D7:D11)</f>
        <v>544988</v>
      </c>
      <c r="E12" s="15">
        <f t="shared" si="1"/>
        <v>13123.27</v>
      </c>
      <c r="F12" s="77">
        <f t="shared" si="1"/>
        <v>65398560</v>
      </c>
      <c r="G12" s="77">
        <f t="shared" si="1"/>
        <v>6539856</v>
      </c>
      <c r="H12" s="77">
        <f t="shared" si="1"/>
        <v>22680</v>
      </c>
      <c r="I12" s="77">
        <f t="shared" si="1"/>
        <v>6562536</v>
      </c>
      <c r="J12" s="77">
        <f t="shared" si="1"/>
        <v>1964080.8</v>
      </c>
      <c r="K12" s="77">
        <f t="shared" si="1"/>
        <v>1968760.8</v>
      </c>
      <c r="L12" s="77">
        <f t="shared" si="1"/>
        <v>2629694.4</v>
      </c>
      <c r="M12" s="77">
        <f t="shared" si="1"/>
        <v>4598455.2</v>
      </c>
      <c r="N12" s="77">
        <f t="shared" si="1"/>
        <v>6562536</v>
      </c>
    </row>
    <row r="13" ht="20" customHeight="1" spans="1:14">
      <c r="A13" s="78" t="s">
        <v>33</v>
      </c>
      <c r="B13" s="78"/>
      <c r="C13" s="78"/>
      <c r="D13" s="78"/>
      <c r="E13" s="78"/>
      <c r="F13" s="78"/>
      <c r="G13" s="78"/>
      <c r="H13" s="78"/>
      <c r="I13" s="78"/>
      <c r="J13" s="78"/>
      <c r="K13" s="78"/>
      <c r="L13" s="78"/>
      <c r="M13" s="78"/>
      <c r="N13" s="78"/>
    </row>
    <row r="14" ht="20" customHeight="1" spans="1:14">
      <c r="A14" s="64" t="s">
        <v>41</v>
      </c>
      <c r="B14" s="64"/>
      <c r="C14" s="64"/>
      <c r="D14" s="64"/>
      <c r="E14" s="64"/>
      <c r="F14" s="64"/>
      <c r="G14" s="64"/>
      <c r="H14" s="64"/>
      <c r="I14" s="64"/>
      <c r="J14" s="64"/>
      <c r="K14" s="64"/>
      <c r="L14" s="80"/>
      <c r="M14" s="80"/>
      <c r="N14" s="80"/>
    </row>
    <row r="15" ht="20" customHeight="1"/>
    <row r="19" spans="6:6">
      <c r="F19" s="79"/>
    </row>
    <row r="20" spans="6:14">
      <c r="F20" s="79">
        <f>F12-'2021年1-3月份大灾及附加投保明细表'!G347</f>
        <v>0</v>
      </c>
      <c r="G20" s="79">
        <f>G12-'2021年1-3月份大灾及附加投保明细表'!H347</f>
        <v>0</v>
      </c>
      <c r="H20" s="79">
        <f>H12-'2021年1-3月份大灾及附加投保明细表'!I347</f>
        <v>0</v>
      </c>
      <c r="I20" s="79">
        <f>I12-'2021年1-3月份大灾及附加投保明细表'!J347</f>
        <v>0</v>
      </c>
      <c r="J20" s="79">
        <f>J12-'2021年1-3月份大灾及附加投保明细表'!K347</f>
        <v>0</v>
      </c>
      <c r="K20" s="79">
        <f>K12-'2021年1-3月份大灾及附加投保明细表'!L347</f>
        <v>0</v>
      </c>
      <c r="L20" s="79">
        <f>L12-'2021年1-3月份大灾及附加投保明细表'!M347</f>
        <v>0</v>
      </c>
      <c r="M20" s="79">
        <f>M12-'2021年1-3月份大灾及附加投保明细表'!N347</f>
        <v>0</v>
      </c>
      <c r="N20" s="79">
        <f>N12-'2021年1-3月份大灾及附加投保明细表'!O347</f>
        <v>0</v>
      </c>
    </row>
  </sheetData>
  <mergeCells count="20">
    <mergeCell ref="A1:B1"/>
    <mergeCell ref="A2:N2"/>
    <mergeCell ref="A3:N3"/>
    <mergeCell ref="G4:I4"/>
    <mergeCell ref="J4:N4"/>
    <mergeCell ref="K5:M5"/>
    <mergeCell ref="A12:B12"/>
    <mergeCell ref="A13:N13"/>
    <mergeCell ref="A14:K14"/>
    <mergeCell ref="A4:A6"/>
    <mergeCell ref="B4:B6"/>
    <mergeCell ref="C4:C6"/>
    <mergeCell ref="D4:D6"/>
    <mergeCell ref="E4:E6"/>
    <mergeCell ref="F4:F6"/>
    <mergeCell ref="G5:G6"/>
    <mergeCell ref="H5:H6"/>
    <mergeCell ref="I5:I6"/>
    <mergeCell ref="J5:J6"/>
    <mergeCell ref="N5:N6"/>
  </mergeCells>
  <conditionalFormatting sqref="C4:C5">
    <cfRule type="duplicateValues" dxfId="0" priority="1"/>
    <cfRule type="duplicateValues" dxfId="0" priority="2"/>
    <cfRule type="duplicateValues" dxfId="0" priority="3"/>
  </conditionalFormatting>
  <pageMargins left="0.708661417322835" right="0.708661417322835" top="0.748031496062992" bottom="0.748031496062992" header="0.31496062992126" footer="0.31496062992126"/>
  <pageSetup paperSize="9" scale="7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50"/>
  <sheetViews>
    <sheetView tabSelected="1" zoomScale="84" zoomScaleNormal="84" workbookViewId="0">
      <pane xSplit="4" ySplit="6" topLeftCell="K339" activePane="bottomRight" state="frozen"/>
      <selection/>
      <selection pane="topRight"/>
      <selection pane="bottomLeft"/>
      <selection pane="bottomRight" activeCell="N1" sqref="N$1:N$1048576"/>
    </sheetView>
  </sheetViews>
  <sheetFormatPr defaultColWidth="9" defaultRowHeight="13.5"/>
  <cols>
    <col min="1" max="2" width="9" style="121"/>
    <col min="3" max="3" width="26.4" style="121" customWidth="1"/>
    <col min="4" max="5" width="9" style="121"/>
    <col min="6" max="6" width="11.4666666666667" style="121" customWidth="1"/>
    <col min="7" max="7" width="17.9333333333333" style="97" customWidth="1"/>
    <col min="8" max="8" width="17.1333333333333" style="121" customWidth="1"/>
    <col min="9" max="9" width="13.6666666666667" style="121" customWidth="1"/>
    <col min="10" max="10" width="17.0666666666667" style="121" customWidth="1"/>
    <col min="11" max="11" width="17.6666666666667" style="122" customWidth="1"/>
    <col min="12" max="13" width="16.8666666666667" style="122" customWidth="1"/>
    <col min="14" max="14" width="18.1333333333333" style="122" customWidth="1"/>
    <col min="15" max="15" width="17.2666666666667" style="122" customWidth="1"/>
    <col min="16" max="17" width="12.4" style="121" customWidth="1"/>
    <col min="18" max="18" width="11.3333333333333" style="121" customWidth="1"/>
    <col min="19" max="19" width="21" style="121" customWidth="1"/>
    <col min="20" max="16384" width="9" style="121"/>
  </cols>
  <sheetData>
    <row r="1" s="116" customFormat="1" ht="32.65" customHeight="1" spans="1:15">
      <c r="A1" s="123" t="s">
        <v>42</v>
      </c>
      <c r="B1" s="123"/>
      <c r="G1" s="124"/>
      <c r="K1" s="138"/>
      <c r="L1" s="138"/>
      <c r="M1" s="138"/>
      <c r="N1" s="138"/>
      <c r="O1" s="138"/>
    </row>
    <row r="2" s="117" customFormat="1" ht="43.9" customHeight="1" spans="1:19">
      <c r="A2" s="125" t="s">
        <v>43</v>
      </c>
      <c r="B2" s="125"/>
      <c r="C2" s="125"/>
      <c r="D2" s="125"/>
      <c r="E2" s="125"/>
      <c r="F2" s="125"/>
      <c r="G2" s="125"/>
      <c r="H2" s="125"/>
      <c r="I2" s="125"/>
      <c r="J2" s="125"/>
      <c r="K2" s="125"/>
      <c r="L2" s="125"/>
      <c r="M2" s="125"/>
      <c r="N2" s="125"/>
      <c r="O2" s="125"/>
      <c r="P2" s="125"/>
      <c r="Q2" s="125"/>
      <c r="R2" s="125"/>
      <c r="S2" s="125"/>
    </row>
    <row r="3" s="118" customFormat="1" ht="30" customHeight="1" spans="1:19">
      <c r="A3" s="126" t="s">
        <v>44</v>
      </c>
      <c r="B3" s="127"/>
      <c r="C3" s="127"/>
      <c r="D3" s="127"/>
      <c r="E3" s="127"/>
      <c r="F3" s="127"/>
      <c r="G3" s="127"/>
      <c r="H3" s="127"/>
      <c r="I3" s="127"/>
      <c r="J3" s="127"/>
      <c r="K3" s="127"/>
      <c r="L3" s="127"/>
      <c r="M3" s="127"/>
      <c r="N3" s="127"/>
      <c r="O3" s="127"/>
      <c r="P3" s="127"/>
      <c r="Q3" s="127"/>
      <c r="R3" s="127"/>
      <c r="S3" s="127"/>
    </row>
    <row r="4" s="118" customFormat="1" ht="30" customHeight="1" spans="1:19">
      <c r="A4" s="128" t="s">
        <v>3</v>
      </c>
      <c r="B4" s="129" t="s">
        <v>45</v>
      </c>
      <c r="C4" s="129" t="s">
        <v>46</v>
      </c>
      <c r="D4" s="130" t="s">
        <v>6</v>
      </c>
      <c r="E4" s="130" t="s">
        <v>47</v>
      </c>
      <c r="F4" s="130" t="s">
        <v>48</v>
      </c>
      <c r="G4" s="31" t="s">
        <v>49</v>
      </c>
      <c r="H4" s="131" t="s">
        <v>9</v>
      </c>
      <c r="I4" s="131"/>
      <c r="J4" s="131"/>
      <c r="K4" s="139" t="s">
        <v>10</v>
      </c>
      <c r="L4" s="140"/>
      <c r="M4" s="140"/>
      <c r="N4" s="140"/>
      <c r="O4" s="141"/>
      <c r="P4" s="131"/>
      <c r="Q4" s="131"/>
      <c r="R4" s="131"/>
      <c r="S4" s="131"/>
    </row>
    <row r="5" s="118" customFormat="1" ht="30" customHeight="1" spans="1:19">
      <c r="A5" s="132"/>
      <c r="B5" s="133"/>
      <c r="C5" s="133"/>
      <c r="D5" s="134"/>
      <c r="E5" s="134"/>
      <c r="F5" s="134"/>
      <c r="G5" s="36"/>
      <c r="H5" s="130" t="s">
        <v>50</v>
      </c>
      <c r="I5" s="142" t="s">
        <v>19</v>
      </c>
      <c r="J5" s="130" t="s">
        <v>15</v>
      </c>
      <c r="K5" s="128" t="s">
        <v>51</v>
      </c>
      <c r="L5" s="131" t="s">
        <v>14</v>
      </c>
      <c r="M5" s="131"/>
      <c r="N5" s="131"/>
      <c r="O5" s="129" t="s">
        <v>15</v>
      </c>
      <c r="P5" s="128" t="s">
        <v>52</v>
      </c>
      <c r="Q5" s="128" t="s">
        <v>53</v>
      </c>
      <c r="R5" s="139" t="s">
        <v>54</v>
      </c>
      <c r="S5" s="141"/>
    </row>
    <row r="6" s="119" customFormat="1" ht="30" customHeight="1" spans="1:19">
      <c r="A6" s="135"/>
      <c r="B6" s="136"/>
      <c r="C6" s="136"/>
      <c r="D6" s="137"/>
      <c r="E6" s="137"/>
      <c r="F6" s="137"/>
      <c r="G6" s="41"/>
      <c r="H6" s="137"/>
      <c r="I6" s="143"/>
      <c r="J6" s="137"/>
      <c r="K6" s="135"/>
      <c r="L6" s="144" t="s">
        <v>55</v>
      </c>
      <c r="M6" s="144" t="s">
        <v>56</v>
      </c>
      <c r="N6" s="144" t="s">
        <v>22</v>
      </c>
      <c r="O6" s="136"/>
      <c r="P6" s="135"/>
      <c r="Q6" s="135"/>
      <c r="R6" s="146" t="s">
        <v>57</v>
      </c>
      <c r="S6" s="146" t="s">
        <v>58</v>
      </c>
    </row>
    <row r="7" s="119" customFormat="1" ht="20" customHeight="1" spans="1:19">
      <c r="A7" s="13">
        <v>1</v>
      </c>
      <c r="B7" s="16" t="s">
        <v>59</v>
      </c>
      <c r="C7" s="16" t="s">
        <v>60</v>
      </c>
      <c r="D7" s="13">
        <v>1030</v>
      </c>
      <c r="E7" s="13">
        <v>38.31</v>
      </c>
      <c r="F7" s="13" t="s">
        <v>61</v>
      </c>
      <c r="G7" s="45">
        <f>D7*120</f>
        <v>123600</v>
      </c>
      <c r="H7" s="45">
        <f t="shared" ref="H7:H70" si="0">D7*120*10%</f>
        <v>12360</v>
      </c>
      <c r="I7" s="45"/>
      <c r="J7" s="45">
        <f>H7+I7</f>
        <v>12360</v>
      </c>
      <c r="K7" s="45">
        <f t="shared" ref="K7:K38" si="1">J7*0.3</f>
        <v>3708</v>
      </c>
      <c r="L7" s="45">
        <f t="shared" ref="L7:L70" si="2">J7*0.3</f>
        <v>3708</v>
      </c>
      <c r="M7" s="45">
        <f>J7*0.4</f>
        <v>4944</v>
      </c>
      <c r="N7" s="45">
        <f>L7+M7</f>
        <v>8652</v>
      </c>
      <c r="O7" s="45">
        <f>K7+N7</f>
        <v>12360</v>
      </c>
      <c r="P7" s="145">
        <v>44265</v>
      </c>
      <c r="Q7" s="145">
        <v>44629</v>
      </c>
      <c r="R7" s="145" t="s">
        <v>23</v>
      </c>
      <c r="S7" s="145" t="s">
        <v>62</v>
      </c>
    </row>
    <row r="8" s="119" customFormat="1" ht="20" customHeight="1" spans="1:19">
      <c r="A8" s="13">
        <v>2</v>
      </c>
      <c r="B8" s="16" t="s">
        <v>63</v>
      </c>
      <c r="C8" s="13" t="s">
        <v>64</v>
      </c>
      <c r="D8" s="13">
        <v>3000</v>
      </c>
      <c r="E8" s="13">
        <v>95.04</v>
      </c>
      <c r="F8" s="13" t="s">
        <v>61</v>
      </c>
      <c r="G8" s="45">
        <f t="shared" ref="G8:G71" si="3">D8*120</f>
        <v>360000</v>
      </c>
      <c r="H8" s="45">
        <f t="shared" si="0"/>
        <v>36000</v>
      </c>
      <c r="I8" s="45"/>
      <c r="J8" s="45">
        <f t="shared" ref="J8:J71" si="4">H8+I8</f>
        <v>36000</v>
      </c>
      <c r="K8" s="45">
        <f t="shared" si="1"/>
        <v>10800</v>
      </c>
      <c r="L8" s="45">
        <f t="shared" si="2"/>
        <v>10800</v>
      </c>
      <c r="M8" s="45">
        <f t="shared" ref="M8:M71" si="5">J8*0.4</f>
        <v>14400</v>
      </c>
      <c r="N8" s="45">
        <f t="shared" ref="N8:N71" si="6">L8+M8</f>
        <v>25200</v>
      </c>
      <c r="O8" s="45">
        <f t="shared" ref="O8:O71" si="7">K8+N8</f>
        <v>36000</v>
      </c>
      <c r="P8" s="145">
        <v>44267</v>
      </c>
      <c r="Q8" s="145">
        <v>44631</v>
      </c>
      <c r="R8" s="145" t="s">
        <v>23</v>
      </c>
      <c r="S8" s="145" t="s">
        <v>65</v>
      </c>
    </row>
    <row r="9" s="119" customFormat="1" ht="20" customHeight="1" spans="1:19">
      <c r="A9" s="13">
        <v>3</v>
      </c>
      <c r="B9" s="16" t="s">
        <v>66</v>
      </c>
      <c r="C9" s="13" t="s">
        <v>67</v>
      </c>
      <c r="D9" s="13">
        <v>700</v>
      </c>
      <c r="E9" s="13">
        <v>12.36</v>
      </c>
      <c r="F9" s="13" t="s">
        <v>68</v>
      </c>
      <c r="G9" s="45">
        <f t="shared" si="3"/>
        <v>84000</v>
      </c>
      <c r="H9" s="45">
        <f t="shared" si="0"/>
        <v>8400</v>
      </c>
      <c r="I9" s="45"/>
      <c r="J9" s="45">
        <f t="shared" si="4"/>
        <v>8400</v>
      </c>
      <c r="K9" s="45">
        <f t="shared" si="1"/>
        <v>2520</v>
      </c>
      <c r="L9" s="45">
        <f t="shared" si="2"/>
        <v>2520</v>
      </c>
      <c r="M9" s="45">
        <f t="shared" si="5"/>
        <v>3360</v>
      </c>
      <c r="N9" s="45">
        <f t="shared" si="6"/>
        <v>5880</v>
      </c>
      <c r="O9" s="45">
        <f t="shared" si="7"/>
        <v>8400</v>
      </c>
      <c r="P9" s="145">
        <v>44268</v>
      </c>
      <c r="Q9" s="145">
        <v>44632</v>
      </c>
      <c r="R9" s="145" t="s">
        <v>26</v>
      </c>
      <c r="S9" s="145" t="s">
        <v>69</v>
      </c>
    </row>
    <row r="10" s="119" customFormat="1" ht="20" customHeight="1" spans="1:19">
      <c r="A10" s="13">
        <v>4</v>
      </c>
      <c r="B10" s="16" t="s">
        <v>70</v>
      </c>
      <c r="C10" s="13" t="s">
        <v>71</v>
      </c>
      <c r="D10" s="13">
        <v>800</v>
      </c>
      <c r="E10" s="13">
        <v>19.65</v>
      </c>
      <c r="F10" s="13" t="s">
        <v>61</v>
      </c>
      <c r="G10" s="45">
        <f t="shared" si="3"/>
        <v>96000</v>
      </c>
      <c r="H10" s="45">
        <f t="shared" si="0"/>
        <v>9600</v>
      </c>
      <c r="I10" s="45"/>
      <c r="J10" s="45">
        <f t="shared" si="4"/>
        <v>9600</v>
      </c>
      <c r="K10" s="45">
        <f t="shared" si="1"/>
        <v>2880</v>
      </c>
      <c r="L10" s="45">
        <f t="shared" si="2"/>
        <v>2880</v>
      </c>
      <c r="M10" s="45">
        <f t="shared" si="5"/>
        <v>3840</v>
      </c>
      <c r="N10" s="45">
        <f t="shared" si="6"/>
        <v>6720</v>
      </c>
      <c r="O10" s="45">
        <f t="shared" si="7"/>
        <v>9600</v>
      </c>
      <c r="P10" s="145">
        <v>44273</v>
      </c>
      <c r="Q10" s="145">
        <v>44637</v>
      </c>
      <c r="R10" s="145" t="s">
        <v>26</v>
      </c>
      <c r="S10" s="145" t="s">
        <v>72</v>
      </c>
    </row>
    <row r="11" s="119" customFormat="1" ht="20" customHeight="1" spans="1:19">
      <c r="A11" s="13">
        <v>5</v>
      </c>
      <c r="B11" s="13" t="s">
        <v>73</v>
      </c>
      <c r="C11" s="13" t="s">
        <v>74</v>
      </c>
      <c r="D11" s="13">
        <v>1200</v>
      </c>
      <c r="E11" s="13">
        <v>28.18</v>
      </c>
      <c r="F11" s="13" t="s">
        <v>61</v>
      </c>
      <c r="G11" s="45">
        <f t="shared" si="3"/>
        <v>144000</v>
      </c>
      <c r="H11" s="45">
        <f t="shared" si="0"/>
        <v>14400</v>
      </c>
      <c r="I11" s="45"/>
      <c r="J11" s="45">
        <f t="shared" si="4"/>
        <v>14400</v>
      </c>
      <c r="K11" s="45">
        <f t="shared" si="1"/>
        <v>4320</v>
      </c>
      <c r="L11" s="45">
        <f t="shared" si="2"/>
        <v>4320</v>
      </c>
      <c r="M11" s="45">
        <f t="shared" si="5"/>
        <v>5760</v>
      </c>
      <c r="N11" s="45">
        <f t="shared" si="6"/>
        <v>10080</v>
      </c>
      <c r="O11" s="45">
        <f t="shared" si="7"/>
        <v>14400</v>
      </c>
      <c r="P11" s="145">
        <v>44285</v>
      </c>
      <c r="Q11" s="145">
        <v>44649</v>
      </c>
      <c r="R11" s="145" t="s">
        <v>26</v>
      </c>
      <c r="S11" s="145" t="s">
        <v>75</v>
      </c>
    </row>
    <row r="12" s="119" customFormat="1" ht="20" customHeight="1" spans="1:19">
      <c r="A12" s="13">
        <v>6</v>
      </c>
      <c r="B12" s="13" t="s">
        <v>76</v>
      </c>
      <c r="C12" s="13" t="s">
        <v>77</v>
      </c>
      <c r="D12" s="13">
        <v>3000</v>
      </c>
      <c r="E12" s="13">
        <v>58.19</v>
      </c>
      <c r="F12" s="13" t="s">
        <v>61</v>
      </c>
      <c r="G12" s="45">
        <f t="shared" si="3"/>
        <v>360000</v>
      </c>
      <c r="H12" s="45">
        <f t="shared" si="0"/>
        <v>36000</v>
      </c>
      <c r="I12" s="45"/>
      <c r="J12" s="45">
        <f t="shared" si="4"/>
        <v>36000</v>
      </c>
      <c r="K12" s="45">
        <f t="shared" si="1"/>
        <v>10800</v>
      </c>
      <c r="L12" s="45">
        <f t="shared" si="2"/>
        <v>10800</v>
      </c>
      <c r="M12" s="45">
        <f t="shared" si="5"/>
        <v>14400</v>
      </c>
      <c r="N12" s="45">
        <f t="shared" si="6"/>
        <v>25200</v>
      </c>
      <c r="O12" s="45">
        <f t="shared" si="7"/>
        <v>36000</v>
      </c>
      <c r="P12" s="145">
        <v>44219</v>
      </c>
      <c r="Q12" s="145">
        <v>44583</v>
      </c>
      <c r="R12" s="145" t="s">
        <v>23</v>
      </c>
      <c r="S12" s="145" t="s">
        <v>78</v>
      </c>
    </row>
    <row r="13" s="119" customFormat="1" ht="20" customHeight="1" spans="1:19">
      <c r="A13" s="13">
        <v>7</v>
      </c>
      <c r="B13" s="13" t="s">
        <v>79</v>
      </c>
      <c r="C13" s="13" t="s">
        <v>80</v>
      </c>
      <c r="D13" s="13">
        <v>3500</v>
      </c>
      <c r="E13" s="13">
        <v>100.53</v>
      </c>
      <c r="F13" s="13" t="s">
        <v>61</v>
      </c>
      <c r="G13" s="45">
        <f t="shared" si="3"/>
        <v>420000</v>
      </c>
      <c r="H13" s="45">
        <f t="shared" si="0"/>
        <v>42000</v>
      </c>
      <c r="I13" s="45"/>
      <c r="J13" s="45">
        <f t="shared" si="4"/>
        <v>42000</v>
      </c>
      <c r="K13" s="45">
        <f t="shared" si="1"/>
        <v>12600</v>
      </c>
      <c r="L13" s="45">
        <f t="shared" si="2"/>
        <v>12600</v>
      </c>
      <c r="M13" s="45">
        <f t="shared" si="5"/>
        <v>16800</v>
      </c>
      <c r="N13" s="45">
        <f t="shared" si="6"/>
        <v>29400</v>
      </c>
      <c r="O13" s="45">
        <f t="shared" si="7"/>
        <v>42000</v>
      </c>
      <c r="P13" s="145">
        <v>44223</v>
      </c>
      <c r="Q13" s="145">
        <v>44587</v>
      </c>
      <c r="R13" s="145" t="s">
        <v>27</v>
      </c>
      <c r="S13" s="145" t="s">
        <v>81</v>
      </c>
    </row>
    <row r="14" s="119" customFormat="1" ht="20" customHeight="1" spans="1:19">
      <c r="A14" s="13">
        <v>8</v>
      </c>
      <c r="B14" s="13" t="s">
        <v>82</v>
      </c>
      <c r="C14" s="13" t="s">
        <v>83</v>
      </c>
      <c r="D14" s="13">
        <v>1030</v>
      </c>
      <c r="E14" s="13">
        <v>34.96</v>
      </c>
      <c r="F14" s="13" t="s">
        <v>61</v>
      </c>
      <c r="G14" s="45">
        <f t="shared" si="3"/>
        <v>123600</v>
      </c>
      <c r="H14" s="45">
        <f t="shared" si="0"/>
        <v>12360</v>
      </c>
      <c r="I14" s="45"/>
      <c r="J14" s="45">
        <f t="shared" si="4"/>
        <v>12360</v>
      </c>
      <c r="K14" s="45">
        <f t="shared" si="1"/>
        <v>3708</v>
      </c>
      <c r="L14" s="45">
        <f t="shared" si="2"/>
        <v>3708</v>
      </c>
      <c r="M14" s="45">
        <f t="shared" si="5"/>
        <v>4944</v>
      </c>
      <c r="N14" s="45">
        <f t="shared" si="6"/>
        <v>8652</v>
      </c>
      <c r="O14" s="45">
        <f t="shared" si="7"/>
        <v>12360</v>
      </c>
      <c r="P14" s="145">
        <v>44226</v>
      </c>
      <c r="Q14" s="145">
        <v>44590</v>
      </c>
      <c r="R14" s="145" t="s">
        <v>23</v>
      </c>
      <c r="S14" s="145" t="s">
        <v>84</v>
      </c>
    </row>
    <row r="15" s="119" customFormat="1" ht="20" customHeight="1" spans="1:19">
      <c r="A15" s="13">
        <v>9</v>
      </c>
      <c r="B15" s="13" t="s">
        <v>85</v>
      </c>
      <c r="C15" s="13" t="s">
        <v>86</v>
      </c>
      <c r="D15" s="131">
        <v>1500</v>
      </c>
      <c r="E15" s="131">
        <v>25.85</v>
      </c>
      <c r="F15" s="131" t="s">
        <v>61</v>
      </c>
      <c r="G15" s="45">
        <f t="shared" si="3"/>
        <v>180000</v>
      </c>
      <c r="H15" s="45">
        <f t="shared" si="0"/>
        <v>18000</v>
      </c>
      <c r="I15" s="45"/>
      <c r="J15" s="45">
        <f t="shared" si="4"/>
        <v>18000</v>
      </c>
      <c r="K15" s="45">
        <f t="shared" si="1"/>
        <v>5400</v>
      </c>
      <c r="L15" s="45">
        <f t="shared" si="2"/>
        <v>5400</v>
      </c>
      <c r="M15" s="45">
        <f t="shared" si="5"/>
        <v>7200</v>
      </c>
      <c r="N15" s="45">
        <f t="shared" si="6"/>
        <v>12600</v>
      </c>
      <c r="O15" s="45">
        <f t="shared" si="7"/>
        <v>18000</v>
      </c>
      <c r="P15" s="145">
        <v>44230</v>
      </c>
      <c r="Q15" s="145">
        <v>44594</v>
      </c>
      <c r="R15" s="145" t="s">
        <v>23</v>
      </c>
      <c r="S15" s="145" t="s">
        <v>87</v>
      </c>
    </row>
    <row r="16" s="119" customFormat="1" ht="20" customHeight="1" spans="1:19">
      <c r="A16" s="13">
        <v>10</v>
      </c>
      <c r="B16" s="13" t="s">
        <v>85</v>
      </c>
      <c r="C16" s="13" t="s">
        <v>88</v>
      </c>
      <c r="D16" s="131">
        <v>800</v>
      </c>
      <c r="E16" s="131">
        <v>12</v>
      </c>
      <c r="F16" s="131" t="s">
        <v>61</v>
      </c>
      <c r="G16" s="45">
        <f t="shared" si="3"/>
        <v>96000</v>
      </c>
      <c r="H16" s="45">
        <f t="shared" si="0"/>
        <v>9600</v>
      </c>
      <c r="I16" s="45"/>
      <c r="J16" s="45">
        <f t="shared" si="4"/>
        <v>9600</v>
      </c>
      <c r="K16" s="45">
        <f t="shared" si="1"/>
        <v>2880</v>
      </c>
      <c r="L16" s="45">
        <f t="shared" si="2"/>
        <v>2880</v>
      </c>
      <c r="M16" s="45">
        <f t="shared" si="5"/>
        <v>3840</v>
      </c>
      <c r="N16" s="45">
        <f t="shared" si="6"/>
        <v>6720</v>
      </c>
      <c r="O16" s="45">
        <f t="shared" si="7"/>
        <v>9600</v>
      </c>
      <c r="P16" s="145">
        <v>44230</v>
      </c>
      <c r="Q16" s="145">
        <v>44594</v>
      </c>
      <c r="R16" s="145" t="s">
        <v>23</v>
      </c>
      <c r="S16" s="145" t="s">
        <v>87</v>
      </c>
    </row>
    <row r="17" s="119" customFormat="1" ht="20" customHeight="1" spans="1:19">
      <c r="A17" s="13">
        <v>11</v>
      </c>
      <c r="B17" s="13" t="s">
        <v>89</v>
      </c>
      <c r="C17" s="13" t="s">
        <v>90</v>
      </c>
      <c r="D17" s="131">
        <v>1600</v>
      </c>
      <c r="E17" s="131">
        <v>27.69</v>
      </c>
      <c r="F17" s="131" t="s">
        <v>61</v>
      </c>
      <c r="G17" s="45">
        <f t="shared" si="3"/>
        <v>192000</v>
      </c>
      <c r="H17" s="45">
        <f t="shared" si="0"/>
        <v>19200</v>
      </c>
      <c r="I17" s="45"/>
      <c r="J17" s="45">
        <f t="shared" si="4"/>
        <v>19200</v>
      </c>
      <c r="K17" s="45">
        <f t="shared" si="1"/>
        <v>5760</v>
      </c>
      <c r="L17" s="45">
        <f t="shared" si="2"/>
        <v>5760</v>
      </c>
      <c r="M17" s="45">
        <f t="shared" si="5"/>
        <v>7680</v>
      </c>
      <c r="N17" s="45">
        <f t="shared" si="6"/>
        <v>13440</v>
      </c>
      <c r="O17" s="45">
        <f t="shared" si="7"/>
        <v>19200</v>
      </c>
      <c r="P17" s="145">
        <v>44230</v>
      </c>
      <c r="Q17" s="145">
        <v>44594</v>
      </c>
      <c r="R17" s="145" t="s">
        <v>23</v>
      </c>
      <c r="S17" s="145" t="s">
        <v>87</v>
      </c>
    </row>
    <row r="18" s="119" customFormat="1" ht="20" customHeight="1" spans="1:19">
      <c r="A18" s="13">
        <v>12</v>
      </c>
      <c r="B18" s="13" t="s">
        <v>91</v>
      </c>
      <c r="C18" s="13" t="s">
        <v>92</v>
      </c>
      <c r="D18" s="131">
        <v>1000</v>
      </c>
      <c r="E18" s="131">
        <v>25.41</v>
      </c>
      <c r="F18" s="131" t="s">
        <v>61</v>
      </c>
      <c r="G18" s="45">
        <f t="shared" si="3"/>
        <v>120000</v>
      </c>
      <c r="H18" s="45">
        <f t="shared" si="0"/>
        <v>12000</v>
      </c>
      <c r="I18" s="45"/>
      <c r="J18" s="45">
        <f t="shared" si="4"/>
        <v>12000</v>
      </c>
      <c r="K18" s="45">
        <f t="shared" si="1"/>
        <v>3600</v>
      </c>
      <c r="L18" s="45">
        <f t="shared" si="2"/>
        <v>3600</v>
      </c>
      <c r="M18" s="45">
        <f t="shared" si="5"/>
        <v>4800</v>
      </c>
      <c r="N18" s="45">
        <f t="shared" si="6"/>
        <v>8400</v>
      </c>
      <c r="O18" s="45">
        <f t="shared" si="7"/>
        <v>12000</v>
      </c>
      <c r="P18" s="145">
        <v>44229</v>
      </c>
      <c r="Q18" s="145">
        <v>44593</v>
      </c>
      <c r="R18" s="145" t="s">
        <v>25</v>
      </c>
      <c r="S18" s="145" t="s">
        <v>93</v>
      </c>
    </row>
    <row r="19" s="119" customFormat="1" ht="20" customHeight="1" spans="1:19">
      <c r="A19" s="13">
        <v>13</v>
      </c>
      <c r="B19" s="13" t="s">
        <v>94</v>
      </c>
      <c r="C19" s="13" t="s">
        <v>95</v>
      </c>
      <c r="D19" s="131">
        <v>1000</v>
      </c>
      <c r="E19" s="131">
        <v>25.63</v>
      </c>
      <c r="F19" s="131" t="s">
        <v>61</v>
      </c>
      <c r="G19" s="45">
        <f t="shared" si="3"/>
        <v>120000</v>
      </c>
      <c r="H19" s="45">
        <f t="shared" si="0"/>
        <v>12000</v>
      </c>
      <c r="I19" s="45"/>
      <c r="J19" s="45">
        <f t="shared" si="4"/>
        <v>12000</v>
      </c>
      <c r="K19" s="45">
        <f t="shared" si="1"/>
        <v>3600</v>
      </c>
      <c r="L19" s="45">
        <f t="shared" si="2"/>
        <v>3600</v>
      </c>
      <c r="M19" s="45">
        <f t="shared" si="5"/>
        <v>4800</v>
      </c>
      <c r="N19" s="45">
        <f t="shared" si="6"/>
        <v>8400</v>
      </c>
      <c r="O19" s="45">
        <f t="shared" si="7"/>
        <v>12000</v>
      </c>
      <c r="P19" s="145">
        <v>44229</v>
      </c>
      <c r="Q19" s="145">
        <v>44593</v>
      </c>
      <c r="R19" s="145" t="s">
        <v>25</v>
      </c>
      <c r="S19" s="145" t="s">
        <v>93</v>
      </c>
    </row>
    <row r="20" s="119" customFormat="1" ht="20" customHeight="1" spans="1:19">
      <c r="A20" s="13">
        <v>14</v>
      </c>
      <c r="B20" s="13" t="s">
        <v>96</v>
      </c>
      <c r="C20" s="13" t="s">
        <v>97</v>
      </c>
      <c r="D20" s="131">
        <v>1500</v>
      </c>
      <c r="E20" s="131">
        <v>26.44</v>
      </c>
      <c r="F20" s="131" t="s">
        <v>61</v>
      </c>
      <c r="G20" s="45">
        <f t="shared" si="3"/>
        <v>180000</v>
      </c>
      <c r="H20" s="45">
        <f t="shared" si="0"/>
        <v>18000</v>
      </c>
      <c r="I20" s="45"/>
      <c r="J20" s="45">
        <f t="shared" si="4"/>
        <v>18000</v>
      </c>
      <c r="K20" s="45">
        <f t="shared" si="1"/>
        <v>5400</v>
      </c>
      <c r="L20" s="45">
        <f t="shared" si="2"/>
        <v>5400</v>
      </c>
      <c r="M20" s="45">
        <f t="shared" si="5"/>
        <v>7200</v>
      </c>
      <c r="N20" s="45">
        <f t="shared" si="6"/>
        <v>12600</v>
      </c>
      <c r="O20" s="45">
        <f t="shared" si="7"/>
        <v>18000</v>
      </c>
      <c r="P20" s="145">
        <v>44231</v>
      </c>
      <c r="Q20" s="145">
        <v>44595</v>
      </c>
      <c r="R20" s="145" t="s">
        <v>23</v>
      </c>
      <c r="S20" s="145" t="s">
        <v>87</v>
      </c>
    </row>
    <row r="21" s="119" customFormat="1" ht="20" customHeight="1" spans="1:19">
      <c r="A21" s="13">
        <v>15</v>
      </c>
      <c r="B21" s="13" t="s">
        <v>98</v>
      </c>
      <c r="C21" s="13" t="s">
        <v>99</v>
      </c>
      <c r="D21" s="131">
        <v>2000</v>
      </c>
      <c r="E21" s="131">
        <v>31.05</v>
      </c>
      <c r="F21" s="131" t="s">
        <v>61</v>
      </c>
      <c r="G21" s="45">
        <f t="shared" si="3"/>
        <v>240000</v>
      </c>
      <c r="H21" s="45">
        <f t="shared" si="0"/>
        <v>24000</v>
      </c>
      <c r="I21" s="45"/>
      <c r="J21" s="45">
        <f t="shared" si="4"/>
        <v>24000</v>
      </c>
      <c r="K21" s="45">
        <f t="shared" si="1"/>
        <v>7200</v>
      </c>
      <c r="L21" s="45">
        <f t="shared" si="2"/>
        <v>7200</v>
      </c>
      <c r="M21" s="45">
        <f t="shared" si="5"/>
        <v>9600</v>
      </c>
      <c r="N21" s="45">
        <f t="shared" si="6"/>
        <v>16800</v>
      </c>
      <c r="O21" s="45">
        <f t="shared" si="7"/>
        <v>24000</v>
      </c>
      <c r="P21" s="145">
        <v>44233</v>
      </c>
      <c r="Q21" s="145">
        <v>44597</v>
      </c>
      <c r="R21" s="145" t="s">
        <v>23</v>
      </c>
      <c r="S21" s="145" t="s">
        <v>100</v>
      </c>
    </row>
    <row r="22" s="119" customFormat="1" ht="20" customHeight="1" spans="1:19">
      <c r="A22" s="13">
        <v>16</v>
      </c>
      <c r="B22" s="13" t="s">
        <v>101</v>
      </c>
      <c r="C22" s="13" t="s">
        <v>102</v>
      </c>
      <c r="D22" s="131">
        <v>1500</v>
      </c>
      <c r="E22" s="131">
        <v>26.32</v>
      </c>
      <c r="F22" s="131" t="s">
        <v>61</v>
      </c>
      <c r="G22" s="45">
        <f t="shared" si="3"/>
        <v>180000</v>
      </c>
      <c r="H22" s="45">
        <f t="shared" si="0"/>
        <v>18000</v>
      </c>
      <c r="I22" s="45"/>
      <c r="J22" s="45">
        <f t="shared" si="4"/>
        <v>18000</v>
      </c>
      <c r="K22" s="45">
        <f t="shared" si="1"/>
        <v>5400</v>
      </c>
      <c r="L22" s="45">
        <f t="shared" si="2"/>
        <v>5400</v>
      </c>
      <c r="M22" s="45">
        <f t="shared" si="5"/>
        <v>7200</v>
      </c>
      <c r="N22" s="45">
        <f t="shared" si="6"/>
        <v>12600</v>
      </c>
      <c r="O22" s="45">
        <f t="shared" si="7"/>
        <v>18000</v>
      </c>
      <c r="P22" s="145">
        <v>44233</v>
      </c>
      <c r="Q22" s="145">
        <v>44597</v>
      </c>
      <c r="R22" s="145" t="s">
        <v>23</v>
      </c>
      <c r="S22" s="145" t="s">
        <v>100</v>
      </c>
    </row>
    <row r="23" s="119" customFormat="1" ht="20" customHeight="1" spans="1:19">
      <c r="A23" s="13">
        <v>17</v>
      </c>
      <c r="B23" s="13" t="s">
        <v>103</v>
      </c>
      <c r="C23" s="13" t="s">
        <v>104</v>
      </c>
      <c r="D23" s="131">
        <v>1500</v>
      </c>
      <c r="E23" s="131">
        <v>36.3</v>
      </c>
      <c r="F23" s="131" t="s">
        <v>68</v>
      </c>
      <c r="G23" s="45">
        <f t="shared" si="3"/>
        <v>180000</v>
      </c>
      <c r="H23" s="45">
        <f t="shared" si="0"/>
        <v>18000</v>
      </c>
      <c r="I23" s="45"/>
      <c r="J23" s="45">
        <f t="shared" si="4"/>
        <v>18000</v>
      </c>
      <c r="K23" s="45">
        <f t="shared" si="1"/>
        <v>5400</v>
      </c>
      <c r="L23" s="45">
        <f t="shared" si="2"/>
        <v>5400</v>
      </c>
      <c r="M23" s="45">
        <f t="shared" si="5"/>
        <v>7200</v>
      </c>
      <c r="N23" s="45">
        <f t="shared" si="6"/>
        <v>12600</v>
      </c>
      <c r="O23" s="45">
        <f t="shared" si="7"/>
        <v>18000</v>
      </c>
      <c r="P23" s="145">
        <v>44233</v>
      </c>
      <c r="Q23" s="145">
        <v>44597</v>
      </c>
      <c r="R23" s="145" t="s">
        <v>23</v>
      </c>
      <c r="S23" s="145" t="s">
        <v>100</v>
      </c>
    </row>
    <row r="24" s="119" customFormat="1" ht="20" customHeight="1" spans="1:19">
      <c r="A24" s="13">
        <v>18</v>
      </c>
      <c r="B24" s="16" t="s">
        <v>105</v>
      </c>
      <c r="C24" s="13" t="s">
        <v>106</v>
      </c>
      <c r="D24" s="131">
        <v>600</v>
      </c>
      <c r="E24" s="131">
        <v>14.7</v>
      </c>
      <c r="F24" s="131" t="s">
        <v>107</v>
      </c>
      <c r="G24" s="45">
        <f t="shared" si="3"/>
        <v>72000</v>
      </c>
      <c r="H24" s="45">
        <f t="shared" si="0"/>
        <v>7200</v>
      </c>
      <c r="I24" s="45"/>
      <c r="J24" s="45">
        <f t="shared" si="4"/>
        <v>7200</v>
      </c>
      <c r="K24" s="45">
        <f t="shared" si="1"/>
        <v>2160</v>
      </c>
      <c r="L24" s="45">
        <f t="shared" si="2"/>
        <v>2160</v>
      </c>
      <c r="M24" s="45">
        <f t="shared" si="5"/>
        <v>2880</v>
      </c>
      <c r="N24" s="45">
        <f t="shared" si="6"/>
        <v>5040</v>
      </c>
      <c r="O24" s="45">
        <f t="shared" si="7"/>
        <v>7200</v>
      </c>
      <c r="P24" s="145">
        <v>44233</v>
      </c>
      <c r="Q24" s="145">
        <v>44597</v>
      </c>
      <c r="R24" s="145" t="s">
        <v>23</v>
      </c>
      <c r="S24" s="145" t="s">
        <v>100</v>
      </c>
    </row>
    <row r="25" s="119" customFormat="1" ht="20" customHeight="1" spans="1:19">
      <c r="A25" s="13">
        <v>19</v>
      </c>
      <c r="B25" s="13" t="s">
        <v>108</v>
      </c>
      <c r="C25" s="13" t="s">
        <v>109</v>
      </c>
      <c r="D25" s="13">
        <v>3300</v>
      </c>
      <c r="E25" s="13">
        <v>79.41</v>
      </c>
      <c r="F25" s="13" t="s">
        <v>61</v>
      </c>
      <c r="G25" s="45">
        <f t="shared" si="3"/>
        <v>396000</v>
      </c>
      <c r="H25" s="45">
        <f t="shared" si="0"/>
        <v>39600</v>
      </c>
      <c r="I25" s="45"/>
      <c r="J25" s="45">
        <f t="shared" si="4"/>
        <v>39600</v>
      </c>
      <c r="K25" s="45">
        <f t="shared" si="1"/>
        <v>11880</v>
      </c>
      <c r="L25" s="45">
        <f t="shared" si="2"/>
        <v>11880</v>
      </c>
      <c r="M25" s="45">
        <f t="shared" si="5"/>
        <v>15840</v>
      </c>
      <c r="N25" s="45">
        <f t="shared" si="6"/>
        <v>27720</v>
      </c>
      <c r="O25" s="45">
        <f t="shared" si="7"/>
        <v>39600</v>
      </c>
      <c r="P25" s="145">
        <v>44283</v>
      </c>
      <c r="Q25" s="145">
        <v>44647</v>
      </c>
      <c r="R25" s="145" t="s">
        <v>26</v>
      </c>
      <c r="S25" s="145" t="s">
        <v>110</v>
      </c>
    </row>
    <row r="26" s="119" customFormat="1" ht="20" customHeight="1" spans="1:19">
      <c r="A26" s="13">
        <v>20</v>
      </c>
      <c r="B26" s="16" t="s">
        <v>111</v>
      </c>
      <c r="C26" s="13" t="s">
        <v>112</v>
      </c>
      <c r="D26" s="131">
        <v>1200</v>
      </c>
      <c r="E26" s="131">
        <v>20.33</v>
      </c>
      <c r="F26" s="131" t="s">
        <v>113</v>
      </c>
      <c r="G26" s="45">
        <f t="shared" si="3"/>
        <v>144000</v>
      </c>
      <c r="H26" s="45">
        <f t="shared" si="0"/>
        <v>14400</v>
      </c>
      <c r="I26" s="45"/>
      <c r="J26" s="45">
        <f t="shared" si="4"/>
        <v>14400</v>
      </c>
      <c r="K26" s="45">
        <f t="shared" si="1"/>
        <v>4320</v>
      </c>
      <c r="L26" s="45">
        <f t="shared" si="2"/>
        <v>4320</v>
      </c>
      <c r="M26" s="45">
        <f t="shared" si="5"/>
        <v>5760</v>
      </c>
      <c r="N26" s="45">
        <f t="shared" si="6"/>
        <v>10080</v>
      </c>
      <c r="O26" s="45">
        <f t="shared" si="7"/>
        <v>14400</v>
      </c>
      <c r="P26" s="145">
        <v>44236</v>
      </c>
      <c r="Q26" s="145">
        <v>44600</v>
      </c>
      <c r="R26" s="145" t="s">
        <v>23</v>
      </c>
      <c r="S26" s="145" t="s">
        <v>114</v>
      </c>
    </row>
    <row r="27" s="119" customFormat="1" ht="20" customHeight="1" spans="1:19">
      <c r="A27" s="13">
        <v>21</v>
      </c>
      <c r="B27" s="13" t="s">
        <v>115</v>
      </c>
      <c r="C27" s="13" t="s">
        <v>116</v>
      </c>
      <c r="D27" s="131">
        <v>2500</v>
      </c>
      <c r="E27" s="131">
        <v>34.12</v>
      </c>
      <c r="F27" s="131" t="s">
        <v>61</v>
      </c>
      <c r="G27" s="45">
        <f t="shared" si="3"/>
        <v>300000</v>
      </c>
      <c r="H27" s="45">
        <f t="shared" si="0"/>
        <v>30000</v>
      </c>
      <c r="I27" s="45"/>
      <c r="J27" s="45">
        <f t="shared" si="4"/>
        <v>30000</v>
      </c>
      <c r="K27" s="45">
        <f t="shared" si="1"/>
        <v>9000</v>
      </c>
      <c r="L27" s="45">
        <f t="shared" si="2"/>
        <v>9000</v>
      </c>
      <c r="M27" s="45">
        <f t="shared" si="5"/>
        <v>12000</v>
      </c>
      <c r="N27" s="45">
        <f t="shared" si="6"/>
        <v>21000</v>
      </c>
      <c r="O27" s="45">
        <f t="shared" si="7"/>
        <v>30000</v>
      </c>
      <c r="P27" s="145">
        <v>44236</v>
      </c>
      <c r="Q27" s="145">
        <v>44600</v>
      </c>
      <c r="R27" s="145" t="s">
        <v>23</v>
      </c>
      <c r="S27" s="145" t="s">
        <v>100</v>
      </c>
    </row>
    <row r="28" s="119" customFormat="1" ht="20" customHeight="1" spans="1:19">
      <c r="A28" s="13">
        <v>22</v>
      </c>
      <c r="B28" s="16" t="s">
        <v>117</v>
      </c>
      <c r="C28" s="13" t="s">
        <v>118</v>
      </c>
      <c r="D28" s="131">
        <v>1800</v>
      </c>
      <c r="E28" s="131">
        <v>27.59</v>
      </c>
      <c r="F28" s="131" t="s">
        <v>113</v>
      </c>
      <c r="G28" s="45">
        <f t="shared" si="3"/>
        <v>216000</v>
      </c>
      <c r="H28" s="45">
        <f t="shared" si="0"/>
        <v>21600</v>
      </c>
      <c r="I28" s="45"/>
      <c r="J28" s="45">
        <f t="shared" si="4"/>
        <v>21600</v>
      </c>
      <c r="K28" s="45">
        <f t="shared" si="1"/>
        <v>6480</v>
      </c>
      <c r="L28" s="45">
        <f t="shared" si="2"/>
        <v>6480</v>
      </c>
      <c r="M28" s="45">
        <f t="shared" si="5"/>
        <v>8640</v>
      </c>
      <c r="N28" s="45">
        <f t="shared" si="6"/>
        <v>15120</v>
      </c>
      <c r="O28" s="45">
        <f t="shared" si="7"/>
        <v>21600</v>
      </c>
      <c r="P28" s="145">
        <v>44236</v>
      </c>
      <c r="Q28" s="145">
        <v>44600</v>
      </c>
      <c r="R28" s="145" t="s">
        <v>23</v>
      </c>
      <c r="S28" s="145" t="s">
        <v>114</v>
      </c>
    </row>
    <row r="29" s="119" customFormat="1" ht="20" customHeight="1" spans="1:19">
      <c r="A29" s="13">
        <v>23</v>
      </c>
      <c r="B29" s="16" t="s">
        <v>119</v>
      </c>
      <c r="C29" s="13" t="s">
        <v>120</v>
      </c>
      <c r="D29" s="131">
        <v>1000</v>
      </c>
      <c r="E29" s="131">
        <v>17.55</v>
      </c>
      <c r="F29" s="131" t="s">
        <v>61</v>
      </c>
      <c r="G29" s="45">
        <f t="shared" si="3"/>
        <v>120000</v>
      </c>
      <c r="H29" s="45">
        <f t="shared" si="0"/>
        <v>12000</v>
      </c>
      <c r="I29" s="45"/>
      <c r="J29" s="45">
        <f t="shared" si="4"/>
        <v>12000</v>
      </c>
      <c r="K29" s="45">
        <f t="shared" si="1"/>
        <v>3600</v>
      </c>
      <c r="L29" s="45">
        <f t="shared" si="2"/>
        <v>3600</v>
      </c>
      <c r="M29" s="45">
        <f t="shared" si="5"/>
        <v>4800</v>
      </c>
      <c r="N29" s="45">
        <f t="shared" si="6"/>
        <v>8400</v>
      </c>
      <c r="O29" s="45">
        <f t="shared" si="7"/>
        <v>12000</v>
      </c>
      <c r="P29" s="145">
        <v>44237</v>
      </c>
      <c r="Q29" s="145">
        <v>44601</v>
      </c>
      <c r="R29" s="145" t="s">
        <v>26</v>
      </c>
      <c r="S29" s="145" t="s">
        <v>121</v>
      </c>
    </row>
    <row r="30" s="119" customFormat="1" ht="20" customHeight="1" spans="1:19">
      <c r="A30" s="13">
        <v>24</v>
      </c>
      <c r="B30" s="13" t="s">
        <v>122</v>
      </c>
      <c r="C30" s="13" t="s">
        <v>123</v>
      </c>
      <c r="D30" s="131">
        <v>1000</v>
      </c>
      <c r="E30" s="131">
        <v>19.21</v>
      </c>
      <c r="F30" s="131" t="s">
        <v>61</v>
      </c>
      <c r="G30" s="45">
        <f t="shared" si="3"/>
        <v>120000</v>
      </c>
      <c r="H30" s="45">
        <f t="shared" si="0"/>
        <v>12000</v>
      </c>
      <c r="I30" s="45"/>
      <c r="J30" s="45">
        <f t="shared" si="4"/>
        <v>12000</v>
      </c>
      <c r="K30" s="45">
        <f t="shared" si="1"/>
        <v>3600</v>
      </c>
      <c r="L30" s="45">
        <f t="shared" si="2"/>
        <v>3600</v>
      </c>
      <c r="M30" s="45">
        <f t="shared" si="5"/>
        <v>4800</v>
      </c>
      <c r="N30" s="45">
        <f t="shared" si="6"/>
        <v>8400</v>
      </c>
      <c r="O30" s="45">
        <f t="shared" si="7"/>
        <v>12000</v>
      </c>
      <c r="P30" s="145">
        <v>44237</v>
      </c>
      <c r="Q30" s="145">
        <v>44601</v>
      </c>
      <c r="R30" s="145" t="s">
        <v>23</v>
      </c>
      <c r="S30" s="145" t="s">
        <v>124</v>
      </c>
    </row>
    <row r="31" s="119" customFormat="1" ht="20" customHeight="1" spans="1:19">
      <c r="A31" s="13">
        <v>25</v>
      </c>
      <c r="B31" s="13" t="s">
        <v>125</v>
      </c>
      <c r="C31" s="13" t="s">
        <v>126</v>
      </c>
      <c r="D31" s="13">
        <v>1300</v>
      </c>
      <c r="E31" s="13">
        <v>38.33</v>
      </c>
      <c r="F31" s="13" t="s">
        <v>113</v>
      </c>
      <c r="G31" s="45">
        <f t="shared" si="3"/>
        <v>156000</v>
      </c>
      <c r="H31" s="45">
        <f t="shared" si="0"/>
        <v>15600</v>
      </c>
      <c r="I31" s="45"/>
      <c r="J31" s="45">
        <f t="shared" si="4"/>
        <v>15600</v>
      </c>
      <c r="K31" s="45">
        <f t="shared" si="1"/>
        <v>4680</v>
      </c>
      <c r="L31" s="45">
        <f t="shared" si="2"/>
        <v>4680</v>
      </c>
      <c r="M31" s="45">
        <f t="shared" si="5"/>
        <v>6240</v>
      </c>
      <c r="N31" s="45">
        <f t="shared" si="6"/>
        <v>10920</v>
      </c>
      <c r="O31" s="45">
        <f t="shared" si="7"/>
        <v>15600</v>
      </c>
      <c r="P31" s="145">
        <v>44280</v>
      </c>
      <c r="Q31" s="145">
        <v>44644</v>
      </c>
      <c r="R31" s="145" t="s">
        <v>23</v>
      </c>
      <c r="S31" s="145" t="s">
        <v>127</v>
      </c>
    </row>
    <row r="32" s="119" customFormat="1" ht="20" customHeight="1" spans="1:19">
      <c r="A32" s="13">
        <v>26</v>
      </c>
      <c r="B32" s="16" t="s">
        <v>128</v>
      </c>
      <c r="C32" s="13" t="s">
        <v>129</v>
      </c>
      <c r="D32" s="131">
        <v>2700</v>
      </c>
      <c r="E32" s="131">
        <v>61.6</v>
      </c>
      <c r="F32" s="131" t="s">
        <v>61</v>
      </c>
      <c r="G32" s="45">
        <f t="shared" si="3"/>
        <v>324000</v>
      </c>
      <c r="H32" s="45">
        <f t="shared" si="0"/>
        <v>32400</v>
      </c>
      <c r="I32" s="45"/>
      <c r="J32" s="45">
        <f t="shared" si="4"/>
        <v>32400</v>
      </c>
      <c r="K32" s="45">
        <f t="shared" si="1"/>
        <v>9720</v>
      </c>
      <c r="L32" s="45">
        <f t="shared" si="2"/>
        <v>9720</v>
      </c>
      <c r="M32" s="45">
        <f t="shared" si="5"/>
        <v>12960</v>
      </c>
      <c r="N32" s="45">
        <f t="shared" si="6"/>
        <v>22680</v>
      </c>
      <c r="O32" s="45">
        <f t="shared" si="7"/>
        <v>32400</v>
      </c>
      <c r="P32" s="145">
        <v>44253</v>
      </c>
      <c r="Q32" s="145">
        <v>44617</v>
      </c>
      <c r="R32" s="145" t="s">
        <v>23</v>
      </c>
      <c r="S32" s="145" t="s">
        <v>130</v>
      </c>
    </row>
    <row r="33" s="119" customFormat="1" ht="20" customHeight="1" spans="1:19">
      <c r="A33" s="13">
        <v>27</v>
      </c>
      <c r="B33" s="16" t="s">
        <v>131</v>
      </c>
      <c r="C33" s="13" t="s">
        <v>132</v>
      </c>
      <c r="D33" s="131">
        <v>1500</v>
      </c>
      <c r="E33" s="131">
        <v>29.79</v>
      </c>
      <c r="F33" s="131" t="s">
        <v>61</v>
      </c>
      <c r="G33" s="45">
        <f t="shared" si="3"/>
        <v>180000</v>
      </c>
      <c r="H33" s="45">
        <f t="shared" si="0"/>
        <v>18000</v>
      </c>
      <c r="I33" s="45"/>
      <c r="J33" s="45">
        <f t="shared" si="4"/>
        <v>18000</v>
      </c>
      <c r="K33" s="45">
        <f t="shared" si="1"/>
        <v>5400</v>
      </c>
      <c r="L33" s="45">
        <f t="shared" si="2"/>
        <v>5400</v>
      </c>
      <c r="M33" s="45">
        <f t="shared" si="5"/>
        <v>7200</v>
      </c>
      <c r="N33" s="45">
        <f t="shared" si="6"/>
        <v>12600</v>
      </c>
      <c r="O33" s="45">
        <f t="shared" si="7"/>
        <v>18000</v>
      </c>
      <c r="P33" s="145">
        <v>44253</v>
      </c>
      <c r="Q33" s="145">
        <v>44617</v>
      </c>
      <c r="R33" s="145" t="s">
        <v>23</v>
      </c>
      <c r="S33" s="145" t="s">
        <v>133</v>
      </c>
    </row>
    <row r="34" s="119" customFormat="1" ht="20" customHeight="1" spans="1:19">
      <c r="A34" s="13">
        <v>28</v>
      </c>
      <c r="B34" s="16" t="s">
        <v>134</v>
      </c>
      <c r="C34" s="13" t="s">
        <v>135</v>
      </c>
      <c r="D34" s="131">
        <v>1360</v>
      </c>
      <c r="E34" s="131">
        <v>31.5</v>
      </c>
      <c r="F34" s="131" t="s">
        <v>61</v>
      </c>
      <c r="G34" s="45">
        <f t="shared" si="3"/>
        <v>163200</v>
      </c>
      <c r="H34" s="45">
        <f t="shared" si="0"/>
        <v>16320</v>
      </c>
      <c r="I34" s="45"/>
      <c r="J34" s="45">
        <f t="shared" si="4"/>
        <v>16320</v>
      </c>
      <c r="K34" s="45">
        <f t="shared" si="1"/>
        <v>4896</v>
      </c>
      <c r="L34" s="45">
        <f t="shared" si="2"/>
        <v>4896</v>
      </c>
      <c r="M34" s="45">
        <f t="shared" si="5"/>
        <v>6528</v>
      </c>
      <c r="N34" s="45">
        <f t="shared" si="6"/>
        <v>11424</v>
      </c>
      <c r="O34" s="45">
        <f t="shared" si="7"/>
        <v>16320</v>
      </c>
      <c r="P34" s="145">
        <v>44253</v>
      </c>
      <c r="Q34" s="145">
        <v>44617</v>
      </c>
      <c r="R34" s="145" t="s">
        <v>23</v>
      </c>
      <c r="S34" s="145" t="s">
        <v>136</v>
      </c>
    </row>
    <row r="35" s="119" customFormat="1" ht="20" customHeight="1" spans="1:19">
      <c r="A35" s="13">
        <v>29</v>
      </c>
      <c r="B35" s="16" t="s">
        <v>137</v>
      </c>
      <c r="C35" s="13" t="s">
        <v>138</v>
      </c>
      <c r="D35" s="131">
        <v>2400</v>
      </c>
      <c r="E35" s="131">
        <v>56.6</v>
      </c>
      <c r="F35" s="131" t="s">
        <v>61</v>
      </c>
      <c r="G35" s="45">
        <f t="shared" si="3"/>
        <v>288000</v>
      </c>
      <c r="H35" s="45">
        <f t="shared" si="0"/>
        <v>28800</v>
      </c>
      <c r="I35" s="45"/>
      <c r="J35" s="45">
        <f t="shared" si="4"/>
        <v>28800</v>
      </c>
      <c r="K35" s="45">
        <f t="shared" si="1"/>
        <v>8640</v>
      </c>
      <c r="L35" s="45">
        <f t="shared" si="2"/>
        <v>8640</v>
      </c>
      <c r="M35" s="45">
        <f t="shared" si="5"/>
        <v>11520</v>
      </c>
      <c r="N35" s="45">
        <f t="shared" si="6"/>
        <v>20160</v>
      </c>
      <c r="O35" s="45">
        <f t="shared" si="7"/>
        <v>28800</v>
      </c>
      <c r="P35" s="145">
        <v>44253</v>
      </c>
      <c r="Q35" s="145">
        <v>44617</v>
      </c>
      <c r="R35" s="145" t="s">
        <v>23</v>
      </c>
      <c r="S35" s="145" t="s">
        <v>136</v>
      </c>
    </row>
    <row r="36" s="119" customFormat="1" ht="20" customHeight="1" spans="1:19">
      <c r="A36" s="13">
        <v>30</v>
      </c>
      <c r="B36" s="16" t="s">
        <v>139</v>
      </c>
      <c r="C36" s="13" t="s">
        <v>140</v>
      </c>
      <c r="D36" s="131">
        <v>850</v>
      </c>
      <c r="E36" s="131">
        <v>19.32</v>
      </c>
      <c r="F36" s="131" t="s">
        <v>61</v>
      </c>
      <c r="G36" s="45">
        <f t="shared" si="3"/>
        <v>102000</v>
      </c>
      <c r="H36" s="45">
        <f t="shared" si="0"/>
        <v>10200</v>
      </c>
      <c r="I36" s="45"/>
      <c r="J36" s="45">
        <f t="shared" si="4"/>
        <v>10200</v>
      </c>
      <c r="K36" s="45">
        <f t="shared" si="1"/>
        <v>3060</v>
      </c>
      <c r="L36" s="45">
        <f t="shared" si="2"/>
        <v>3060</v>
      </c>
      <c r="M36" s="45">
        <f t="shared" si="5"/>
        <v>4080</v>
      </c>
      <c r="N36" s="45">
        <f t="shared" si="6"/>
        <v>7140</v>
      </c>
      <c r="O36" s="45">
        <f t="shared" si="7"/>
        <v>10200</v>
      </c>
      <c r="P36" s="145">
        <v>44254</v>
      </c>
      <c r="Q36" s="145">
        <v>44618</v>
      </c>
      <c r="R36" s="145" t="s">
        <v>23</v>
      </c>
      <c r="S36" s="145" t="s">
        <v>141</v>
      </c>
    </row>
    <row r="37" s="119" customFormat="1" ht="20" customHeight="1" spans="1:19">
      <c r="A37" s="13">
        <v>31</v>
      </c>
      <c r="B37" s="16" t="s">
        <v>142</v>
      </c>
      <c r="C37" s="13" t="s">
        <v>143</v>
      </c>
      <c r="D37" s="131">
        <v>850</v>
      </c>
      <c r="E37" s="131">
        <v>19.32</v>
      </c>
      <c r="F37" s="131" t="s">
        <v>61</v>
      </c>
      <c r="G37" s="45">
        <f t="shared" si="3"/>
        <v>102000</v>
      </c>
      <c r="H37" s="45">
        <f t="shared" si="0"/>
        <v>10200</v>
      </c>
      <c r="I37" s="45"/>
      <c r="J37" s="45">
        <f t="shared" si="4"/>
        <v>10200</v>
      </c>
      <c r="K37" s="45">
        <f t="shared" si="1"/>
        <v>3060</v>
      </c>
      <c r="L37" s="45">
        <f t="shared" si="2"/>
        <v>3060</v>
      </c>
      <c r="M37" s="45">
        <f t="shared" si="5"/>
        <v>4080</v>
      </c>
      <c r="N37" s="45">
        <f t="shared" si="6"/>
        <v>7140</v>
      </c>
      <c r="O37" s="45">
        <f t="shared" si="7"/>
        <v>10200</v>
      </c>
      <c r="P37" s="145">
        <v>44254</v>
      </c>
      <c r="Q37" s="145">
        <v>44618</v>
      </c>
      <c r="R37" s="145" t="s">
        <v>23</v>
      </c>
      <c r="S37" s="145" t="s">
        <v>141</v>
      </c>
    </row>
    <row r="38" s="119" customFormat="1" ht="20" customHeight="1" spans="1:19">
      <c r="A38" s="13">
        <v>32</v>
      </c>
      <c r="B38" s="16" t="s">
        <v>144</v>
      </c>
      <c r="C38" s="13" t="s">
        <v>145</v>
      </c>
      <c r="D38" s="131">
        <v>1200</v>
      </c>
      <c r="E38" s="131">
        <v>29.48</v>
      </c>
      <c r="F38" s="131" t="s">
        <v>113</v>
      </c>
      <c r="G38" s="45">
        <f t="shared" si="3"/>
        <v>144000</v>
      </c>
      <c r="H38" s="45">
        <f t="shared" si="0"/>
        <v>14400</v>
      </c>
      <c r="I38" s="45"/>
      <c r="J38" s="45">
        <f t="shared" si="4"/>
        <v>14400</v>
      </c>
      <c r="K38" s="45">
        <f t="shared" si="1"/>
        <v>4320</v>
      </c>
      <c r="L38" s="45">
        <f t="shared" si="2"/>
        <v>4320</v>
      </c>
      <c r="M38" s="45">
        <f t="shared" si="5"/>
        <v>5760</v>
      </c>
      <c r="N38" s="45">
        <f t="shared" si="6"/>
        <v>10080</v>
      </c>
      <c r="O38" s="45">
        <f t="shared" si="7"/>
        <v>14400</v>
      </c>
      <c r="P38" s="145">
        <v>44255</v>
      </c>
      <c r="Q38" s="145">
        <v>44619</v>
      </c>
      <c r="R38" s="145" t="s">
        <v>23</v>
      </c>
      <c r="S38" s="145" t="s">
        <v>146</v>
      </c>
    </row>
    <row r="39" s="119" customFormat="1" ht="20" customHeight="1" spans="1:19">
      <c r="A39" s="13">
        <v>33</v>
      </c>
      <c r="B39" s="16" t="s">
        <v>144</v>
      </c>
      <c r="C39" s="13" t="s">
        <v>147</v>
      </c>
      <c r="D39" s="131">
        <v>1800</v>
      </c>
      <c r="E39" s="131">
        <v>41.85</v>
      </c>
      <c r="F39" s="131" t="s">
        <v>61</v>
      </c>
      <c r="G39" s="45">
        <f t="shared" si="3"/>
        <v>216000</v>
      </c>
      <c r="H39" s="45">
        <f t="shared" si="0"/>
        <v>21600</v>
      </c>
      <c r="I39" s="45"/>
      <c r="J39" s="45">
        <f t="shared" si="4"/>
        <v>21600</v>
      </c>
      <c r="K39" s="45">
        <f t="shared" ref="K39:K70" si="8">J39*0.3</f>
        <v>6480</v>
      </c>
      <c r="L39" s="45">
        <f t="shared" si="2"/>
        <v>6480</v>
      </c>
      <c r="M39" s="45">
        <f t="shared" si="5"/>
        <v>8640</v>
      </c>
      <c r="N39" s="45">
        <f t="shared" si="6"/>
        <v>15120</v>
      </c>
      <c r="O39" s="45">
        <f t="shared" si="7"/>
        <v>21600</v>
      </c>
      <c r="P39" s="145">
        <v>44255</v>
      </c>
      <c r="Q39" s="145">
        <v>44619</v>
      </c>
      <c r="R39" s="145" t="s">
        <v>23</v>
      </c>
      <c r="S39" s="145" t="s">
        <v>146</v>
      </c>
    </row>
    <row r="40" s="119" customFormat="1" ht="20" customHeight="1" spans="1:19">
      <c r="A40" s="13">
        <v>34</v>
      </c>
      <c r="B40" s="16" t="s">
        <v>144</v>
      </c>
      <c r="C40" s="13" t="s">
        <v>148</v>
      </c>
      <c r="D40" s="131">
        <v>1000</v>
      </c>
      <c r="E40" s="131">
        <v>25.54</v>
      </c>
      <c r="F40" s="131" t="s">
        <v>61</v>
      </c>
      <c r="G40" s="45">
        <f t="shared" si="3"/>
        <v>120000</v>
      </c>
      <c r="H40" s="45">
        <f t="shared" si="0"/>
        <v>12000</v>
      </c>
      <c r="I40" s="45"/>
      <c r="J40" s="45">
        <f t="shared" si="4"/>
        <v>12000</v>
      </c>
      <c r="K40" s="45">
        <f t="shared" si="8"/>
        <v>3600</v>
      </c>
      <c r="L40" s="45">
        <f t="shared" si="2"/>
        <v>3600</v>
      </c>
      <c r="M40" s="45">
        <f t="shared" si="5"/>
        <v>4800</v>
      </c>
      <c r="N40" s="45">
        <f t="shared" si="6"/>
        <v>8400</v>
      </c>
      <c r="O40" s="45">
        <f t="shared" si="7"/>
        <v>12000</v>
      </c>
      <c r="P40" s="145">
        <v>44255</v>
      </c>
      <c r="Q40" s="145">
        <v>44619</v>
      </c>
      <c r="R40" s="145" t="s">
        <v>23</v>
      </c>
      <c r="S40" s="145" t="s">
        <v>146</v>
      </c>
    </row>
    <row r="41" s="119" customFormat="1" ht="20" customHeight="1" spans="1:19">
      <c r="A41" s="13">
        <v>35</v>
      </c>
      <c r="B41" s="13" t="s">
        <v>149</v>
      </c>
      <c r="C41" s="13" t="s">
        <v>150</v>
      </c>
      <c r="D41" s="131">
        <v>3000</v>
      </c>
      <c r="E41" s="131">
        <v>71.26</v>
      </c>
      <c r="F41" s="131" t="s">
        <v>61</v>
      </c>
      <c r="G41" s="45">
        <f t="shared" si="3"/>
        <v>360000</v>
      </c>
      <c r="H41" s="45">
        <f t="shared" si="0"/>
        <v>36000</v>
      </c>
      <c r="I41" s="45"/>
      <c r="J41" s="45">
        <f t="shared" si="4"/>
        <v>36000</v>
      </c>
      <c r="K41" s="45">
        <f t="shared" si="8"/>
        <v>10800</v>
      </c>
      <c r="L41" s="45">
        <f t="shared" si="2"/>
        <v>10800</v>
      </c>
      <c r="M41" s="45">
        <f t="shared" si="5"/>
        <v>14400</v>
      </c>
      <c r="N41" s="45">
        <f t="shared" si="6"/>
        <v>25200</v>
      </c>
      <c r="O41" s="45">
        <f t="shared" si="7"/>
        <v>36000</v>
      </c>
      <c r="P41" s="145">
        <v>44255</v>
      </c>
      <c r="Q41" s="145">
        <v>44619</v>
      </c>
      <c r="R41" s="145" t="s">
        <v>26</v>
      </c>
      <c r="S41" s="145" t="s">
        <v>151</v>
      </c>
    </row>
    <row r="42" s="119" customFormat="1" ht="20" customHeight="1" spans="1:19">
      <c r="A42" s="13">
        <v>36</v>
      </c>
      <c r="B42" s="13" t="s">
        <v>152</v>
      </c>
      <c r="C42" s="13" t="s">
        <v>153</v>
      </c>
      <c r="D42" s="131">
        <v>1000</v>
      </c>
      <c r="E42" s="131">
        <v>39.63</v>
      </c>
      <c r="F42" s="131" t="s">
        <v>113</v>
      </c>
      <c r="G42" s="45">
        <f t="shared" si="3"/>
        <v>120000</v>
      </c>
      <c r="H42" s="45">
        <f t="shared" si="0"/>
        <v>12000</v>
      </c>
      <c r="I42" s="45"/>
      <c r="J42" s="45">
        <f t="shared" si="4"/>
        <v>12000</v>
      </c>
      <c r="K42" s="45">
        <f t="shared" si="8"/>
        <v>3600</v>
      </c>
      <c r="L42" s="45">
        <f t="shared" si="2"/>
        <v>3600</v>
      </c>
      <c r="M42" s="45">
        <f t="shared" si="5"/>
        <v>4800</v>
      </c>
      <c r="N42" s="45">
        <f t="shared" si="6"/>
        <v>8400</v>
      </c>
      <c r="O42" s="45">
        <f t="shared" si="7"/>
        <v>12000</v>
      </c>
      <c r="P42" s="145">
        <v>44255</v>
      </c>
      <c r="Q42" s="145">
        <v>44619</v>
      </c>
      <c r="R42" s="145" t="s">
        <v>23</v>
      </c>
      <c r="S42" s="145" t="s">
        <v>154</v>
      </c>
    </row>
    <row r="43" s="119" customFormat="1" ht="20" customHeight="1" spans="1:19">
      <c r="A43" s="13">
        <v>37</v>
      </c>
      <c r="B43" s="13" t="s">
        <v>155</v>
      </c>
      <c r="C43" s="13" t="s">
        <v>156</v>
      </c>
      <c r="D43" s="131">
        <v>1200</v>
      </c>
      <c r="E43" s="131">
        <v>36.46</v>
      </c>
      <c r="F43" s="131" t="s">
        <v>113</v>
      </c>
      <c r="G43" s="45">
        <f t="shared" si="3"/>
        <v>144000</v>
      </c>
      <c r="H43" s="45">
        <f t="shared" si="0"/>
        <v>14400</v>
      </c>
      <c r="I43" s="45"/>
      <c r="J43" s="45">
        <f t="shared" si="4"/>
        <v>14400</v>
      </c>
      <c r="K43" s="45">
        <f t="shared" si="8"/>
        <v>4320</v>
      </c>
      <c r="L43" s="45">
        <f t="shared" si="2"/>
        <v>4320</v>
      </c>
      <c r="M43" s="45">
        <f t="shared" si="5"/>
        <v>5760</v>
      </c>
      <c r="N43" s="45">
        <f t="shared" si="6"/>
        <v>10080</v>
      </c>
      <c r="O43" s="45">
        <f t="shared" si="7"/>
        <v>14400</v>
      </c>
      <c r="P43" s="145">
        <v>44255</v>
      </c>
      <c r="Q43" s="145">
        <v>44619</v>
      </c>
      <c r="R43" s="145" t="s">
        <v>23</v>
      </c>
      <c r="S43" s="145" t="s">
        <v>154</v>
      </c>
    </row>
    <row r="44" s="119" customFormat="1" ht="20" customHeight="1" spans="1:19">
      <c r="A44" s="13">
        <v>38</v>
      </c>
      <c r="B44" s="13" t="s">
        <v>157</v>
      </c>
      <c r="C44" s="13" t="s">
        <v>158</v>
      </c>
      <c r="D44" s="13">
        <v>3300</v>
      </c>
      <c r="E44" s="13">
        <v>93.48</v>
      </c>
      <c r="F44" s="13" t="s">
        <v>107</v>
      </c>
      <c r="G44" s="45">
        <f t="shared" si="3"/>
        <v>396000</v>
      </c>
      <c r="H44" s="45">
        <f t="shared" si="0"/>
        <v>39600</v>
      </c>
      <c r="I44" s="45"/>
      <c r="J44" s="45">
        <f t="shared" si="4"/>
        <v>39600</v>
      </c>
      <c r="K44" s="45">
        <f t="shared" si="8"/>
        <v>11880</v>
      </c>
      <c r="L44" s="45">
        <f t="shared" si="2"/>
        <v>11880</v>
      </c>
      <c r="M44" s="45">
        <f t="shared" si="5"/>
        <v>15840</v>
      </c>
      <c r="N44" s="45">
        <f t="shared" si="6"/>
        <v>27720</v>
      </c>
      <c r="O44" s="45">
        <f t="shared" si="7"/>
        <v>39600</v>
      </c>
      <c r="P44" s="145">
        <v>44258</v>
      </c>
      <c r="Q44" s="145">
        <v>44622</v>
      </c>
      <c r="R44" s="145" t="s">
        <v>23</v>
      </c>
      <c r="S44" s="145" t="s">
        <v>159</v>
      </c>
    </row>
    <row r="45" s="119" customFormat="1" ht="20" customHeight="1" spans="1:19">
      <c r="A45" s="13">
        <v>39</v>
      </c>
      <c r="B45" s="16" t="s">
        <v>160</v>
      </c>
      <c r="C45" s="13" t="s">
        <v>161</v>
      </c>
      <c r="D45" s="13">
        <v>2000</v>
      </c>
      <c r="E45" s="13">
        <v>46.92</v>
      </c>
      <c r="F45" s="13" t="s">
        <v>61</v>
      </c>
      <c r="G45" s="45">
        <f t="shared" si="3"/>
        <v>240000</v>
      </c>
      <c r="H45" s="45">
        <f t="shared" si="0"/>
        <v>24000</v>
      </c>
      <c r="I45" s="45"/>
      <c r="J45" s="45">
        <f t="shared" si="4"/>
        <v>24000</v>
      </c>
      <c r="K45" s="45">
        <f t="shared" si="8"/>
        <v>7200</v>
      </c>
      <c r="L45" s="45">
        <f t="shared" si="2"/>
        <v>7200</v>
      </c>
      <c r="M45" s="45">
        <f t="shared" si="5"/>
        <v>9600</v>
      </c>
      <c r="N45" s="45">
        <f t="shared" si="6"/>
        <v>16800</v>
      </c>
      <c r="O45" s="45">
        <f t="shared" si="7"/>
        <v>24000</v>
      </c>
      <c r="P45" s="145">
        <v>44260</v>
      </c>
      <c r="Q45" s="145">
        <v>44624</v>
      </c>
      <c r="R45" s="145" t="s">
        <v>27</v>
      </c>
      <c r="S45" s="145" t="s">
        <v>162</v>
      </c>
    </row>
    <row r="46" s="119" customFormat="1" ht="20" customHeight="1" spans="1:19">
      <c r="A46" s="13">
        <v>40</v>
      </c>
      <c r="B46" s="16" t="s">
        <v>163</v>
      </c>
      <c r="C46" s="13" t="s">
        <v>164</v>
      </c>
      <c r="D46" s="13">
        <v>1500</v>
      </c>
      <c r="E46" s="13">
        <v>38.6</v>
      </c>
      <c r="F46" s="13" t="s">
        <v>61</v>
      </c>
      <c r="G46" s="45">
        <f t="shared" si="3"/>
        <v>180000</v>
      </c>
      <c r="H46" s="45">
        <f t="shared" si="0"/>
        <v>18000</v>
      </c>
      <c r="I46" s="45"/>
      <c r="J46" s="45">
        <f t="shared" si="4"/>
        <v>18000</v>
      </c>
      <c r="K46" s="45">
        <f t="shared" si="8"/>
        <v>5400</v>
      </c>
      <c r="L46" s="45">
        <f t="shared" si="2"/>
        <v>5400</v>
      </c>
      <c r="M46" s="45">
        <f t="shared" si="5"/>
        <v>7200</v>
      </c>
      <c r="N46" s="45">
        <f t="shared" si="6"/>
        <v>12600</v>
      </c>
      <c r="O46" s="45">
        <f t="shared" si="7"/>
        <v>18000</v>
      </c>
      <c r="P46" s="145">
        <v>44260</v>
      </c>
      <c r="Q46" s="145">
        <v>44624</v>
      </c>
      <c r="R46" s="145" t="s">
        <v>25</v>
      </c>
      <c r="S46" s="145" t="s">
        <v>165</v>
      </c>
    </row>
    <row r="47" s="119" customFormat="1" ht="20" customHeight="1" spans="1:19">
      <c r="A47" s="13">
        <v>41</v>
      </c>
      <c r="B47" s="16" t="s">
        <v>163</v>
      </c>
      <c r="C47" s="13" t="s">
        <v>166</v>
      </c>
      <c r="D47" s="13">
        <v>2000</v>
      </c>
      <c r="E47" s="13">
        <v>45.55</v>
      </c>
      <c r="F47" s="13" t="s">
        <v>61</v>
      </c>
      <c r="G47" s="45">
        <f t="shared" si="3"/>
        <v>240000</v>
      </c>
      <c r="H47" s="45">
        <f t="shared" si="0"/>
        <v>24000</v>
      </c>
      <c r="I47" s="45"/>
      <c r="J47" s="45">
        <f t="shared" si="4"/>
        <v>24000</v>
      </c>
      <c r="K47" s="45">
        <f t="shared" si="8"/>
        <v>7200</v>
      </c>
      <c r="L47" s="45">
        <f t="shared" si="2"/>
        <v>7200</v>
      </c>
      <c r="M47" s="45">
        <f t="shared" si="5"/>
        <v>9600</v>
      </c>
      <c r="N47" s="45">
        <f t="shared" si="6"/>
        <v>16800</v>
      </c>
      <c r="O47" s="45">
        <f t="shared" si="7"/>
        <v>24000</v>
      </c>
      <c r="P47" s="145">
        <v>44260</v>
      </c>
      <c r="Q47" s="145">
        <v>44624</v>
      </c>
      <c r="R47" s="145" t="s">
        <v>25</v>
      </c>
      <c r="S47" s="145" t="s">
        <v>167</v>
      </c>
    </row>
    <row r="48" s="119" customFormat="1" ht="20" customHeight="1" spans="1:19">
      <c r="A48" s="13">
        <v>42</v>
      </c>
      <c r="B48" s="16" t="s">
        <v>163</v>
      </c>
      <c r="C48" s="13" t="s">
        <v>168</v>
      </c>
      <c r="D48" s="13">
        <v>2500</v>
      </c>
      <c r="E48" s="13">
        <v>66.66</v>
      </c>
      <c r="F48" s="13" t="s">
        <v>61</v>
      </c>
      <c r="G48" s="45">
        <f t="shared" si="3"/>
        <v>300000</v>
      </c>
      <c r="H48" s="45">
        <f t="shared" si="0"/>
        <v>30000</v>
      </c>
      <c r="I48" s="45"/>
      <c r="J48" s="45">
        <f t="shared" si="4"/>
        <v>30000</v>
      </c>
      <c r="K48" s="45">
        <f t="shared" si="8"/>
        <v>9000</v>
      </c>
      <c r="L48" s="45">
        <f t="shared" si="2"/>
        <v>9000</v>
      </c>
      <c r="M48" s="45">
        <f t="shared" si="5"/>
        <v>12000</v>
      </c>
      <c r="N48" s="45">
        <f t="shared" si="6"/>
        <v>21000</v>
      </c>
      <c r="O48" s="45">
        <f t="shared" si="7"/>
        <v>30000</v>
      </c>
      <c r="P48" s="145">
        <v>44260</v>
      </c>
      <c r="Q48" s="145">
        <v>44624</v>
      </c>
      <c r="R48" s="145" t="s">
        <v>25</v>
      </c>
      <c r="S48" s="145" t="s">
        <v>169</v>
      </c>
    </row>
    <row r="49" s="119" customFormat="1" ht="20" customHeight="1" spans="1:19">
      <c r="A49" s="13">
        <v>43</v>
      </c>
      <c r="B49" s="16" t="s">
        <v>170</v>
      </c>
      <c r="C49" s="13" t="s">
        <v>171</v>
      </c>
      <c r="D49" s="13">
        <v>1000</v>
      </c>
      <c r="E49" s="13">
        <v>23.46</v>
      </c>
      <c r="F49" s="13" t="s">
        <v>61</v>
      </c>
      <c r="G49" s="45">
        <f t="shared" si="3"/>
        <v>120000</v>
      </c>
      <c r="H49" s="45">
        <f t="shared" si="0"/>
        <v>12000</v>
      </c>
      <c r="I49" s="45"/>
      <c r="J49" s="45">
        <f t="shared" si="4"/>
        <v>12000</v>
      </c>
      <c r="K49" s="45">
        <f t="shared" si="8"/>
        <v>3600</v>
      </c>
      <c r="L49" s="45">
        <f t="shared" si="2"/>
        <v>3600</v>
      </c>
      <c r="M49" s="45">
        <f t="shared" si="5"/>
        <v>4800</v>
      </c>
      <c r="N49" s="45">
        <f t="shared" si="6"/>
        <v>8400</v>
      </c>
      <c r="O49" s="45">
        <f t="shared" si="7"/>
        <v>12000</v>
      </c>
      <c r="P49" s="145">
        <v>44261</v>
      </c>
      <c r="Q49" s="145">
        <v>44625</v>
      </c>
      <c r="R49" s="145" t="s">
        <v>23</v>
      </c>
      <c r="S49" s="145" t="s">
        <v>172</v>
      </c>
    </row>
    <row r="50" s="119" customFormat="1" ht="20" customHeight="1" spans="1:19">
      <c r="A50" s="13">
        <v>44</v>
      </c>
      <c r="B50" s="13" t="s">
        <v>173</v>
      </c>
      <c r="C50" s="13" t="s">
        <v>174</v>
      </c>
      <c r="D50" s="13">
        <v>2400</v>
      </c>
      <c r="E50" s="13">
        <v>48.57</v>
      </c>
      <c r="F50" s="13" t="s">
        <v>61</v>
      </c>
      <c r="G50" s="45">
        <f t="shared" si="3"/>
        <v>288000</v>
      </c>
      <c r="H50" s="45">
        <f t="shared" si="0"/>
        <v>28800</v>
      </c>
      <c r="I50" s="45"/>
      <c r="J50" s="45">
        <f t="shared" si="4"/>
        <v>28800</v>
      </c>
      <c r="K50" s="45">
        <f t="shared" si="8"/>
        <v>8640</v>
      </c>
      <c r="L50" s="45">
        <f t="shared" si="2"/>
        <v>8640</v>
      </c>
      <c r="M50" s="45">
        <f t="shared" si="5"/>
        <v>11520</v>
      </c>
      <c r="N50" s="45">
        <f t="shared" si="6"/>
        <v>20160</v>
      </c>
      <c r="O50" s="45">
        <f t="shared" si="7"/>
        <v>28800</v>
      </c>
      <c r="P50" s="145">
        <v>44261</v>
      </c>
      <c r="Q50" s="145">
        <v>44625</v>
      </c>
      <c r="R50" s="145" t="s">
        <v>23</v>
      </c>
      <c r="S50" s="145" t="s">
        <v>175</v>
      </c>
    </row>
    <row r="51" s="119" customFormat="1" ht="20" customHeight="1" spans="1:19">
      <c r="A51" s="13">
        <v>45</v>
      </c>
      <c r="B51" s="13" t="s">
        <v>176</v>
      </c>
      <c r="C51" s="13" t="s">
        <v>177</v>
      </c>
      <c r="D51" s="13">
        <v>2000</v>
      </c>
      <c r="E51" s="13">
        <v>53.39</v>
      </c>
      <c r="F51" s="13" t="s">
        <v>61</v>
      </c>
      <c r="G51" s="45">
        <f t="shared" si="3"/>
        <v>240000</v>
      </c>
      <c r="H51" s="45">
        <f t="shared" si="0"/>
        <v>24000</v>
      </c>
      <c r="I51" s="45"/>
      <c r="J51" s="45">
        <f t="shared" si="4"/>
        <v>24000</v>
      </c>
      <c r="K51" s="45">
        <f t="shared" si="8"/>
        <v>7200</v>
      </c>
      <c r="L51" s="45">
        <f t="shared" si="2"/>
        <v>7200</v>
      </c>
      <c r="M51" s="45">
        <f t="shared" si="5"/>
        <v>9600</v>
      </c>
      <c r="N51" s="45">
        <f t="shared" si="6"/>
        <v>16800</v>
      </c>
      <c r="O51" s="45">
        <f t="shared" si="7"/>
        <v>24000</v>
      </c>
      <c r="P51" s="145">
        <v>44261</v>
      </c>
      <c r="Q51" s="145">
        <v>44625</v>
      </c>
      <c r="R51" s="145" t="s">
        <v>23</v>
      </c>
      <c r="S51" s="145" t="s">
        <v>172</v>
      </c>
    </row>
    <row r="52" s="119" customFormat="1" ht="20" customHeight="1" spans="1:19">
      <c r="A52" s="13">
        <v>46</v>
      </c>
      <c r="B52" s="13" t="s">
        <v>178</v>
      </c>
      <c r="C52" s="13" t="s">
        <v>179</v>
      </c>
      <c r="D52" s="13">
        <v>350</v>
      </c>
      <c r="E52" s="13">
        <v>8.11</v>
      </c>
      <c r="F52" s="13" t="s">
        <v>61</v>
      </c>
      <c r="G52" s="45">
        <f t="shared" si="3"/>
        <v>42000</v>
      </c>
      <c r="H52" s="45">
        <f t="shared" si="0"/>
        <v>4200</v>
      </c>
      <c r="I52" s="45"/>
      <c r="J52" s="45">
        <f t="shared" si="4"/>
        <v>4200</v>
      </c>
      <c r="K52" s="45">
        <f t="shared" si="8"/>
        <v>1260</v>
      </c>
      <c r="L52" s="45">
        <f t="shared" si="2"/>
        <v>1260</v>
      </c>
      <c r="M52" s="45">
        <f t="shared" si="5"/>
        <v>1680</v>
      </c>
      <c r="N52" s="45">
        <f t="shared" si="6"/>
        <v>2940</v>
      </c>
      <c r="O52" s="45">
        <f t="shared" si="7"/>
        <v>4200</v>
      </c>
      <c r="P52" s="145">
        <v>44263</v>
      </c>
      <c r="Q52" s="145">
        <v>44627</v>
      </c>
      <c r="R52" s="145" t="s">
        <v>23</v>
      </c>
      <c r="S52" s="145" t="s">
        <v>180</v>
      </c>
    </row>
    <row r="53" s="119" customFormat="1" ht="20" customHeight="1" spans="1:19">
      <c r="A53" s="13">
        <v>47</v>
      </c>
      <c r="B53" s="16" t="s">
        <v>181</v>
      </c>
      <c r="C53" s="13" t="s">
        <v>182</v>
      </c>
      <c r="D53" s="13">
        <v>900</v>
      </c>
      <c r="E53" s="13">
        <v>22.69</v>
      </c>
      <c r="F53" s="13" t="s">
        <v>61</v>
      </c>
      <c r="G53" s="45">
        <f t="shared" si="3"/>
        <v>108000</v>
      </c>
      <c r="H53" s="45">
        <f t="shared" si="0"/>
        <v>10800</v>
      </c>
      <c r="I53" s="45"/>
      <c r="J53" s="45">
        <f t="shared" si="4"/>
        <v>10800</v>
      </c>
      <c r="K53" s="45">
        <f t="shared" si="8"/>
        <v>3240</v>
      </c>
      <c r="L53" s="45">
        <f t="shared" si="2"/>
        <v>3240</v>
      </c>
      <c r="M53" s="45">
        <f t="shared" si="5"/>
        <v>4320</v>
      </c>
      <c r="N53" s="45">
        <f t="shared" si="6"/>
        <v>7560</v>
      </c>
      <c r="O53" s="45">
        <f t="shared" si="7"/>
        <v>10800</v>
      </c>
      <c r="P53" s="145">
        <v>44268</v>
      </c>
      <c r="Q53" s="145">
        <v>44632</v>
      </c>
      <c r="R53" s="145" t="s">
        <v>26</v>
      </c>
      <c r="S53" s="145" t="s">
        <v>183</v>
      </c>
    </row>
    <row r="54" s="119" customFormat="1" ht="20" customHeight="1" spans="1:19">
      <c r="A54" s="13">
        <v>48</v>
      </c>
      <c r="B54" s="16" t="s">
        <v>181</v>
      </c>
      <c r="C54" s="13" t="s">
        <v>184</v>
      </c>
      <c r="D54" s="13">
        <v>750</v>
      </c>
      <c r="E54" s="13">
        <v>18.82</v>
      </c>
      <c r="F54" s="13" t="s">
        <v>61</v>
      </c>
      <c r="G54" s="45">
        <f t="shared" si="3"/>
        <v>90000</v>
      </c>
      <c r="H54" s="45">
        <f t="shared" si="0"/>
        <v>9000</v>
      </c>
      <c r="I54" s="45"/>
      <c r="J54" s="45">
        <f t="shared" si="4"/>
        <v>9000</v>
      </c>
      <c r="K54" s="45">
        <f t="shared" si="8"/>
        <v>2700</v>
      </c>
      <c r="L54" s="45">
        <f t="shared" si="2"/>
        <v>2700</v>
      </c>
      <c r="M54" s="45">
        <f t="shared" si="5"/>
        <v>3600</v>
      </c>
      <c r="N54" s="45">
        <f t="shared" si="6"/>
        <v>6300</v>
      </c>
      <c r="O54" s="45">
        <f t="shared" si="7"/>
        <v>9000</v>
      </c>
      <c r="P54" s="145">
        <v>44268</v>
      </c>
      <c r="Q54" s="145">
        <v>44632</v>
      </c>
      <c r="R54" s="145" t="s">
        <v>26</v>
      </c>
      <c r="S54" s="145" t="s">
        <v>183</v>
      </c>
    </row>
    <row r="55" s="119" customFormat="1" ht="20" customHeight="1" spans="1:19">
      <c r="A55" s="13">
        <v>49</v>
      </c>
      <c r="B55" s="16" t="s">
        <v>181</v>
      </c>
      <c r="C55" s="13" t="s">
        <v>185</v>
      </c>
      <c r="D55" s="13">
        <v>1430</v>
      </c>
      <c r="E55" s="13">
        <v>33.55</v>
      </c>
      <c r="F55" s="13" t="s">
        <v>61</v>
      </c>
      <c r="G55" s="45">
        <f t="shared" si="3"/>
        <v>171600</v>
      </c>
      <c r="H55" s="45">
        <f t="shared" si="0"/>
        <v>17160</v>
      </c>
      <c r="I55" s="45"/>
      <c r="J55" s="45">
        <f t="shared" si="4"/>
        <v>17160</v>
      </c>
      <c r="K55" s="45">
        <f t="shared" si="8"/>
        <v>5148</v>
      </c>
      <c r="L55" s="45">
        <f t="shared" si="2"/>
        <v>5148</v>
      </c>
      <c r="M55" s="45">
        <f t="shared" si="5"/>
        <v>6864</v>
      </c>
      <c r="N55" s="45">
        <f t="shared" si="6"/>
        <v>12012</v>
      </c>
      <c r="O55" s="45">
        <f t="shared" si="7"/>
        <v>17160</v>
      </c>
      <c r="P55" s="145">
        <v>44268</v>
      </c>
      <c r="Q55" s="145">
        <v>44632</v>
      </c>
      <c r="R55" s="145" t="s">
        <v>26</v>
      </c>
      <c r="S55" s="145" t="s">
        <v>186</v>
      </c>
    </row>
    <row r="56" s="119" customFormat="1" ht="20" customHeight="1" spans="1:19">
      <c r="A56" s="13">
        <v>50</v>
      </c>
      <c r="B56" s="16" t="s">
        <v>181</v>
      </c>
      <c r="C56" s="13" t="s">
        <v>187</v>
      </c>
      <c r="D56" s="13">
        <v>1000</v>
      </c>
      <c r="E56" s="13">
        <v>22.93</v>
      </c>
      <c r="F56" s="13" t="s">
        <v>61</v>
      </c>
      <c r="G56" s="45">
        <f t="shared" si="3"/>
        <v>120000</v>
      </c>
      <c r="H56" s="45">
        <f t="shared" si="0"/>
        <v>12000</v>
      </c>
      <c r="I56" s="45"/>
      <c r="J56" s="45">
        <f t="shared" si="4"/>
        <v>12000</v>
      </c>
      <c r="K56" s="45">
        <f t="shared" si="8"/>
        <v>3600</v>
      </c>
      <c r="L56" s="45">
        <f t="shared" si="2"/>
        <v>3600</v>
      </c>
      <c r="M56" s="45">
        <f t="shared" si="5"/>
        <v>4800</v>
      </c>
      <c r="N56" s="45">
        <f t="shared" si="6"/>
        <v>8400</v>
      </c>
      <c r="O56" s="45">
        <f t="shared" si="7"/>
        <v>12000</v>
      </c>
      <c r="P56" s="145">
        <v>44268</v>
      </c>
      <c r="Q56" s="145">
        <v>44632</v>
      </c>
      <c r="R56" s="145" t="s">
        <v>26</v>
      </c>
      <c r="S56" s="145" t="s">
        <v>186</v>
      </c>
    </row>
    <row r="57" s="119" customFormat="1" ht="20" customHeight="1" spans="1:19">
      <c r="A57" s="13">
        <v>51</v>
      </c>
      <c r="B57" s="16" t="s">
        <v>181</v>
      </c>
      <c r="C57" s="13" t="s">
        <v>188</v>
      </c>
      <c r="D57" s="13">
        <v>1500</v>
      </c>
      <c r="E57" s="13">
        <v>33.05</v>
      </c>
      <c r="F57" s="13" t="s">
        <v>68</v>
      </c>
      <c r="G57" s="45">
        <f t="shared" si="3"/>
        <v>180000</v>
      </c>
      <c r="H57" s="45">
        <f t="shared" si="0"/>
        <v>18000</v>
      </c>
      <c r="I57" s="45"/>
      <c r="J57" s="45">
        <f t="shared" si="4"/>
        <v>18000</v>
      </c>
      <c r="K57" s="45">
        <f t="shared" si="8"/>
        <v>5400</v>
      </c>
      <c r="L57" s="45">
        <f t="shared" si="2"/>
        <v>5400</v>
      </c>
      <c r="M57" s="45">
        <f t="shared" si="5"/>
        <v>7200</v>
      </c>
      <c r="N57" s="45">
        <f t="shared" si="6"/>
        <v>12600</v>
      </c>
      <c r="O57" s="45">
        <f t="shared" si="7"/>
        <v>18000</v>
      </c>
      <c r="P57" s="145">
        <v>44268</v>
      </c>
      <c r="Q57" s="145">
        <v>44632</v>
      </c>
      <c r="R57" s="145" t="s">
        <v>26</v>
      </c>
      <c r="S57" s="145" t="s">
        <v>183</v>
      </c>
    </row>
    <row r="58" s="119" customFormat="1" ht="20" customHeight="1" spans="1:19">
      <c r="A58" s="13">
        <v>52</v>
      </c>
      <c r="B58" s="13" t="s">
        <v>189</v>
      </c>
      <c r="C58" s="13" t="s">
        <v>190</v>
      </c>
      <c r="D58" s="13">
        <v>1450</v>
      </c>
      <c r="E58" s="13">
        <v>33.61</v>
      </c>
      <c r="F58" s="13" t="s">
        <v>61</v>
      </c>
      <c r="G58" s="45">
        <f t="shared" si="3"/>
        <v>174000</v>
      </c>
      <c r="H58" s="45">
        <f t="shared" si="0"/>
        <v>17400</v>
      </c>
      <c r="I58" s="45"/>
      <c r="J58" s="45">
        <f t="shared" si="4"/>
        <v>17400</v>
      </c>
      <c r="K58" s="45">
        <f t="shared" si="8"/>
        <v>5220</v>
      </c>
      <c r="L58" s="45">
        <f t="shared" si="2"/>
        <v>5220</v>
      </c>
      <c r="M58" s="45">
        <f t="shared" si="5"/>
        <v>6960</v>
      </c>
      <c r="N58" s="45">
        <f t="shared" si="6"/>
        <v>12180</v>
      </c>
      <c r="O58" s="45">
        <f t="shared" si="7"/>
        <v>17400</v>
      </c>
      <c r="P58" s="145">
        <v>44274</v>
      </c>
      <c r="Q58" s="145">
        <v>44638</v>
      </c>
      <c r="R58" s="145" t="s">
        <v>23</v>
      </c>
      <c r="S58" s="145" t="s">
        <v>191</v>
      </c>
    </row>
    <row r="59" s="119" customFormat="1" ht="20" customHeight="1" spans="1:19">
      <c r="A59" s="13">
        <v>53</v>
      </c>
      <c r="B59" s="13" t="s">
        <v>189</v>
      </c>
      <c r="C59" s="13" t="s">
        <v>192</v>
      </c>
      <c r="D59" s="13">
        <v>1500</v>
      </c>
      <c r="E59" s="13">
        <v>34.71</v>
      </c>
      <c r="F59" s="13" t="s">
        <v>61</v>
      </c>
      <c r="G59" s="45">
        <f t="shared" si="3"/>
        <v>180000</v>
      </c>
      <c r="H59" s="45">
        <f t="shared" si="0"/>
        <v>18000</v>
      </c>
      <c r="I59" s="45"/>
      <c r="J59" s="45">
        <f t="shared" si="4"/>
        <v>18000</v>
      </c>
      <c r="K59" s="45">
        <f t="shared" si="8"/>
        <v>5400</v>
      </c>
      <c r="L59" s="45">
        <f t="shared" si="2"/>
        <v>5400</v>
      </c>
      <c r="M59" s="45">
        <f t="shared" si="5"/>
        <v>7200</v>
      </c>
      <c r="N59" s="45">
        <f t="shared" si="6"/>
        <v>12600</v>
      </c>
      <c r="O59" s="45">
        <f t="shared" si="7"/>
        <v>18000</v>
      </c>
      <c r="P59" s="145">
        <v>44274</v>
      </c>
      <c r="Q59" s="145">
        <v>44638</v>
      </c>
      <c r="R59" s="145" t="s">
        <v>23</v>
      </c>
      <c r="S59" s="145" t="s">
        <v>191</v>
      </c>
    </row>
    <row r="60" s="119" customFormat="1" ht="20" customHeight="1" spans="1:19">
      <c r="A60" s="13">
        <v>54</v>
      </c>
      <c r="B60" s="13" t="s">
        <v>189</v>
      </c>
      <c r="C60" s="13" t="s">
        <v>193</v>
      </c>
      <c r="D60" s="13">
        <v>1150</v>
      </c>
      <c r="E60" s="13">
        <v>26.57</v>
      </c>
      <c r="F60" s="13" t="s">
        <v>68</v>
      </c>
      <c r="G60" s="45">
        <f t="shared" si="3"/>
        <v>138000</v>
      </c>
      <c r="H60" s="45">
        <f t="shared" si="0"/>
        <v>13800</v>
      </c>
      <c r="I60" s="45"/>
      <c r="J60" s="45">
        <f t="shared" si="4"/>
        <v>13800</v>
      </c>
      <c r="K60" s="45">
        <f t="shared" si="8"/>
        <v>4140</v>
      </c>
      <c r="L60" s="45">
        <f t="shared" si="2"/>
        <v>4140</v>
      </c>
      <c r="M60" s="45">
        <f t="shared" si="5"/>
        <v>5520</v>
      </c>
      <c r="N60" s="45">
        <f t="shared" si="6"/>
        <v>9660</v>
      </c>
      <c r="O60" s="45">
        <f t="shared" si="7"/>
        <v>13800</v>
      </c>
      <c r="P60" s="145">
        <v>44274</v>
      </c>
      <c r="Q60" s="145">
        <v>44638</v>
      </c>
      <c r="R60" s="145" t="s">
        <v>23</v>
      </c>
      <c r="S60" s="145" t="s">
        <v>191</v>
      </c>
    </row>
    <row r="61" s="119" customFormat="1" ht="20" customHeight="1" spans="1:19">
      <c r="A61" s="13">
        <v>55</v>
      </c>
      <c r="B61" s="13" t="s">
        <v>194</v>
      </c>
      <c r="C61" s="13" t="s">
        <v>195</v>
      </c>
      <c r="D61" s="13">
        <v>1400</v>
      </c>
      <c r="E61" s="13">
        <v>26.13</v>
      </c>
      <c r="F61" s="13" t="s">
        <v>68</v>
      </c>
      <c r="G61" s="45">
        <f t="shared" si="3"/>
        <v>168000</v>
      </c>
      <c r="H61" s="45">
        <f t="shared" si="0"/>
        <v>16800</v>
      </c>
      <c r="I61" s="45"/>
      <c r="J61" s="45">
        <f t="shared" si="4"/>
        <v>16800</v>
      </c>
      <c r="K61" s="45">
        <f t="shared" si="8"/>
        <v>5040</v>
      </c>
      <c r="L61" s="45">
        <f t="shared" si="2"/>
        <v>5040</v>
      </c>
      <c r="M61" s="45">
        <f t="shared" si="5"/>
        <v>6720</v>
      </c>
      <c r="N61" s="45">
        <f t="shared" si="6"/>
        <v>11760</v>
      </c>
      <c r="O61" s="45">
        <f t="shared" si="7"/>
        <v>16800</v>
      </c>
      <c r="P61" s="145">
        <v>44274</v>
      </c>
      <c r="Q61" s="145">
        <v>44638</v>
      </c>
      <c r="R61" s="145" t="s">
        <v>23</v>
      </c>
      <c r="S61" s="145" t="s">
        <v>196</v>
      </c>
    </row>
    <row r="62" s="119" customFormat="1" ht="20" customHeight="1" spans="1:19">
      <c r="A62" s="13">
        <v>56</v>
      </c>
      <c r="B62" s="13" t="s">
        <v>194</v>
      </c>
      <c r="C62" s="13" t="s">
        <v>197</v>
      </c>
      <c r="D62" s="13">
        <v>1600</v>
      </c>
      <c r="E62" s="13">
        <v>30.71</v>
      </c>
      <c r="F62" s="13" t="s">
        <v>61</v>
      </c>
      <c r="G62" s="45">
        <f t="shared" si="3"/>
        <v>192000</v>
      </c>
      <c r="H62" s="45">
        <f t="shared" si="0"/>
        <v>19200</v>
      </c>
      <c r="I62" s="45"/>
      <c r="J62" s="45">
        <f t="shared" si="4"/>
        <v>19200</v>
      </c>
      <c r="K62" s="45">
        <f t="shared" si="8"/>
        <v>5760</v>
      </c>
      <c r="L62" s="45">
        <f t="shared" si="2"/>
        <v>5760</v>
      </c>
      <c r="M62" s="45">
        <f t="shared" si="5"/>
        <v>7680</v>
      </c>
      <c r="N62" s="45">
        <f t="shared" si="6"/>
        <v>13440</v>
      </c>
      <c r="O62" s="45">
        <f t="shared" si="7"/>
        <v>19200</v>
      </c>
      <c r="P62" s="145">
        <v>44274</v>
      </c>
      <c r="Q62" s="145">
        <v>44638</v>
      </c>
      <c r="R62" s="145" t="s">
        <v>23</v>
      </c>
      <c r="S62" s="145" t="s">
        <v>196</v>
      </c>
    </row>
    <row r="63" s="119" customFormat="1" ht="20" customHeight="1" spans="1:19">
      <c r="A63" s="13">
        <v>57</v>
      </c>
      <c r="B63" s="13" t="s">
        <v>198</v>
      </c>
      <c r="C63" s="13" t="s">
        <v>199</v>
      </c>
      <c r="D63" s="13">
        <v>3500</v>
      </c>
      <c r="E63" s="13">
        <v>80.13</v>
      </c>
      <c r="F63" s="13" t="s">
        <v>61</v>
      </c>
      <c r="G63" s="45">
        <f t="shared" si="3"/>
        <v>420000</v>
      </c>
      <c r="H63" s="45">
        <f t="shared" si="0"/>
        <v>42000</v>
      </c>
      <c r="I63" s="45"/>
      <c r="J63" s="45">
        <f t="shared" si="4"/>
        <v>42000</v>
      </c>
      <c r="K63" s="45">
        <f t="shared" si="8"/>
        <v>12600</v>
      </c>
      <c r="L63" s="45">
        <f t="shared" si="2"/>
        <v>12600</v>
      </c>
      <c r="M63" s="45">
        <f t="shared" si="5"/>
        <v>16800</v>
      </c>
      <c r="N63" s="45">
        <f t="shared" si="6"/>
        <v>29400</v>
      </c>
      <c r="O63" s="45">
        <f t="shared" si="7"/>
        <v>42000</v>
      </c>
      <c r="P63" s="145">
        <v>44278</v>
      </c>
      <c r="Q63" s="145">
        <v>44642</v>
      </c>
      <c r="R63" s="145" t="s">
        <v>23</v>
      </c>
      <c r="S63" s="145" t="s">
        <v>200</v>
      </c>
    </row>
    <row r="64" s="119" customFormat="1" ht="20" customHeight="1" spans="1:19">
      <c r="A64" s="13">
        <v>58</v>
      </c>
      <c r="B64" s="13" t="s">
        <v>201</v>
      </c>
      <c r="C64" s="13" t="s">
        <v>202</v>
      </c>
      <c r="D64" s="13">
        <v>1000</v>
      </c>
      <c r="E64" s="13">
        <v>34.32</v>
      </c>
      <c r="F64" s="13" t="s">
        <v>107</v>
      </c>
      <c r="G64" s="45">
        <f t="shared" si="3"/>
        <v>120000</v>
      </c>
      <c r="H64" s="45">
        <f t="shared" si="0"/>
        <v>12000</v>
      </c>
      <c r="I64" s="45"/>
      <c r="J64" s="45">
        <f t="shared" si="4"/>
        <v>12000</v>
      </c>
      <c r="K64" s="45">
        <f t="shared" si="8"/>
        <v>3600</v>
      </c>
      <c r="L64" s="45">
        <f t="shared" si="2"/>
        <v>3600</v>
      </c>
      <c r="M64" s="45">
        <f t="shared" si="5"/>
        <v>4800</v>
      </c>
      <c r="N64" s="45">
        <f t="shared" si="6"/>
        <v>8400</v>
      </c>
      <c r="O64" s="45">
        <f t="shared" si="7"/>
        <v>12000</v>
      </c>
      <c r="P64" s="145">
        <v>44280</v>
      </c>
      <c r="Q64" s="145">
        <v>44644</v>
      </c>
      <c r="R64" s="145" t="s">
        <v>23</v>
      </c>
      <c r="S64" s="145" t="s">
        <v>203</v>
      </c>
    </row>
    <row r="65" s="119" customFormat="1" ht="20" customHeight="1" spans="1:19">
      <c r="A65" s="13">
        <v>59</v>
      </c>
      <c r="B65" s="13" t="s">
        <v>201</v>
      </c>
      <c r="C65" s="13" t="s">
        <v>204</v>
      </c>
      <c r="D65" s="13">
        <v>1000</v>
      </c>
      <c r="E65" s="13">
        <v>29.78</v>
      </c>
      <c r="F65" s="13" t="s">
        <v>61</v>
      </c>
      <c r="G65" s="45">
        <f t="shared" si="3"/>
        <v>120000</v>
      </c>
      <c r="H65" s="45">
        <f t="shared" si="0"/>
        <v>12000</v>
      </c>
      <c r="I65" s="45"/>
      <c r="J65" s="45">
        <f t="shared" si="4"/>
        <v>12000</v>
      </c>
      <c r="K65" s="45">
        <f t="shared" si="8"/>
        <v>3600</v>
      </c>
      <c r="L65" s="45">
        <f t="shared" si="2"/>
        <v>3600</v>
      </c>
      <c r="M65" s="45">
        <f t="shared" si="5"/>
        <v>4800</v>
      </c>
      <c r="N65" s="45">
        <f t="shared" si="6"/>
        <v>8400</v>
      </c>
      <c r="O65" s="45">
        <f t="shared" si="7"/>
        <v>12000</v>
      </c>
      <c r="P65" s="145">
        <v>44280</v>
      </c>
      <c r="Q65" s="145">
        <v>44644</v>
      </c>
      <c r="R65" s="145" t="s">
        <v>23</v>
      </c>
      <c r="S65" s="145" t="s">
        <v>203</v>
      </c>
    </row>
    <row r="66" s="119" customFormat="1" ht="20" customHeight="1" spans="1:19">
      <c r="A66" s="13">
        <v>60</v>
      </c>
      <c r="B66" s="13" t="s">
        <v>205</v>
      </c>
      <c r="C66" s="13" t="s">
        <v>206</v>
      </c>
      <c r="D66" s="13">
        <v>3646</v>
      </c>
      <c r="E66" s="13">
        <v>92.93</v>
      </c>
      <c r="F66" s="13" t="s">
        <v>61</v>
      </c>
      <c r="G66" s="45">
        <f t="shared" si="3"/>
        <v>437520</v>
      </c>
      <c r="H66" s="45">
        <f t="shared" si="0"/>
        <v>43752</v>
      </c>
      <c r="I66" s="45"/>
      <c r="J66" s="45">
        <f t="shared" si="4"/>
        <v>43752</v>
      </c>
      <c r="K66" s="45">
        <f t="shared" si="8"/>
        <v>13125.6</v>
      </c>
      <c r="L66" s="45">
        <f t="shared" si="2"/>
        <v>13125.6</v>
      </c>
      <c r="M66" s="45">
        <f t="shared" si="5"/>
        <v>17500.8</v>
      </c>
      <c r="N66" s="45">
        <f t="shared" si="6"/>
        <v>30626.4</v>
      </c>
      <c r="O66" s="45">
        <f t="shared" si="7"/>
        <v>43752</v>
      </c>
      <c r="P66" s="145">
        <v>44286</v>
      </c>
      <c r="Q66" s="145">
        <v>44650</v>
      </c>
      <c r="R66" s="145" t="s">
        <v>27</v>
      </c>
      <c r="S66" s="145" t="s">
        <v>207</v>
      </c>
    </row>
    <row r="67" s="119" customFormat="1" ht="20" customHeight="1" spans="1:19">
      <c r="A67" s="13">
        <v>61</v>
      </c>
      <c r="B67" s="13" t="s">
        <v>79</v>
      </c>
      <c r="C67" s="13" t="s">
        <v>208</v>
      </c>
      <c r="D67" s="13">
        <v>2514</v>
      </c>
      <c r="E67" s="13">
        <v>60.11</v>
      </c>
      <c r="F67" s="13" t="s">
        <v>61</v>
      </c>
      <c r="G67" s="45">
        <f t="shared" si="3"/>
        <v>301680</v>
      </c>
      <c r="H67" s="45">
        <f t="shared" si="0"/>
        <v>30168</v>
      </c>
      <c r="I67" s="45"/>
      <c r="J67" s="45">
        <f t="shared" si="4"/>
        <v>30168</v>
      </c>
      <c r="K67" s="45">
        <f t="shared" si="8"/>
        <v>9050.4</v>
      </c>
      <c r="L67" s="45">
        <f t="shared" si="2"/>
        <v>9050.4</v>
      </c>
      <c r="M67" s="45">
        <f t="shared" si="5"/>
        <v>12067.2</v>
      </c>
      <c r="N67" s="45">
        <f t="shared" si="6"/>
        <v>21117.6</v>
      </c>
      <c r="O67" s="45">
        <f t="shared" si="7"/>
        <v>30168</v>
      </c>
      <c r="P67" s="145">
        <v>44276</v>
      </c>
      <c r="Q67" s="145">
        <v>44640</v>
      </c>
      <c r="R67" s="145" t="s">
        <v>27</v>
      </c>
      <c r="S67" s="145" t="s">
        <v>209</v>
      </c>
    </row>
    <row r="68" s="119" customFormat="1" ht="20" customHeight="1" spans="1:19">
      <c r="A68" s="13">
        <v>62</v>
      </c>
      <c r="B68" s="13" t="s">
        <v>210</v>
      </c>
      <c r="C68" s="13" t="s">
        <v>211</v>
      </c>
      <c r="D68" s="13">
        <v>5000</v>
      </c>
      <c r="E68" s="13">
        <v>148.48</v>
      </c>
      <c r="F68" s="13" t="s">
        <v>61</v>
      </c>
      <c r="G68" s="45">
        <f t="shared" si="3"/>
        <v>600000</v>
      </c>
      <c r="H68" s="45">
        <f t="shared" si="0"/>
        <v>60000</v>
      </c>
      <c r="I68" s="45"/>
      <c r="J68" s="45">
        <f t="shared" si="4"/>
        <v>60000</v>
      </c>
      <c r="K68" s="45">
        <f t="shared" si="8"/>
        <v>18000</v>
      </c>
      <c r="L68" s="45">
        <f t="shared" si="2"/>
        <v>18000</v>
      </c>
      <c r="M68" s="45">
        <f t="shared" si="5"/>
        <v>24000</v>
      </c>
      <c r="N68" s="45">
        <f t="shared" si="6"/>
        <v>42000</v>
      </c>
      <c r="O68" s="45">
        <f t="shared" si="7"/>
        <v>60000</v>
      </c>
      <c r="P68" s="145">
        <v>44280</v>
      </c>
      <c r="Q68" s="145">
        <v>44644</v>
      </c>
      <c r="R68" s="145" t="s">
        <v>27</v>
      </c>
      <c r="S68" s="145" t="s">
        <v>212</v>
      </c>
    </row>
    <row r="69" s="119" customFormat="1" ht="20" customHeight="1" spans="1:19">
      <c r="A69" s="13">
        <v>63</v>
      </c>
      <c r="B69" s="13" t="s">
        <v>213</v>
      </c>
      <c r="C69" s="13" t="s">
        <v>214</v>
      </c>
      <c r="D69" s="13">
        <v>2450</v>
      </c>
      <c r="E69" s="13">
        <v>71.08</v>
      </c>
      <c r="F69" s="13" t="s">
        <v>61</v>
      </c>
      <c r="G69" s="45">
        <f t="shared" si="3"/>
        <v>294000</v>
      </c>
      <c r="H69" s="45">
        <f t="shared" si="0"/>
        <v>29400</v>
      </c>
      <c r="I69" s="45"/>
      <c r="J69" s="45">
        <f t="shared" si="4"/>
        <v>29400</v>
      </c>
      <c r="K69" s="45">
        <f t="shared" si="8"/>
        <v>8820</v>
      </c>
      <c r="L69" s="45">
        <f t="shared" si="2"/>
        <v>8820</v>
      </c>
      <c r="M69" s="45">
        <f t="shared" si="5"/>
        <v>11760</v>
      </c>
      <c r="N69" s="45">
        <f t="shared" si="6"/>
        <v>20580</v>
      </c>
      <c r="O69" s="45">
        <f t="shared" si="7"/>
        <v>29400</v>
      </c>
      <c r="P69" s="145">
        <v>44280</v>
      </c>
      <c r="Q69" s="145">
        <v>44644</v>
      </c>
      <c r="R69" s="145" t="s">
        <v>27</v>
      </c>
      <c r="S69" s="145" t="s">
        <v>212</v>
      </c>
    </row>
    <row r="70" s="119" customFormat="1" ht="20" customHeight="1" spans="1:19">
      <c r="A70" s="13">
        <v>64</v>
      </c>
      <c r="B70" s="13" t="s">
        <v>215</v>
      </c>
      <c r="C70" s="13" t="s">
        <v>216</v>
      </c>
      <c r="D70" s="13">
        <v>1500</v>
      </c>
      <c r="E70" s="13">
        <v>23.58</v>
      </c>
      <c r="F70" s="13" t="s">
        <v>61</v>
      </c>
      <c r="G70" s="45">
        <f t="shared" si="3"/>
        <v>180000</v>
      </c>
      <c r="H70" s="45">
        <f t="shared" si="0"/>
        <v>18000</v>
      </c>
      <c r="I70" s="45"/>
      <c r="J70" s="45">
        <f t="shared" si="4"/>
        <v>18000</v>
      </c>
      <c r="K70" s="45">
        <f t="shared" si="8"/>
        <v>5400</v>
      </c>
      <c r="L70" s="45">
        <f t="shared" si="2"/>
        <v>5400</v>
      </c>
      <c r="M70" s="45">
        <f t="shared" si="5"/>
        <v>7200</v>
      </c>
      <c r="N70" s="45">
        <f t="shared" si="6"/>
        <v>12600</v>
      </c>
      <c r="O70" s="45">
        <f t="shared" si="7"/>
        <v>18000</v>
      </c>
      <c r="P70" s="145">
        <v>44277</v>
      </c>
      <c r="Q70" s="145">
        <v>44641</v>
      </c>
      <c r="R70" s="145" t="s">
        <v>23</v>
      </c>
      <c r="S70" s="145" t="s">
        <v>172</v>
      </c>
    </row>
    <row r="71" s="119" customFormat="1" ht="20" customHeight="1" spans="1:19">
      <c r="A71" s="13">
        <v>65</v>
      </c>
      <c r="B71" s="13" t="s">
        <v>217</v>
      </c>
      <c r="C71" s="13" t="s">
        <v>218</v>
      </c>
      <c r="D71" s="13">
        <v>2000</v>
      </c>
      <c r="E71" s="13">
        <v>30.07</v>
      </c>
      <c r="F71" s="13" t="s">
        <v>61</v>
      </c>
      <c r="G71" s="45">
        <f t="shared" si="3"/>
        <v>240000</v>
      </c>
      <c r="H71" s="45">
        <f t="shared" ref="H71:H134" si="9">D71*120*10%</f>
        <v>24000</v>
      </c>
      <c r="I71" s="45"/>
      <c r="J71" s="45">
        <f t="shared" si="4"/>
        <v>24000</v>
      </c>
      <c r="K71" s="45">
        <f t="shared" ref="K71:K88" si="10">J71*0.3</f>
        <v>7200</v>
      </c>
      <c r="L71" s="45">
        <f t="shared" ref="L71:L134" si="11">J71*0.3</f>
        <v>7200</v>
      </c>
      <c r="M71" s="45">
        <f t="shared" si="5"/>
        <v>9600</v>
      </c>
      <c r="N71" s="45">
        <f t="shared" si="6"/>
        <v>16800</v>
      </c>
      <c r="O71" s="45">
        <f t="shared" si="7"/>
        <v>24000</v>
      </c>
      <c r="P71" s="145">
        <v>44277</v>
      </c>
      <c r="Q71" s="145">
        <v>44641</v>
      </c>
      <c r="R71" s="145" t="s">
        <v>23</v>
      </c>
      <c r="S71" s="145" t="s">
        <v>172</v>
      </c>
    </row>
    <row r="72" s="119" customFormat="1" ht="20" customHeight="1" spans="1:19">
      <c r="A72" s="13">
        <v>66</v>
      </c>
      <c r="B72" s="13" t="s">
        <v>219</v>
      </c>
      <c r="C72" s="13" t="s">
        <v>220</v>
      </c>
      <c r="D72" s="13">
        <v>1500</v>
      </c>
      <c r="E72" s="13">
        <v>25.82</v>
      </c>
      <c r="F72" s="13" t="s">
        <v>61</v>
      </c>
      <c r="G72" s="45">
        <f t="shared" ref="G72:G135" si="12">D72*120</f>
        <v>180000</v>
      </c>
      <c r="H72" s="45">
        <f t="shared" si="9"/>
        <v>18000</v>
      </c>
      <c r="I72" s="45"/>
      <c r="J72" s="45">
        <f t="shared" ref="J72:J135" si="13">H72+I72</f>
        <v>18000</v>
      </c>
      <c r="K72" s="45">
        <f t="shared" si="10"/>
        <v>5400</v>
      </c>
      <c r="L72" s="45">
        <f t="shared" si="11"/>
        <v>5400</v>
      </c>
      <c r="M72" s="45">
        <f t="shared" ref="M72:M135" si="14">J72*0.4</f>
        <v>7200</v>
      </c>
      <c r="N72" s="45">
        <f t="shared" ref="N72:N135" si="15">L72+M72</f>
        <v>12600</v>
      </c>
      <c r="O72" s="45">
        <f t="shared" ref="O72:O135" si="16">K72+N72</f>
        <v>18000</v>
      </c>
      <c r="P72" s="145">
        <v>44277</v>
      </c>
      <c r="Q72" s="145">
        <v>44641</v>
      </c>
      <c r="R72" s="145" t="s">
        <v>23</v>
      </c>
      <c r="S72" s="145" t="s">
        <v>114</v>
      </c>
    </row>
    <row r="73" s="119" customFormat="1" ht="20" customHeight="1" spans="1:19">
      <c r="A73" s="13">
        <v>67</v>
      </c>
      <c r="B73" s="13" t="s">
        <v>221</v>
      </c>
      <c r="C73" s="13" t="s">
        <v>222</v>
      </c>
      <c r="D73" s="13">
        <v>2000</v>
      </c>
      <c r="E73" s="13">
        <v>30.7</v>
      </c>
      <c r="F73" s="13" t="s">
        <v>61</v>
      </c>
      <c r="G73" s="45">
        <f t="shared" si="12"/>
        <v>240000</v>
      </c>
      <c r="H73" s="45">
        <f t="shared" si="9"/>
        <v>24000</v>
      </c>
      <c r="I73" s="45"/>
      <c r="J73" s="45">
        <f t="shared" si="13"/>
        <v>24000</v>
      </c>
      <c r="K73" s="45">
        <f t="shared" si="10"/>
        <v>7200</v>
      </c>
      <c r="L73" s="45">
        <f t="shared" si="11"/>
        <v>7200</v>
      </c>
      <c r="M73" s="45">
        <f t="shared" si="14"/>
        <v>9600</v>
      </c>
      <c r="N73" s="45">
        <f t="shared" si="15"/>
        <v>16800</v>
      </c>
      <c r="O73" s="45">
        <f t="shared" si="16"/>
        <v>24000</v>
      </c>
      <c r="P73" s="145">
        <v>44277</v>
      </c>
      <c r="Q73" s="145">
        <v>44641</v>
      </c>
      <c r="R73" s="145" t="s">
        <v>23</v>
      </c>
      <c r="S73" s="145" t="s">
        <v>87</v>
      </c>
    </row>
    <row r="74" s="119" customFormat="1" ht="20" customHeight="1" spans="1:19">
      <c r="A74" s="13">
        <v>68</v>
      </c>
      <c r="B74" s="13" t="s">
        <v>223</v>
      </c>
      <c r="C74" s="13" t="s">
        <v>224</v>
      </c>
      <c r="D74" s="13">
        <v>1500</v>
      </c>
      <c r="E74" s="13">
        <v>22.47</v>
      </c>
      <c r="F74" s="13" t="s">
        <v>61</v>
      </c>
      <c r="G74" s="45">
        <f t="shared" si="12"/>
        <v>180000</v>
      </c>
      <c r="H74" s="45">
        <f t="shared" si="9"/>
        <v>18000</v>
      </c>
      <c r="I74" s="45"/>
      <c r="J74" s="45">
        <f t="shared" si="13"/>
        <v>18000</v>
      </c>
      <c r="K74" s="45">
        <f t="shared" si="10"/>
        <v>5400</v>
      </c>
      <c r="L74" s="45">
        <f t="shared" si="11"/>
        <v>5400</v>
      </c>
      <c r="M74" s="45">
        <f t="shared" si="14"/>
        <v>7200</v>
      </c>
      <c r="N74" s="45">
        <f t="shared" si="15"/>
        <v>12600</v>
      </c>
      <c r="O74" s="45">
        <f t="shared" si="16"/>
        <v>18000</v>
      </c>
      <c r="P74" s="145">
        <v>44277</v>
      </c>
      <c r="Q74" s="145">
        <v>44641</v>
      </c>
      <c r="R74" s="145" t="s">
        <v>23</v>
      </c>
      <c r="S74" s="145" t="s">
        <v>172</v>
      </c>
    </row>
    <row r="75" s="119" customFormat="1" ht="20" customHeight="1" spans="1:19">
      <c r="A75" s="13">
        <v>69</v>
      </c>
      <c r="B75" s="13" t="s">
        <v>225</v>
      </c>
      <c r="C75" s="13" t="s">
        <v>226</v>
      </c>
      <c r="D75" s="13">
        <v>2000</v>
      </c>
      <c r="E75" s="13">
        <v>47.27</v>
      </c>
      <c r="F75" s="13" t="s">
        <v>61</v>
      </c>
      <c r="G75" s="45">
        <f t="shared" si="12"/>
        <v>240000</v>
      </c>
      <c r="H75" s="45">
        <f t="shared" si="9"/>
        <v>24000</v>
      </c>
      <c r="I75" s="45"/>
      <c r="J75" s="45">
        <f t="shared" si="13"/>
        <v>24000</v>
      </c>
      <c r="K75" s="45">
        <f t="shared" si="10"/>
        <v>7200</v>
      </c>
      <c r="L75" s="45">
        <f t="shared" si="11"/>
        <v>7200</v>
      </c>
      <c r="M75" s="45">
        <f t="shared" si="14"/>
        <v>9600</v>
      </c>
      <c r="N75" s="45">
        <f t="shared" si="15"/>
        <v>16800</v>
      </c>
      <c r="O75" s="45">
        <f t="shared" si="16"/>
        <v>24000</v>
      </c>
      <c r="P75" s="145">
        <v>44283</v>
      </c>
      <c r="Q75" s="145">
        <v>44647</v>
      </c>
      <c r="R75" s="145" t="s">
        <v>27</v>
      </c>
      <c r="S75" s="145" t="s">
        <v>207</v>
      </c>
    </row>
    <row r="76" s="119" customFormat="1" ht="20" customHeight="1" spans="1:19">
      <c r="A76" s="13">
        <v>70</v>
      </c>
      <c r="B76" s="13" t="s">
        <v>227</v>
      </c>
      <c r="C76" s="13" t="s">
        <v>228</v>
      </c>
      <c r="D76" s="13">
        <v>1646</v>
      </c>
      <c r="E76" s="13">
        <v>41.77</v>
      </c>
      <c r="F76" s="13" t="s">
        <v>61</v>
      </c>
      <c r="G76" s="45">
        <f t="shared" si="12"/>
        <v>197520</v>
      </c>
      <c r="H76" s="45">
        <f t="shared" si="9"/>
        <v>19752</v>
      </c>
      <c r="I76" s="45"/>
      <c r="J76" s="45">
        <f t="shared" si="13"/>
        <v>19752</v>
      </c>
      <c r="K76" s="45">
        <f t="shared" si="10"/>
        <v>5925.6</v>
      </c>
      <c r="L76" s="45">
        <f t="shared" si="11"/>
        <v>5925.6</v>
      </c>
      <c r="M76" s="45">
        <f t="shared" si="14"/>
        <v>7900.8</v>
      </c>
      <c r="N76" s="45">
        <f t="shared" si="15"/>
        <v>13826.4</v>
      </c>
      <c r="O76" s="45">
        <f t="shared" si="16"/>
        <v>19752</v>
      </c>
      <c r="P76" s="145">
        <v>44283</v>
      </c>
      <c r="Q76" s="145">
        <v>44647</v>
      </c>
      <c r="R76" s="145" t="s">
        <v>27</v>
      </c>
      <c r="S76" s="145" t="s">
        <v>207</v>
      </c>
    </row>
    <row r="77" s="119" customFormat="1" ht="20" customHeight="1" spans="1:19">
      <c r="A77" s="13">
        <v>71</v>
      </c>
      <c r="B77" s="13" t="s">
        <v>229</v>
      </c>
      <c r="C77" s="13" t="s">
        <v>230</v>
      </c>
      <c r="D77" s="13">
        <v>8100</v>
      </c>
      <c r="E77" s="13">
        <v>185.14</v>
      </c>
      <c r="F77" s="13" t="s">
        <v>61</v>
      </c>
      <c r="G77" s="45">
        <f t="shared" si="12"/>
        <v>972000</v>
      </c>
      <c r="H77" s="45">
        <f t="shared" si="9"/>
        <v>97200</v>
      </c>
      <c r="I77" s="45"/>
      <c r="J77" s="45">
        <f t="shared" si="13"/>
        <v>97200</v>
      </c>
      <c r="K77" s="45">
        <f t="shared" si="10"/>
        <v>29160</v>
      </c>
      <c r="L77" s="45">
        <f t="shared" si="11"/>
        <v>29160</v>
      </c>
      <c r="M77" s="45">
        <f t="shared" si="14"/>
        <v>38880</v>
      </c>
      <c r="N77" s="45">
        <f t="shared" si="15"/>
        <v>68040</v>
      </c>
      <c r="O77" s="45">
        <f t="shared" si="16"/>
        <v>97200</v>
      </c>
      <c r="P77" s="145">
        <v>44282</v>
      </c>
      <c r="Q77" s="145">
        <v>44646</v>
      </c>
      <c r="R77" s="145" t="s">
        <v>23</v>
      </c>
      <c r="S77" s="145" t="s">
        <v>231</v>
      </c>
    </row>
    <row r="78" s="119" customFormat="1" ht="20" customHeight="1" spans="1:19">
      <c r="A78" s="13">
        <v>72</v>
      </c>
      <c r="B78" s="13" t="s">
        <v>232</v>
      </c>
      <c r="C78" s="13" t="s">
        <v>233</v>
      </c>
      <c r="D78" s="13">
        <v>5000</v>
      </c>
      <c r="E78" s="13">
        <v>132.68</v>
      </c>
      <c r="F78" s="13" t="s">
        <v>107</v>
      </c>
      <c r="G78" s="45">
        <f t="shared" si="12"/>
        <v>600000</v>
      </c>
      <c r="H78" s="45">
        <f t="shared" si="9"/>
        <v>60000</v>
      </c>
      <c r="I78" s="45"/>
      <c r="J78" s="45">
        <f t="shared" si="13"/>
        <v>60000</v>
      </c>
      <c r="K78" s="45">
        <f t="shared" si="10"/>
        <v>18000</v>
      </c>
      <c r="L78" s="45">
        <f t="shared" si="11"/>
        <v>18000</v>
      </c>
      <c r="M78" s="45">
        <f t="shared" si="14"/>
        <v>24000</v>
      </c>
      <c r="N78" s="45">
        <f t="shared" si="15"/>
        <v>42000</v>
      </c>
      <c r="O78" s="45">
        <f t="shared" si="16"/>
        <v>60000</v>
      </c>
      <c r="P78" s="145">
        <v>44285</v>
      </c>
      <c r="Q78" s="145">
        <v>44649</v>
      </c>
      <c r="R78" s="145" t="s">
        <v>23</v>
      </c>
      <c r="S78" s="145" t="s">
        <v>234</v>
      </c>
    </row>
    <row r="79" s="119" customFormat="1" ht="20" customHeight="1" spans="1:19">
      <c r="A79" s="13">
        <v>73</v>
      </c>
      <c r="B79" s="13" t="s">
        <v>235</v>
      </c>
      <c r="C79" s="13" t="s">
        <v>236</v>
      </c>
      <c r="D79" s="13">
        <v>1600</v>
      </c>
      <c r="E79" s="13">
        <v>37</v>
      </c>
      <c r="F79" s="13" t="s">
        <v>61</v>
      </c>
      <c r="G79" s="45">
        <f t="shared" si="12"/>
        <v>192000</v>
      </c>
      <c r="H79" s="45">
        <f t="shared" si="9"/>
        <v>19200</v>
      </c>
      <c r="I79" s="45"/>
      <c r="J79" s="45">
        <f t="shared" si="13"/>
        <v>19200</v>
      </c>
      <c r="K79" s="45">
        <f t="shared" si="10"/>
        <v>5760</v>
      </c>
      <c r="L79" s="45">
        <f t="shared" si="11"/>
        <v>5760</v>
      </c>
      <c r="M79" s="45">
        <f t="shared" si="14"/>
        <v>7680</v>
      </c>
      <c r="N79" s="45">
        <f t="shared" si="15"/>
        <v>13440</v>
      </c>
      <c r="O79" s="45">
        <f t="shared" si="16"/>
        <v>19200</v>
      </c>
      <c r="P79" s="145">
        <v>44198</v>
      </c>
      <c r="Q79" s="145">
        <v>44562</v>
      </c>
      <c r="R79" s="145" t="s">
        <v>25</v>
      </c>
      <c r="S79" s="145" t="s">
        <v>237</v>
      </c>
    </row>
    <row r="80" s="119" customFormat="1" ht="20" customHeight="1" spans="1:19">
      <c r="A80" s="13">
        <v>74</v>
      </c>
      <c r="B80" s="13" t="s">
        <v>238</v>
      </c>
      <c r="C80" s="13" t="s">
        <v>239</v>
      </c>
      <c r="D80" s="13">
        <v>1860</v>
      </c>
      <c r="E80" s="13">
        <v>42.33</v>
      </c>
      <c r="F80" s="13" t="s">
        <v>240</v>
      </c>
      <c r="G80" s="45">
        <f t="shared" si="12"/>
        <v>223200</v>
      </c>
      <c r="H80" s="45">
        <f t="shared" si="9"/>
        <v>22320</v>
      </c>
      <c r="I80" s="45"/>
      <c r="J80" s="45">
        <f t="shared" si="13"/>
        <v>22320</v>
      </c>
      <c r="K80" s="45">
        <f t="shared" si="10"/>
        <v>6696</v>
      </c>
      <c r="L80" s="45">
        <f t="shared" si="11"/>
        <v>6696</v>
      </c>
      <c r="M80" s="45">
        <f t="shared" si="14"/>
        <v>8928</v>
      </c>
      <c r="N80" s="45">
        <f t="shared" si="15"/>
        <v>15624</v>
      </c>
      <c r="O80" s="45">
        <f t="shared" si="16"/>
        <v>22320</v>
      </c>
      <c r="P80" s="145">
        <v>44200</v>
      </c>
      <c r="Q80" s="145">
        <v>44564</v>
      </c>
      <c r="R80" s="145" t="s">
        <v>23</v>
      </c>
      <c r="S80" s="145" t="s">
        <v>241</v>
      </c>
    </row>
    <row r="81" s="119" customFormat="1" ht="20" customHeight="1" spans="1:19">
      <c r="A81" s="13">
        <v>75</v>
      </c>
      <c r="B81" s="13" t="s">
        <v>242</v>
      </c>
      <c r="C81" s="13" t="s">
        <v>243</v>
      </c>
      <c r="D81" s="13">
        <v>1400</v>
      </c>
      <c r="E81" s="13">
        <v>34.25</v>
      </c>
      <c r="F81" s="13" t="s">
        <v>61</v>
      </c>
      <c r="G81" s="45">
        <f t="shared" si="12"/>
        <v>168000</v>
      </c>
      <c r="H81" s="45">
        <f t="shared" si="9"/>
        <v>16800</v>
      </c>
      <c r="I81" s="45"/>
      <c r="J81" s="45">
        <f t="shared" si="13"/>
        <v>16800</v>
      </c>
      <c r="K81" s="45">
        <f t="shared" si="10"/>
        <v>5040</v>
      </c>
      <c r="L81" s="45">
        <f t="shared" si="11"/>
        <v>5040</v>
      </c>
      <c r="M81" s="45">
        <f t="shared" si="14"/>
        <v>6720</v>
      </c>
      <c r="N81" s="45">
        <f t="shared" si="15"/>
        <v>11760</v>
      </c>
      <c r="O81" s="45">
        <f t="shared" si="16"/>
        <v>16800</v>
      </c>
      <c r="P81" s="145">
        <v>44198</v>
      </c>
      <c r="Q81" s="145">
        <v>44562</v>
      </c>
      <c r="R81" s="145" t="s">
        <v>23</v>
      </c>
      <c r="S81" s="145" t="s">
        <v>241</v>
      </c>
    </row>
    <row r="82" s="119" customFormat="1" ht="20" customHeight="1" spans="1:19">
      <c r="A82" s="13">
        <v>76</v>
      </c>
      <c r="B82" s="13" t="s">
        <v>244</v>
      </c>
      <c r="C82" s="13" t="s">
        <v>245</v>
      </c>
      <c r="D82" s="13">
        <v>800</v>
      </c>
      <c r="E82" s="13">
        <v>24.16</v>
      </c>
      <c r="F82" s="13" t="s">
        <v>68</v>
      </c>
      <c r="G82" s="45">
        <f t="shared" si="12"/>
        <v>96000</v>
      </c>
      <c r="H82" s="45">
        <f t="shared" si="9"/>
        <v>9600</v>
      </c>
      <c r="I82" s="45"/>
      <c r="J82" s="45">
        <f t="shared" si="13"/>
        <v>9600</v>
      </c>
      <c r="K82" s="45">
        <f t="shared" si="10"/>
        <v>2880</v>
      </c>
      <c r="L82" s="45">
        <f t="shared" si="11"/>
        <v>2880</v>
      </c>
      <c r="M82" s="45">
        <f t="shared" si="14"/>
        <v>3840</v>
      </c>
      <c r="N82" s="45">
        <f t="shared" si="15"/>
        <v>6720</v>
      </c>
      <c r="O82" s="45">
        <f t="shared" si="16"/>
        <v>9600</v>
      </c>
      <c r="P82" s="145">
        <v>44198</v>
      </c>
      <c r="Q82" s="145">
        <v>44562</v>
      </c>
      <c r="R82" s="145" t="s">
        <v>23</v>
      </c>
      <c r="S82" s="145" t="s">
        <v>246</v>
      </c>
    </row>
    <row r="83" s="119" customFormat="1" ht="20" customHeight="1" spans="1:19">
      <c r="A83" s="13">
        <v>77</v>
      </c>
      <c r="B83" s="13" t="s">
        <v>247</v>
      </c>
      <c r="C83" s="13" t="s">
        <v>248</v>
      </c>
      <c r="D83" s="13">
        <v>600</v>
      </c>
      <c r="E83" s="13">
        <v>14.06</v>
      </c>
      <c r="F83" s="13" t="s">
        <v>61</v>
      </c>
      <c r="G83" s="45">
        <f t="shared" si="12"/>
        <v>72000</v>
      </c>
      <c r="H83" s="45">
        <f t="shared" si="9"/>
        <v>7200</v>
      </c>
      <c r="I83" s="45"/>
      <c r="J83" s="45">
        <f t="shared" si="13"/>
        <v>7200</v>
      </c>
      <c r="K83" s="45">
        <f t="shared" si="10"/>
        <v>2160</v>
      </c>
      <c r="L83" s="45">
        <f t="shared" si="11"/>
        <v>2160</v>
      </c>
      <c r="M83" s="45">
        <f t="shared" si="14"/>
        <v>2880</v>
      </c>
      <c r="N83" s="45">
        <f t="shared" si="15"/>
        <v>5040</v>
      </c>
      <c r="O83" s="45">
        <f t="shared" si="16"/>
        <v>7200</v>
      </c>
      <c r="P83" s="145">
        <v>44198</v>
      </c>
      <c r="Q83" s="145">
        <v>44562</v>
      </c>
      <c r="R83" s="145" t="s">
        <v>23</v>
      </c>
      <c r="S83" s="145" t="s">
        <v>249</v>
      </c>
    </row>
    <row r="84" s="119" customFormat="1" ht="20" customHeight="1" spans="1:19">
      <c r="A84" s="13">
        <v>78</v>
      </c>
      <c r="B84" s="13" t="s">
        <v>250</v>
      </c>
      <c r="C84" s="13" t="s">
        <v>251</v>
      </c>
      <c r="D84" s="13">
        <v>1100</v>
      </c>
      <c r="E84" s="13">
        <v>20.11</v>
      </c>
      <c r="F84" s="13" t="s">
        <v>61</v>
      </c>
      <c r="G84" s="45">
        <f t="shared" si="12"/>
        <v>132000</v>
      </c>
      <c r="H84" s="45">
        <f t="shared" si="9"/>
        <v>13200</v>
      </c>
      <c r="I84" s="45"/>
      <c r="J84" s="45">
        <f t="shared" si="13"/>
        <v>13200</v>
      </c>
      <c r="K84" s="45">
        <f t="shared" si="10"/>
        <v>3960</v>
      </c>
      <c r="L84" s="45">
        <f t="shared" si="11"/>
        <v>3960</v>
      </c>
      <c r="M84" s="45">
        <f t="shared" si="14"/>
        <v>5280</v>
      </c>
      <c r="N84" s="45">
        <f t="shared" si="15"/>
        <v>9240</v>
      </c>
      <c r="O84" s="45">
        <f t="shared" si="16"/>
        <v>13200</v>
      </c>
      <c r="P84" s="145">
        <v>44198</v>
      </c>
      <c r="Q84" s="145">
        <v>44562</v>
      </c>
      <c r="R84" s="145" t="s">
        <v>23</v>
      </c>
      <c r="S84" s="145" t="s">
        <v>249</v>
      </c>
    </row>
    <row r="85" s="119" customFormat="1" ht="20" customHeight="1" spans="1:19">
      <c r="A85" s="13">
        <v>79</v>
      </c>
      <c r="B85" s="13" t="s">
        <v>252</v>
      </c>
      <c r="C85" s="13" t="s">
        <v>253</v>
      </c>
      <c r="D85" s="13">
        <v>1980</v>
      </c>
      <c r="E85" s="13">
        <v>54.98</v>
      </c>
      <c r="F85" s="13" t="s">
        <v>68</v>
      </c>
      <c r="G85" s="45">
        <f t="shared" si="12"/>
        <v>237600</v>
      </c>
      <c r="H85" s="45">
        <f t="shared" si="9"/>
        <v>23760</v>
      </c>
      <c r="I85" s="45"/>
      <c r="J85" s="45">
        <f t="shared" si="13"/>
        <v>23760</v>
      </c>
      <c r="K85" s="45">
        <f t="shared" si="10"/>
        <v>7128</v>
      </c>
      <c r="L85" s="45">
        <f t="shared" si="11"/>
        <v>7128</v>
      </c>
      <c r="M85" s="45">
        <f t="shared" si="14"/>
        <v>9504</v>
      </c>
      <c r="N85" s="45">
        <f t="shared" si="15"/>
        <v>16632</v>
      </c>
      <c r="O85" s="45">
        <f t="shared" si="16"/>
        <v>23760</v>
      </c>
      <c r="P85" s="145">
        <v>44214</v>
      </c>
      <c r="Q85" s="149">
        <v>44576</v>
      </c>
      <c r="R85" s="145" t="s">
        <v>24</v>
      </c>
      <c r="S85" s="145" t="s">
        <v>254</v>
      </c>
    </row>
    <row r="86" s="119" customFormat="1" ht="20" customHeight="1" spans="1:19">
      <c r="A86" s="13">
        <v>80</v>
      </c>
      <c r="B86" s="13" t="s">
        <v>255</v>
      </c>
      <c r="C86" s="13" t="s">
        <v>256</v>
      </c>
      <c r="D86" s="13">
        <v>1300</v>
      </c>
      <c r="E86" s="13">
        <v>43.24</v>
      </c>
      <c r="F86" s="13" t="s">
        <v>61</v>
      </c>
      <c r="G86" s="45">
        <f t="shared" si="12"/>
        <v>156000</v>
      </c>
      <c r="H86" s="45">
        <f t="shared" si="9"/>
        <v>15600</v>
      </c>
      <c r="I86" s="45"/>
      <c r="J86" s="45">
        <f t="shared" si="13"/>
        <v>15600</v>
      </c>
      <c r="K86" s="45">
        <f t="shared" si="10"/>
        <v>4680</v>
      </c>
      <c r="L86" s="45">
        <f t="shared" si="11"/>
        <v>4680</v>
      </c>
      <c r="M86" s="45">
        <f t="shared" si="14"/>
        <v>6240</v>
      </c>
      <c r="N86" s="45">
        <f t="shared" si="15"/>
        <v>10920</v>
      </c>
      <c r="O86" s="45">
        <f t="shared" si="16"/>
        <v>15600</v>
      </c>
      <c r="P86" s="145">
        <v>44198</v>
      </c>
      <c r="Q86" s="145">
        <v>44562</v>
      </c>
      <c r="R86" s="145" t="s">
        <v>24</v>
      </c>
      <c r="S86" s="145" t="s">
        <v>257</v>
      </c>
    </row>
    <row r="87" s="119" customFormat="1" ht="20" customHeight="1" spans="1:19">
      <c r="A87" s="13">
        <v>81</v>
      </c>
      <c r="B87" s="13" t="s">
        <v>258</v>
      </c>
      <c r="C87" s="13" t="s">
        <v>259</v>
      </c>
      <c r="D87" s="13">
        <v>1000</v>
      </c>
      <c r="E87" s="13">
        <v>24.65</v>
      </c>
      <c r="F87" s="13" t="s">
        <v>61</v>
      </c>
      <c r="G87" s="45">
        <f t="shared" si="12"/>
        <v>120000</v>
      </c>
      <c r="H87" s="45">
        <f t="shared" si="9"/>
        <v>12000</v>
      </c>
      <c r="I87" s="45"/>
      <c r="J87" s="45">
        <f t="shared" si="13"/>
        <v>12000</v>
      </c>
      <c r="K87" s="45">
        <f t="shared" si="10"/>
        <v>3600</v>
      </c>
      <c r="L87" s="45">
        <f t="shared" si="11"/>
        <v>3600</v>
      </c>
      <c r="M87" s="45">
        <f t="shared" si="14"/>
        <v>4800</v>
      </c>
      <c r="N87" s="45">
        <f t="shared" si="15"/>
        <v>8400</v>
      </c>
      <c r="O87" s="45">
        <f t="shared" si="16"/>
        <v>12000</v>
      </c>
      <c r="P87" s="145">
        <v>44198</v>
      </c>
      <c r="Q87" s="145">
        <v>44562</v>
      </c>
      <c r="R87" s="145" t="s">
        <v>23</v>
      </c>
      <c r="S87" s="145" t="s">
        <v>260</v>
      </c>
    </row>
    <row r="88" s="119" customFormat="1" ht="20" customHeight="1" spans="1:19">
      <c r="A88" s="13">
        <v>82</v>
      </c>
      <c r="B88" s="13" t="s">
        <v>258</v>
      </c>
      <c r="C88" s="13" t="s">
        <v>261</v>
      </c>
      <c r="D88" s="13">
        <v>1000</v>
      </c>
      <c r="E88" s="13">
        <v>23</v>
      </c>
      <c r="F88" s="13" t="s">
        <v>61</v>
      </c>
      <c r="G88" s="45">
        <f t="shared" si="12"/>
        <v>120000</v>
      </c>
      <c r="H88" s="45">
        <f t="shared" si="9"/>
        <v>12000</v>
      </c>
      <c r="I88" s="45"/>
      <c r="J88" s="45">
        <f t="shared" si="13"/>
        <v>12000</v>
      </c>
      <c r="K88" s="45">
        <f t="shared" si="10"/>
        <v>3600</v>
      </c>
      <c r="L88" s="45">
        <f t="shared" si="11"/>
        <v>3600</v>
      </c>
      <c r="M88" s="45">
        <f t="shared" si="14"/>
        <v>4800</v>
      </c>
      <c r="N88" s="45">
        <f t="shared" si="15"/>
        <v>8400</v>
      </c>
      <c r="O88" s="45">
        <f t="shared" si="16"/>
        <v>12000</v>
      </c>
      <c r="P88" s="145">
        <v>44198</v>
      </c>
      <c r="Q88" s="145">
        <v>44562</v>
      </c>
      <c r="R88" s="145" t="s">
        <v>23</v>
      </c>
      <c r="S88" s="145" t="s">
        <v>262</v>
      </c>
    </row>
    <row r="89" s="119" customFormat="1" ht="20" customHeight="1" spans="1:19">
      <c r="A89" s="13">
        <v>83</v>
      </c>
      <c r="B89" s="13" t="s">
        <v>263</v>
      </c>
      <c r="C89" s="13" t="s">
        <v>264</v>
      </c>
      <c r="D89" s="13">
        <v>300</v>
      </c>
      <c r="E89" s="13">
        <v>6.82</v>
      </c>
      <c r="F89" s="13" t="s">
        <v>61</v>
      </c>
      <c r="G89" s="45">
        <f t="shared" si="12"/>
        <v>36000</v>
      </c>
      <c r="H89" s="45">
        <f t="shared" si="9"/>
        <v>3600</v>
      </c>
      <c r="I89" s="45"/>
      <c r="J89" s="45">
        <f t="shared" si="13"/>
        <v>3600</v>
      </c>
      <c r="K89" s="148">
        <v>0</v>
      </c>
      <c r="L89" s="45">
        <f t="shared" si="11"/>
        <v>1080</v>
      </c>
      <c r="M89" s="45">
        <f>J89*0.7</f>
        <v>2520</v>
      </c>
      <c r="N89" s="45">
        <f t="shared" si="15"/>
        <v>3600</v>
      </c>
      <c r="O89" s="45">
        <f t="shared" si="16"/>
        <v>3600</v>
      </c>
      <c r="P89" s="145">
        <v>44198</v>
      </c>
      <c r="Q89" s="145">
        <v>44562</v>
      </c>
      <c r="R89" s="145" t="s">
        <v>23</v>
      </c>
      <c r="S89" s="145" t="s">
        <v>265</v>
      </c>
    </row>
    <row r="90" s="119" customFormat="1" ht="20" customHeight="1" spans="1:19">
      <c r="A90" s="13">
        <v>84</v>
      </c>
      <c r="B90" s="13" t="s">
        <v>266</v>
      </c>
      <c r="C90" s="147" t="s">
        <v>267</v>
      </c>
      <c r="D90" s="13">
        <v>1300</v>
      </c>
      <c r="E90" s="13">
        <v>23.9</v>
      </c>
      <c r="F90" s="13" t="s">
        <v>61</v>
      </c>
      <c r="G90" s="45">
        <f t="shared" si="12"/>
        <v>156000</v>
      </c>
      <c r="H90" s="45">
        <f t="shared" si="9"/>
        <v>15600</v>
      </c>
      <c r="I90" s="45"/>
      <c r="J90" s="45">
        <f t="shared" si="13"/>
        <v>15600</v>
      </c>
      <c r="K90" s="45">
        <f t="shared" ref="K90:K121" si="17">J90*0.3</f>
        <v>4680</v>
      </c>
      <c r="L90" s="45">
        <f t="shared" si="11"/>
        <v>4680</v>
      </c>
      <c r="M90" s="45">
        <f t="shared" si="14"/>
        <v>6240</v>
      </c>
      <c r="N90" s="45">
        <f t="shared" si="15"/>
        <v>10920</v>
      </c>
      <c r="O90" s="45">
        <f t="shared" si="16"/>
        <v>15600</v>
      </c>
      <c r="P90" s="145">
        <v>44211</v>
      </c>
      <c r="Q90" s="145">
        <v>44575</v>
      </c>
      <c r="R90" s="145" t="s">
        <v>23</v>
      </c>
      <c r="S90" s="145" t="s">
        <v>249</v>
      </c>
    </row>
    <row r="91" s="119" customFormat="1" ht="20" customHeight="1" spans="1:19">
      <c r="A91" s="13">
        <v>85</v>
      </c>
      <c r="B91" s="13" t="s">
        <v>266</v>
      </c>
      <c r="C91" s="147" t="s">
        <v>268</v>
      </c>
      <c r="D91" s="13">
        <v>2200</v>
      </c>
      <c r="E91" s="13">
        <v>44.48</v>
      </c>
      <c r="F91" s="13" t="s">
        <v>61</v>
      </c>
      <c r="G91" s="45">
        <f t="shared" si="12"/>
        <v>264000</v>
      </c>
      <c r="H91" s="45">
        <f t="shared" si="9"/>
        <v>26400</v>
      </c>
      <c r="I91" s="45"/>
      <c r="J91" s="45">
        <f t="shared" si="13"/>
        <v>26400</v>
      </c>
      <c r="K91" s="45">
        <f t="shared" si="17"/>
        <v>7920</v>
      </c>
      <c r="L91" s="45">
        <f t="shared" si="11"/>
        <v>7920</v>
      </c>
      <c r="M91" s="45">
        <f t="shared" si="14"/>
        <v>10560</v>
      </c>
      <c r="N91" s="45">
        <f t="shared" si="15"/>
        <v>18480</v>
      </c>
      <c r="O91" s="45">
        <f t="shared" si="16"/>
        <v>26400</v>
      </c>
      <c r="P91" s="145">
        <v>44211</v>
      </c>
      <c r="Q91" s="145">
        <v>44575</v>
      </c>
      <c r="R91" s="145" t="s">
        <v>23</v>
      </c>
      <c r="S91" s="145" t="s">
        <v>249</v>
      </c>
    </row>
    <row r="92" s="119" customFormat="1" ht="20" customHeight="1" spans="1:19">
      <c r="A92" s="13">
        <v>86</v>
      </c>
      <c r="B92" s="13" t="s">
        <v>266</v>
      </c>
      <c r="C92" s="147" t="s">
        <v>269</v>
      </c>
      <c r="D92" s="13">
        <v>1800</v>
      </c>
      <c r="E92" s="13">
        <v>38.15</v>
      </c>
      <c r="F92" s="13" t="s">
        <v>61</v>
      </c>
      <c r="G92" s="45">
        <f t="shared" si="12"/>
        <v>216000</v>
      </c>
      <c r="H92" s="45">
        <f t="shared" si="9"/>
        <v>21600</v>
      </c>
      <c r="I92" s="45"/>
      <c r="J92" s="45">
        <f t="shared" si="13"/>
        <v>21600</v>
      </c>
      <c r="K92" s="45">
        <f t="shared" si="17"/>
        <v>6480</v>
      </c>
      <c r="L92" s="45">
        <f t="shared" si="11"/>
        <v>6480</v>
      </c>
      <c r="M92" s="45">
        <f t="shared" si="14"/>
        <v>8640</v>
      </c>
      <c r="N92" s="45">
        <f t="shared" si="15"/>
        <v>15120</v>
      </c>
      <c r="O92" s="45">
        <f t="shared" si="16"/>
        <v>21600</v>
      </c>
      <c r="P92" s="145">
        <v>44211</v>
      </c>
      <c r="Q92" s="145">
        <v>44575</v>
      </c>
      <c r="R92" s="145" t="s">
        <v>23</v>
      </c>
      <c r="S92" s="145" t="s">
        <v>249</v>
      </c>
    </row>
    <row r="93" s="119" customFormat="1" ht="20" customHeight="1" spans="1:19">
      <c r="A93" s="13">
        <v>87</v>
      </c>
      <c r="B93" s="13" t="s">
        <v>270</v>
      </c>
      <c r="C93" s="13" t="s">
        <v>271</v>
      </c>
      <c r="D93" s="13">
        <v>1800</v>
      </c>
      <c r="E93" s="13">
        <v>32.7</v>
      </c>
      <c r="F93" s="13" t="s">
        <v>61</v>
      </c>
      <c r="G93" s="45">
        <f t="shared" si="12"/>
        <v>216000</v>
      </c>
      <c r="H93" s="45">
        <f t="shared" si="9"/>
        <v>21600</v>
      </c>
      <c r="I93" s="45"/>
      <c r="J93" s="45">
        <f t="shared" si="13"/>
        <v>21600</v>
      </c>
      <c r="K93" s="45">
        <f t="shared" si="17"/>
        <v>6480</v>
      </c>
      <c r="L93" s="45">
        <f t="shared" si="11"/>
        <v>6480</v>
      </c>
      <c r="M93" s="45">
        <f t="shared" si="14"/>
        <v>8640</v>
      </c>
      <c r="N93" s="45">
        <f t="shared" si="15"/>
        <v>15120</v>
      </c>
      <c r="O93" s="45">
        <f t="shared" si="16"/>
        <v>21600</v>
      </c>
      <c r="P93" s="145">
        <v>44217</v>
      </c>
      <c r="Q93" s="145">
        <v>44581</v>
      </c>
      <c r="R93" s="145" t="s">
        <v>23</v>
      </c>
      <c r="S93" s="145" t="s">
        <v>272</v>
      </c>
    </row>
    <row r="94" s="119" customFormat="1" ht="20" customHeight="1" spans="1:19">
      <c r="A94" s="13">
        <v>88</v>
      </c>
      <c r="B94" s="13" t="s">
        <v>273</v>
      </c>
      <c r="C94" s="13" t="s">
        <v>274</v>
      </c>
      <c r="D94" s="13">
        <v>800</v>
      </c>
      <c r="E94" s="13">
        <v>16.05</v>
      </c>
      <c r="F94" s="13" t="s">
        <v>61</v>
      </c>
      <c r="G94" s="45">
        <f t="shared" si="12"/>
        <v>96000</v>
      </c>
      <c r="H94" s="45">
        <f t="shared" si="9"/>
        <v>9600</v>
      </c>
      <c r="I94" s="45"/>
      <c r="J94" s="45">
        <f t="shared" si="13"/>
        <v>9600</v>
      </c>
      <c r="K94" s="45">
        <f t="shared" si="17"/>
        <v>2880</v>
      </c>
      <c r="L94" s="45">
        <f t="shared" si="11"/>
        <v>2880</v>
      </c>
      <c r="M94" s="45">
        <f t="shared" si="14"/>
        <v>3840</v>
      </c>
      <c r="N94" s="45">
        <f t="shared" si="15"/>
        <v>6720</v>
      </c>
      <c r="O94" s="45">
        <f t="shared" si="16"/>
        <v>9600</v>
      </c>
      <c r="P94" s="145">
        <v>44219</v>
      </c>
      <c r="Q94" s="145">
        <v>44583</v>
      </c>
      <c r="R94" s="145" t="s">
        <v>23</v>
      </c>
      <c r="S94" s="145" t="s">
        <v>249</v>
      </c>
    </row>
    <row r="95" s="119" customFormat="1" ht="20" customHeight="1" spans="1:19">
      <c r="A95" s="13">
        <v>89</v>
      </c>
      <c r="B95" s="13" t="s">
        <v>273</v>
      </c>
      <c r="C95" s="13" t="s">
        <v>275</v>
      </c>
      <c r="D95" s="13">
        <v>1500</v>
      </c>
      <c r="E95" s="13">
        <v>27.79</v>
      </c>
      <c r="F95" s="13" t="s">
        <v>61</v>
      </c>
      <c r="G95" s="45">
        <f t="shared" si="12"/>
        <v>180000</v>
      </c>
      <c r="H95" s="45">
        <f t="shared" si="9"/>
        <v>18000</v>
      </c>
      <c r="I95" s="45"/>
      <c r="J95" s="45">
        <f t="shared" si="13"/>
        <v>18000</v>
      </c>
      <c r="K95" s="45">
        <f t="shared" si="17"/>
        <v>5400</v>
      </c>
      <c r="L95" s="45">
        <f t="shared" si="11"/>
        <v>5400</v>
      </c>
      <c r="M95" s="45">
        <f t="shared" si="14"/>
        <v>7200</v>
      </c>
      <c r="N95" s="45">
        <f t="shared" si="15"/>
        <v>12600</v>
      </c>
      <c r="O95" s="45">
        <f t="shared" si="16"/>
        <v>18000</v>
      </c>
      <c r="P95" s="145">
        <v>44219</v>
      </c>
      <c r="Q95" s="145">
        <v>44583</v>
      </c>
      <c r="R95" s="145" t="s">
        <v>23</v>
      </c>
      <c r="S95" s="145" t="s">
        <v>276</v>
      </c>
    </row>
    <row r="96" s="119" customFormat="1" ht="20" customHeight="1" spans="1:19">
      <c r="A96" s="13">
        <v>90</v>
      </c>
      <c r="B96" s="13" t="s">
        <v>277</v>
      </c>
      <c r="C96" s="13" t="s">
        <v>278</v>
      </c>
      <c r="D96" s="13">
        <v>800</v>
      </c>
      <c r="E96" s="13">
        <v>14.65</v>
      </c>
      <c r="F96" s="13" t="s">
        <v>61</v>
      </c>
      <c r="G96" s="45">
        <f t="shared" si="12"/>
        <v>96000</v>
      </c>
      <c r="H96" s="45">
        <f t="shared" si="9"/>
        <v>9600</v>
      </c>
      <c r="I96" s="45"/>
      <c r="J96" s="45">
        <f t="shared" si="13"/>
        <v>9600</v>
      </c>
      <c r="K96" s="45">
        <f t="shared" si="17"/>
        <v>2880</v>
      </c>
      <c r="L96" s="45">
        <f t="shared" si="11"/>
        <v>2880</v>
      </c>
      <c r="M96" s="45">
        <f t="shared" si="14"/>
        <v>3840</v>
      </c>
      <c r="N96" s="45">
        <f t="shared" si="15"/>
        <v>6720</v>
      </c>
      <c r="O96" s="45">
        <f t="shared" si="16"/>
        <v>9600</v>
      </c>
      <c r="P96" s="145">
        <v>44219</v>
      </c>
      <c r="Q96" s="145">
        <v>44583</v>
      </c>
      <c r="R96" s="145" t="s">
        <v>23</v>
      </c>
      <c r="S96" s="145" t="s">
        <v>249</v>
      </c>
    </row>
    <row r="97" s="119" customFormat="1" ht="20" customHeight="1" spans="1:19">
      <c r="A97" s="13">
        <v>91</v>
      </c>
      <c r="B97" s="13" t="s">
        <v>277</v>
      </c>
      <c r="C97" s="13" t="s">
        <v>279</v>
      </c>
      <c r="D97" s="13">
        <v>1500</v>
      </c>
      <c r="E97" s="13">
        <v>34.1</v>
      </c>
      <c r="F97" s="13" t="s">
        <v>61</v>
      </c>
      <c r="G97" s="45">
        <f t="shared" si="12"/>
        <v>180000</v>
      </c>
      <c r="H97" s="45">
        <f t="shared" si="9"/>
        <v>18000</v>
      </c>
      <c r="I97" s="45"/>
      <c r="J97" s="45">
        <f t="shared" si="13"/>
        <v>18000</v>
      </c>
      <c r="K97" s="45">
        <f t="shared" si="17"/>
        <v>5400</v>
      </c>
      <c r="L97" s="45">
        <f t="shared" si="11"/>
        <v>5400</v>
      </c>
      <c r="M97" s="45">
        <f t="shared" si="14"/>
        <v>7200</v>
      </c>
      <c r="N97" s="45">
        <f t="shared" si="15"/>
        <v>12600</v>
      </c>
      <c r="O97" s="45">
        <f t="shared" si="16"/>
        <v>18000</v>
      </c>
      <c r="P97" s="145">
        <v>44219</v>
      </c>
      <c r="Q97" s="145">
        <v>44583</v>
      </c>
      <c r="R97" s="145" t="s">
        <v>23</v>
      </c>
      <c r="S97" s="145" t="s">
        <v>276</v>
      </c>
    </row>
    <row r="98" s="119" customFormat="1" ht="20" customHeight="1" spans="1:19">
      <c r="A98" s="13">
        <v>92</v>
      </c>
      <c r="B98" s="13" t="s">
        <v>280</v>
      </c>
      <c r="C98" s="13" t="s">
        <v>281</v>
      </c>
      <c r="D98" s="13">
        <v>1800</v>
      </c>
      <c r="E98" s="13">
        <v>48.43</v>
      </c>
      <c r="F98" s="13" t="s">
        <v>61</v>
      </c>
      <c r="G98" s="45">
        <f t="shared" si="12"/>
        <v>216000</v>
      </c>
      <c r="H98" s="45">
        <f t="shared" si="9"/>
        <v>21600</v>
      </c>
      <c r="I98" s="45"/>
      <c r="J98" s="45">
        <f t="shared" si="13"/>
        <v>21600</v>
      </c>
      <c r="K98" s="45">
        <f t="shared" si="17"/>
        <v>6480</v>
      </c>
      <c r="L98" s="45">
        <f t="shared" si="11"/>
        <v>6480</v>
      </c>
      <c r="M98" s="45">
        <f t="shared" si="14"/>
        <v>8640</v>
      </c>
      <c r="N98" s="45">
        <f t="shared" si="15"/>
        <v>15120</v>
      </c>
      <c r="O98" s="45">
        <f t="shared" si="16"/>
        <v>21600</v>
      </c>
      <c r="P98" s="145">
        <v>44221</v>
      </c>
      <c r="Q98" s="145">
        <v>44585</v>
      </c>
      <c r="R98" s="145" t="s">
        <v>23</v>
      </c>
      <c r="S98" s="145" t="s">
        <v>282</v>
      </c>
    </row>
    <row r="99" s="119" customFormat="1" ht="20" customHeight="1" spans="1:19">
      <c r="A99" s="13">
        <v>93</v>
      </c>
      <c r="B99" s="13" t="s">
        <v>283</v>
      </c>
      <c r="C99" s="13" t="s">
        <v>284</v>
      </c>
      <c r="D99" s="13">
        <v>1500</v>
      </c>
      <c r="E99" s="13">
        <v>36.81</v>
      </c>
      <c r="F99" s="13" t="s">
        <v>61</v>
      </c>
      <c r="G99" s="45">
        <f t="shared" si="12"/>
        <v>180000</v>
      </c>
      <c r="H99" s="45">
        <f t="shared" si="9"/>
        <v>18000</v>
      </c>
      <c r="I99" s="45"/>
      <c r="J99" s="45">
        <f t="shared" si="13"/>
        <v>18000</v>
      </c>
      <c r="K99" s="45">
        <f t="shared" si="17"/>
        <v>5400</v>
      </c>
      <c r="L99" s="45">
        <f t="shared" si="11"/>
        <v>5400</v>
      </c>
      <c r="M99" s="45">
        <f t="shared" si="14"/>
        <v>7200</v>
      </c>
      <c r="N99" s="45">
        <f t="shared" si="15"/>
        <v>12600</v>
      </c>
      <c r="O99" s="45">
        <f t="shared" si="16"/>
        <v>18000</v>
      </c>
      <c r="P99" s="145">
        <v>44223</v>
      </c>
      <c r="Q99" s="145">
        <v>44587</v>
      </c>
      <c r="R99" s="145" t="s">
        <v>27</v>
      </c>
      <c r="S99" s="145" t="s">
        <v>285</v>
      </c>
    </row>
    <row r="100" s="119" customFormat="1" ht="20" customHeight="1" spans="1:19">
      <c r="A100" s="13">
        <v>94</v>
      </c>
      <c r="B100" s="13" t="s">
        <v>283</v>
      </c>
      <c r="C100" s="13" t="s">
        <v>286</v>
      </c>
      <c r="D100" s="13">
        <v>2000</v>
      </c>
      <c r="E100" s="13">
        <v>34.15</v>
      </c>
      <c r="F100" s="13" t="s">
        <v>61</v>
      </c>
      <c r="G100" s="45">
        <f t="shared" si="12"/>
        <v>240000</v>
      </c>
      <c r="H100" s="45">
        <f t="shared" si="9"/>
        <v>24000</v>
      </c>
      <c r="I100" s="45"/>
      <c r="J100" s="45">
        <f t="shared" si="13"/>
        <v>24000</v>
      </c>
      <c r="K100" s="45">
        <f t="shared" si="17"/>
        <v>7200</v>
      </c>
      <c r="L100" s="45">
        <f t="shared" si="11"/>
        <v>7200</v>
      </c>
      <c r="M100" s="45">
        <f t="shared" si="14"/>
        <v>9600</v>
      </c>
      <c r="N100" s="45">
        <f t="shared" si="15"/>
        <v>16800</v>
      </c>
      <c r="O100" s="45">
        <f t="shared" si="16"/>
        <v>24000</v>
      </c>
      <c r="P100" s="145">
        <v>44223</v>
      </c>
      <c r="Q100" s="145">
        <v>44587</v>
      </c>
      <c r="R100" s="145" t="s">
        <v>27</v>
      </c>
      <c r="S100" s="145" t="s">
        <v>285</v>
      </c>
    </row>
    <row r="101" s="119" customFormat="1" ht="20" customHeight="1" spans="1:19">
      <c r="A101" s="13">
        <v>95</v>
      </c>
      <c r="B101" s="13" t="s">
        <v>283</v>
      </c>
      <c r="C101" s="13" t="s">
        <v>287</v>
      </c>
      <c r="D101" s="13">
        <v>1600</v>
      </c>
      <c r="E101" s="13">
        <v>40.09</v>
      </c>
      <c r="F101" s="13" t="s">
        <v>61</v>
      </c>
      <c r="G101" s="45">
        <f t="shared" si="12"/>
        <v>192000</v>
      </c>
      <c r="H101" s="45">
        <f t="shared" si="9"/>
        <v>19200</v>
      </c>
      <c r="I101" s="45"/>
      <c r="J101" s="45">
        <f t="shared" si="13"/>
        <v>19200</v>
      </c>
      <c r="K101" s="45">
        <f t="shared" si="17"/>
        <v>5760</v>
      </c>
      <c r="L101" s="45">
        <f t="shared" si="11"/>
        <v>5760</v>
      </c>
      <c r="M101" s="45">
        <f t="shared" si="14"/>
        <v>7680</v>
      </c>
      <c r="N101" s="45">
        <f t="shared" si="15"/>
        <v>13440</v>
      </c>
      <c r="O101" s="45">
        <f t="shared" si="16"/>
        <v>19200</v>
      </c>
      <c r="P101" s="145">
        <v>44223</v>
      </c>
      <c r="Q101" s="145">
        <v>44587</v>
      </c>
      <c r="R101" s="145" t="s">
        <v>27</v>
      </c>
      <c r="S101" s="145" t="s">
        <v>285</v>
      </c>
    </row>
    <row r="102" s="119" customFormat="1" ht="20" customHeight="1" spans="1:19">
      <c r="A102" s="13">
        <v>96</v>
      </c>
      <c r="B102" s="13" t="s">
        <v>288</v>
      </c>
      <c r="C102" s="13" t="s">
        <v>289</v>
      </c>
      <c r="D102" s="13">
        <v>2000</v>
      </c>
      <c r="E102" s="13">
        <v>35.89</v>
      </c>
      <c r="F102" s="13" t="s">
        <v>61</v>
      </c>
      <c r="G102" s="45">
        <f t="shared" si="12"/>
        <v>240000</v>
      </c>
      <c r="H102" s="45">
        <f t="shared" si="9"/>
        <v>24000</v>
      </c>
      <c r="I102" s="45"/>
      <c r="J102" s="45">
        <f t="shared" si="13"/>
        <v>24000</v>
      </c>
      <c r="K102" s="45">
        <f t="shared" si="17"/>
        <v>7200</v>
      </c>
      <c r="L102" s="45">
        <f t="shared" si="11"/>
        <v>7200</v>
      </c>
      <c r="M102" s="45">
        <f t="shared" si="14"/>
        <v>9600</v>
      </c>
      <c r="N102" s="45">
        <f t="shared" si="15"/>
        <v>16800</v>
      </c>
      <c r="O102" s="45">
        <f t="shared" si="16"/>
        <v>24000</v>
      </c>
      <c r="P102" s="145">
        <v>44219</v>
      </c>
      <c r="Q102" s="145">
        <v>44583</v>
      </c>
      <c r="R102" s="145" t="s">
        <v>23</v>
      </c>
      <c r="S102" s="145" t="s">
        <v>249</v>
      </c>
    </row>
    <row r="103" s="119" customFormat="1" ht="20" customHeight="1" spans="1:19">
      <c r="A103" s="13">
        <v>97</v>
      </c>
      <c r="B103" s="13" t="s">
        <v>290</v>
      </c>
      <c r="C103" s="13" t="s">
        <v>291</v>
      </c>
      <c r="D103" s="13">
        <v>1200</v>
      </c>
      <c r="E103" s="13">
        <v>21.46</v>
      </c>
      <c r="F103" s="13" t="s">
        <v>61</v>
      </c>
      <c r="G103" s="45">
        <f t="shared" si="12"/>
        <v>144000</v>
      </c>
      <c r="H103" s="45">
        <f t="shared" si="9"/>
        <v>14400</v>
      </c>
      <c r="I103" s="45"/>
      <c r="J103" s="45">
        <f t="shared" si="13"/>
        <v>14400</v>
      </c>
      <c r="K103" s="45">
        <f t="shared" si="17"/>
        <v>4320</v>
      </c>
      <c r="L103" s="45">
        <f t="shared" si="11"/>
        <v>4320</v>
      </c>
      <c r="M103" s="45">
        <f t="shared" si="14"/>
        <v>5760</v>
      </c>
      <c r="N103" s="45">
        <f t="shared" si="15"/>
        <v>10080</v>
      </c>
      <c r="O103" s="45">
        <f t="shared" si="16"/>
        <v>14400</v>
      </c>
      <c r="P103" s="145">
        <v>44222</v>
      </c>
      <c r="Q103" s="145">
        <v>44586</v>
      </c>
      <c r="R103" s="145" t="s">
        <v>23</v>
      </c>
      <c r="S103" s="145" t="s">
        <v>249</v>
      </c>
    </row>
    <row r="104" s="119" customFormat="1" ht="20" customHeight="1" spans="1:19">
      <c r="A104" s="13">
        <v>98</v>
      </c>
      <c r="B104" s="13" t="s">
        <v>283</v>
      </c>
      <c r="C104" s="13" t="s">
        <v>292</v>
      </c>
      <c r="D104" s="13">
        <v>2050</v>
      </c>
      <c r="E104" s="13">
        <v>48.71</v>
      </c>
      <c r="F104" s="13" t="s">
        <v>61</v>
      </c>
      <c r="G104" s="45">
        <f t="shared" si="12"/>
        <v>246000</v>
      </c>
      <c r="H104" s="45">
        <f t="shared" si="9"/>
        <v>24600</v>
      </c>
      <c r="I104" s="45"/>
      <c r="J104" s="45">
        <f t="shared" si="13"/>
        <v>24600</v>
      </c>
      <c r="K104" s="45">
        <f t="shared" si="17"/>
        <v>7380</v>
      </c>
      <c r="L104" s="45">
        <f t="shared" si="11"/>
        <v>7380</v>
      </c>
      <c r="M104" s="45">
        <f t="shared" si="14"/>
        <v>9840</v>
      </c>
      <c r="N104" s="45">
        <f t="shared" si="15"/>
        <v>17220</v>
      </c>
      <c r="O104" s="45">
        <f t="shared" si="16"/>
        <v>24600</v>
      </c>
      <c r="P104" s="145">
        <v>44223</v>
      </c>
      <c r="Q104" s="145">
        <v>44587</v>
      </c>
      <c r="R104" s="145" t="s">
        <v>27</v>
      </c>
      <c r="S104" s="145" t="s">
        <v>285</v>
      </c>
    </row>
    <row r="105" s="119" customFormat="1" ht="20" customHeight="1" spans="1:19">
      <c r="A105" s="13">
        <v>99</v>
      </c>
      <c r="B105" s="13" t="s">
        <v>288</v>
      </c>
      <c r="C105" s="13" t="s">
        <v>293</v>
      </c>
      <c r="D105" s="13">
        <v>2600</v>
      </c>
      <c r="E105" s="13">
        <v>39.78</v>
      </c>
      <c r="F105" s="13" t="s">
        <v>61</v>
      </c>
      <c r="G105" s="45">
        <f t="shared" si="12"/>
        <v>312000</v>
      </c>
      <c r="H105" s="45">
        <f t="shared" si="9"/>
        <v>31200</v>
      </c>
      <c r="I105" s="45"/>
      <c r="J105" s="45">
        <f t="shared" si="13"/>
        <v>31200</v>
      </c>
      <c r="K105" s="45">
        <f t="shared" si="17"/>
        <v>9360</v>
      </c>
      <c r="L105" s="45">
        <f t="shared" si="11"/>
        <v>9360</v>
      </c>
      <c r="M105" s="45">
        <f t="shared" si="14"/>
        <v>12480</v>
      </c>
      <c r="N105" s="45">
        <f t="shared" si="15"/>
        <v>21840</v>
      </c>
      <c r="O105" s="45">
        <f t="shared" si="16"/>
        <v>31200</v>
      </c>
      <c r="P105" s="145">
        <v>44219</v>
      </c>
      <c r="Q105" s="145">
        <v>44583</v>
      </c>
      <c r="R105" s="145" t="s">
        <v>23</v>
      </c>
      <c r="S105" s="145" t="s">
        <v>249</v>
      </c>
    </row>
    <row r="106" s="119" customFormat="1" ht="20" customHeight="1" spans="1:19">
      <c r="A106" s="13">
        <v>100</v>
      </c>
      <c r="B106" s="13" t="s">
        <v>294</v>
      </c>
      <c r="C106" s="13" t="s">
        <v>295</v>
      </c>
      <c r="D106" s="13">
        <v>3000</v>
      </c>
      <c r="E106" s="13">
        <v>70</v>
      </c>
      <c r="F106" s="13" t="s">
        <v>61</v>
      </c>
      <c r="G106" s="45">
        <f t="shared" si="12"/>
        <v>360000</v>
      </c>
      <c r="H106" s="45">
        <f t="shared" si="9"/>
        <v>36000</v>
      </c>
      <c r="I106" s="45"/>
      <c r="J106" s="45">
        <f t="shared" si="13"/>
        <v>36000</v>
      </c>
      <c r="K106" s="45">
        <f t="shared" si="17"/>
        <v>10800</v>
      </c>
      <c r="L106" s="45">
        <f t="shared" si="11"/>
        <v>10800</v>
      </c>
      <c r="M106" s="45">
        <f t="shared" si="14"/>
        <v>14400</v>
      </c>
      <c r="N106" s="45">
        <f t="shared" si="15"/>
        <v>25200</v>
      </c>
      <c r="O106" s="45">
        <f t="shared" si="16"/>
        <v>36000</v>
      </c>
      <c r="P106" s="145">
        <v>44222</v>
      </c>
      <c r="Q106" s="145">
        <v>44586</v>
      </c>
      <c r="R106" s="13" t="s">
        <v>23</v>
      </c>
      <c r="S106" s="13" t="s">
        <v>249</v>
      </c>
    </row>
    <row r="107" s="119" customFormat="1" ht="20" customHeight="1" spans="1:19">
      <c r="A107" s="13">
        <v>101</v>
      </c>
      <c r="B107" s="13" t="s">
        <v>296</v>
      </c>
      <c r="C107" s="13" t="s">
        <v>297</v>
      </c>
      <c r="D107" s="13">
        <v>4800</v>
      </c>
      <c r="E107" s="13">
        <v>94.89</v>
      </c>
      <c r="F107" s="13" t="s">
        <v>61</v>
      </c>
      <c r="G107" s="45">
        <f t="shared" si="12"/>
        <v>576000</v>
      </c>
      <c r="H107" s="45">
        <f t="shared" si="9"/>
        <v>57600</v>
      </c>
      <c r="I107" s="45"/>
      <c r="J107" s="45">
        <f t="shared" si="13"/>
        <v>57600</v>
      </c>
      <c r="K107" s="45">
        <f t="shared" si="17"/>
        <v>17280</v>
      </c>
      <c r="L107" s="45">
        <f t="shared" si="11"/>
        <v>17280</v>
      </c>
      <c r="M107" s="45">
        <f t="shared" si="14"/>
        <v>23040</v>
      </c>
      <c r="N107" s="45">
        <f t="shared" si="15"/>
        <v>40320</v>
      </c>
      <c r="O107" s="45">
        <f t="shared" si="16"/>
        <v>57600</v>
      </c>
      <c r="P107" s="145">
        <v>44226</v>
      </c>
      <c r="Q107" s="145">
        <v>44590</v>
      </c>
      <c r="R107" s="145" t="s">
        <v>23</v>
      </c>
      <c r="S107" s="145" t="s">
        <v>249</v>
      </c>
    </row>
    <row r="108" s="119" customFormat="1" ht="20" customHeight="1" spans="1:19">
      <c r="A108" s="13">
        <v>102</v>
      </c>
      <c r="B108" s="13" t="s">
        <v>296</v>
      </c>
      <c r="C108" s="13" t="s">
        <v>298</v>
      </c>
      <c r="D108" s="13">
        <v>2880</v>
      </c>
      <c r="E108" s="13">
        <v>57.98</v>
      </c>
      <c r="F108" s="13" t="s">
        <v>61</v>
      </c>
      <c r="G108" s="45">
        <f t="shared" si="12"/>
        <v>345600</v>
      </c>
      <c r="H108" s="45">
        <f t="shared" si="9"/>
        <v>34560</v>
      </c>
      <c r="I108" s="45"/>
      <c r="J108" s="45">
        <f t="shared" si="13"/>
        <v>34560</v>
      </c>
      <c r="K108" s="45">
        <f t="shared" si="17"/>
        <v>10368</v>
      </c>
      <c r="L108" s="45">
        <f t="shared" si="11"/>
        <v>10368</v>
      </c>
      <c r="M108" s="45">
        <f t="shared" si="14"/>
        <v>13824</v>
      </c>
      <c r="N108" s="45">
        <f t="shared" si="15"/>
        <v>24192</v>
      </c>
      <c r="O108" s="45">
        <f t="shared" si="16"/>
        <v>34560</v>
      </c>
      <c r="P108" s="145">
        <v>44226</v>
      </c>
      <c r="Q108" s="145">
        <v>44590</v>
      </c>
      <c r="R108" s="145" t="s">
        <v>23</v>
      </c>
      <c r="S108" s="145" t="s">
        <v>249</v>
      </c>
    </row>
    <row r="109" s="119" customFormat="1" ht="20" customHeight="1" spans="1:19">
      <c r="A109" s="13">
        <v>103</v>
      </c>
      <c r="B109" s="13" t="s">
        <v>299</v>
      </c>
      <c r="C109" s="13" t="s">
        <v>300</v>
      </c>
      <c r="D109" s="13">
        <v>2000</v>
      </c>
      <c r="E109" s="13">
        <v>33.3</v>
      </c>
      <c r="F109" s="13" t="s">
        <v>301</v>
      </c>
      <c r="G109" s="45">
        <f t="shared" si="12"/>
        <v>240000</v>
      </c>
      <c r="H109" s="45">
        <f t="shared" si="9"/>
        <v>24000</v>
      </c>
      <c r="I109" s="45"/>
      <c r="J109" s="45">
        <f t="shared" si="13"/>
        <v>24000</v>
      </c>
      <c r="K109" s="45">
        <f t="shared" si="17"/>
        <v>7200</v>
      </c>
      <c r="L109" s="45">
        <f t="shared" si="11"/>
        <v>7200</v>
      </c>
      <c r="M109" s="45">
        <f t="shared" si="14"/>
        <v>9600</v>
      </c>
      <c r="N109" s="45">
        <f t="shared" si="15"/>
        <v>16800</v>
      </c>
      <c r="O109" s="45">
        <f t="shared" si="16"/>
        <v>24000</v>
      </c>
      <c r="P109" s="145">
        <v>44227</v>
      </c>
      <c r="Q109" s="145">
        <v>44591</v>
      </c>
      <c r="R109" s="145" t="s">
        <v>23</v>
      </c>
      <c r="S109" s="145" t="s">
        <v>302</v>
      </c>
    </row>
    <row r="110" s="119" customFormat="1" ht="20" customHeight="1" spans="1:19">
      <c r="A110" s="13">
        <v>104</v>
      </c>
      <c r="B110" s="13" t="s">
        <v>303</v>
      </c>
      <c r="C110" s="13" t="s">
        <v>304</v>
      </c>
      <c r="D110" s="13">
        <v>1100</v>
      </c>
      <c r="E110" s="13">
        <v>29.46</v>
      </c>
      <c r="F110" s="13" t="s">
        <v>61</v>
      </c>
      <c r="G110" s="45">
        <f t="shared" si="12"/>
        <v>132000</v>
      </c>
      <c r="H110" s="45">
        <f t="shared" si="9"/>
        <v>13200</v>
      </c>
      <c r="I110" s="45"/>
      <c r="J110" s="45">
        <f t="shared" si="13"/>
        <v>13200</v>
      </c>
      <c r="K110" s="45">
        <f t="shared" si="17"/>
        <v>3960</v>
      </c>
      <c r="L110" s="45">
        <f t="shared" si="11"/>
        <v>3960</v>
      </c>
      <c r="M110" s="45">
        <f t="shared" si="14"/>
        <v>5280</v>
      </c>
      <c r="N110" s="45">
        <f t="shared" si="15"/>
        <v>9240</v>
      </c>
      <c r="O110" s="45">
        <f t="shared" si="16"/>
        <v>13200</v>
      </c>
      <c r="P110" s="145">
        <v>44227</v>
      </c>
      <c r="Q110" s="145">
        <v>44591</v>
      </c>
      <c r="R110" s="145" t="s">
        <v>23</v>
      </c>
      <c r="S110" s="145" t="s">
        <v>305</v>
      </c>
    </row>
    <row r="111" s="119" customFormat="1" ht="20" customHeight="1" spans="1:19">
      <c r="A111" s="13">
        <v>105</v>
      </c>
      <c r="B111" s="13" t="s">
        <v>306</v>
      </c>
      <c r="C111" s="13" t="s">
        <v>307</v>
      </c>
      <c r="D111" s="13">
        <v>2000</v>
      </c>
      <c r="E111" s="13">
        <v>45.46</v>
      </c>
      <c r="F111" s="13" t="s">
        <v>61</v>
      </c>
      <c r="G111" s="45">
        <f t="shared" si="12"/>
        <v>240000</v>
      </c>
      <c r="H111" s="45">
        <f t="shared" si="9"/>
        <v>24000</v>
      </c>
      <c r="I111" s="45"/>
      <c r="J111" s="45">
        <f t="shared" si="13"/>
        <v>24000</v>
      </c>
      <c r="K111" s="45">
        <f t="shared" si="17"/>
        <v>7200</v>
      </c>
      <c r="L111" s="45">
        <f t="shared" si="11"/>
        <v>7200</v>
      </c>
      <c r="M111" s="45">
        <f t="shared" si="14"/>
        <v>9600</v>
      </c>
      <c r="N111" s="45">
        <f t="shared" si="15"/>
        <v>16800</v>
      </c>
      <c r="O111" s="45">
        <f t="shared" si="16"/>
        <v>24000</v>
      </c>
      <c r="P111" s="145">
        <v>44226</v>
      </c>
      <c r="Q111" s="145">
        <v>44590</v>
      </c>
      <c r="R111" s="145" t="s">
        <v>23</v>
      </c>
      <c r="S111" s="145" t="s">
        <v>249</v>
      </c>
    </row>
    <row r="112" s="119" customFormat="1" ht="20" customHeight="1" spans="1:19">
      <c r="A112" s="13">
        <v>106</v>
      </c>
      <c r="B112" s="13" t="s">
        <v>306</v>
      </c>
      <c r="C112" s="13" t="s">
        <v>308</v>
      </c>
      <c r="D112" s="13">
        <v>1000</v>
      </c>
      <c r="E112" s="13">
        <v>18.04</v>
      </c>
      <c r="F112" s="13" t="s">
        <v>61</v>
      </c>
      <c r="G112" s="45">
        <f t="shared" si="12"/>
        <v>120000</v>
      </c>
      <c r="H112" s="45">
        <f t="shared" si="9"/>
        <v>12000</v>
      </c>
      <c r="I112" s="45"/>
      <c r="J112" s="45">
        <f t="shared" si="13"/>
        <v>12000</v>
      </c>
      <c r="K112" s="45">
        <f t="shared" si="17"/>
        <v>3600</v>
      </c>
      <c r="L112" s="45">
        <f t="shared" si="11"/>
        <v>3600</v>
      </c>
      <c r="M112" s="45">
        <f t="shared" si="14"/>
        <v>4800</v>
      </c>
      <c r="N112" s="45">
        <f t="shared" si="15"/>
        <v>8400</v>
      </c>
      <c r="O112" s="45">
        <f t="shared" si="16"/>
        <v>12000</v>
      </c>
      <c r="P112" s="145">
        <v>44226</v>
      </c>
      <c r="Q112" s="145">
        <v>44590</v>
      </c>
      <c r="R112" s="145" t="s">
        <v>23</v>
      </c>
      <c r="S112" s="145" t="s">
        <v>249</v>
      </c>
    </row>
    <row r="113" s="119" customFormat="1" ht="20" customHeight="1" spans="1:19">
      <c r="A113" s="13">
        <v>107</v>
      </c>
      <c r="B113" s="13" t="s">
        <v>309</v>
      </c>
      <c r="C113" s="13" t="s">
        <v>310</v>
      </c>
      <c r="D113" s="13">
        <v>2000</v>
      </c>
      <c r="E113" s="13">
        <v>36.74</v>
      </c>
      <c r="F113" s="13" t="s">
        <v>61</v>
      </c>
      <c r="G113" s="45">
        <f t="shared" si="12"/>
        <v>240000</v>
      </c>
      <c r="H113" s="45">
        <f t="shared" si="9"/>
        <v>24000</v>
      </c>
      <c r="I113" s="45"/>
      <c r="J113" s="45">
        <f t="shared" si="13"/>
        <v>24000</v>
      </c>
      <c r="K113" s="45">
        <f t="shared" si="17"/>
        <v>7200</v>
      </c>
      <c r="L113" s="45">
        <f t="shared" si="11"/>
        <v>7200</v>
      </c>
      <c r="M113" s="45">
        <f t="shared" si="14"/>
        <v>9600</v>
      </c>
      <c r="N113" s="45">
        <f t="shared" si="15"/>
        <v>16800</v>
      </c>
      <c r="O113" s="45">
        <f t="shared" si="16"/>
        <v>24000</v>
      </c>
      <c r="P113" s="145">
        <v>44227</v>
      </c>
      <c r="Q113" s="145">
        <v>44591</v>
      </c>
      <c r="R113" s="145" t="s">
        <v>23</v>
      </c>
      <c r="S113" s="145" t="s">
        <v>249</v>
      </c>
    </row>
    <row r="114" s="119" customFormat="1" ht="20" customHeight="1" spans="1:19">
      <c r="A114" s="13">
        <v>108</v>
      </c>
      <c r="B114" s="13" t="s">
        <v>311</v>
      </c>
      <c r="C114" s="13" t="s">
        <v>312</v>
      </c>
      <c r="D114" s="13">
        <v>1300</v>
      </c>
      <c r="E114" s="13">
        <v>21.9</v>
      </c>
      <c r="F114" s="13" t="s">
        <v>61</v>
      </c>
      <c r="G114" s="45">
        <f t="shared" si="12"/>
        <v>156000</v>
      </c>
      <c r="H114" s="45">
        <f t="shared" si="9"/>
        <v>15600</v>
      </c>
      <c r="I114" s="45"/>
      <c r="J114" s="45">
        <f t="shared" si="13"/>
        <v>15600</v>
      </c>
      <c r="K114" s="45">
        <f t="shared" si="17"/>
        <v>4680</v>
      </c>
      <c r="L114" s="45">
        <f t="shared" si="11"/>
        <v>4680</v>
      </c>
      <c r="M114" s="45">
        <f t="shared" si="14"/>
        <v>6240</v>
      </c>
      <c r="N114" s="45">
        <f t="shared" si="15"/>
        <v>10920</v>
      </c>
      <c r="O114" s="45">
        <f t="shared" si="16"/>
        <v>15600</v>
      </c>
      <c r="P114" s="145">
        <v>44211</v>
      </c>
      <c r="Q114" s="145">
        <v>44591</v>
      </c>
      <c r="R114" s="145" t="s">
        <v>23</v>
      </c>
      <c r="S114" s="145" t="s">
        <v>249</v>
      </c>
    </row>
    <row r="115" s="119" customFormat="1" ht="20" customHeight="1" spans="1:19">
      <c r="A115" s="13">
        <v>109</v>
      </c>
      <c r="B115" s="13" t="s">
        <v>313</v>
      </c>
      <c r="C115" s="13" t="s">
        <v>314</v>
      </c>
      <c r="D115" s="131">
        <v>1580</v>
      </c>
      <c r="E115" s="131">
        <v>44.83</v>
      </c>
      <c r="F115" s="131" t="s">
        <v>61</v>
      </c>
      <c r="G115" s="45">
        <f t="shared" si="12"/>
        <v>189600</v>
      </c>
      <c r="H115" s="45">
        <f t="shared" si="9"/>
        <v>18960</v>
      </c>
      <c r="I115" s="45"/>
      <c r="J115" s="45">
        <f t="shared" si="13"/>
        <v>18960</v>
      </c>
      <c r="K115" s="45">
        <f t="shared" si="17"/>
        <v>5688</v>
      </c>
      <c r="L115" s="45">
        <f t="shared" si="11"/>
        <v>5688</v>
      </c>
      <c r="M115" s="45">
        <f t="shared" si="14"/>
        <v>7584</v>
      </c>
      <c r="N115" s="45">
        <f t="shared" si="15"/>
        <v>13272</v>
      </c>
      <c r="O115" s="45">
        <f t="shared" si="16"/>
        <v>18960</v>
      </c>
      <c r="P115" s="145">
        <v>44233</v>
      </c>
      <c r="Q115" s="145">
        <v>44597</v>
      </c>
      <c r="R115" s="145" t="s">
        <v>23</v>
      </c>
      <c r="S115" s="145" t="s">
        <v>249</v>
      </c>
    </row>
    <row r="116" s="119" customFormat="1" ht="20" customHeight="1" spans="1:19">
      <c r="A116" s="13">
        <v>110</v>
      </c>
      <c r="B116" s="13" t="s">
        <v>315</v>
      </c>
      <c r="C116" s="13" t="s">
        <v>316</v>
      </c>
      <c r="D116" s="131">
        <v>2200</v>
      </c>
      <c r="E116" s="131">
        <v>50.5</v>
      </c>
      <c r="F116" s="131" t="s">
        <v>61</v>
      </c>
      <c r="G116" s="45">
        <f t="shared" si="12"/>
        <v>264000</v>
      </c>
      <c r="H116" s="45">
        <f t="shared" si="9"/>
        <v>26400</v>
      </c>
      <c r="I116" s="45"/>
      <c r="J116" s="45">
        <f t="shared" si="13"/>
        <v>26400</v>
      </c>
      <c r="K116" s="45">
        <f t="shared" si="17"/>
        <v>7920</v>
      </c>
      <c r="L116" s="45">
        <f t="shared" si="11"/>
        <v>7920</v>
      </c>
      <c r="M116" s="45">
        <f t="shared" si="14"/>
        <v>10560</v>
      </c>
      <c r="N116" s="45">
        <f t="shared" si="15"/>
        <v>18480</v>
      </c>
      <c r="O116" s="45">
        <f t="shared" si="16"/>
        <v>26400</v>
      </c>
      <c r="P116" s="145">
        <v>44233</v>
      </c>
      <c r="Q116" s="145">
        <v>44597</v>
      </c>
      <c r="R116" s="145" t="s">
        <v>23</v>
      </c>
      <c r="S116" s="145" t="s">
        <v>249</v>
      </c>
    </row>
    <row r="117" s="119" customFormat="1" ht="20" customHeight="1" spans="1:19">
      <c r="A117" s="13">
        <v>111</v>
      </c>
      <c r="B117" s="13" t="s">
        <v>317</v>
      </c>
      <c r="C117" s="13" t="s">
        <v>318</v>
      </c>
      <c r="D117" s="131">
        <v>1000</v>
      </c>
      <c r="E117" s="131">
        <v>38.9</v>
      </c>
      <c r="F117" s="131" t="s">
        <v>61</v>
      </c>
      <c r="G117" s="45">
        <f t="shared" si="12"/>
        <v>120000</v>
      </c>
      <c r="H117" s="45">
        <f t="shared" si="9"/>
        <v>12000</v>
      </c>
      <c r="I117" s="45"/>
      <c r="J117" s="45">
        <f t="shared" si="13"/>
        <v>12000</v>
      </c>
      <c r="K117" s="45">
        <f t="shared" si="17"/>
        <v>3600</v>
      </c>
      <c r="L117" s="45">
        <f t="shared" si="11"/>
        <v>3600</v>
      </c>
      <c r="M117" s="45">
        <f t="shared" si="14"/>
        <v>4800</v>
      </c>
      <c r="N117" s="45">
        <f t="shared" si="15"/>
        <v>8400</v>
      </c>
      <c r="O117" s="45">
        <f t="shared" si="16"/>
        <v>12000</v>
      </c>
      <c r="P117" s="145">
        <v>44233</v>
      </c>
      <c r="Q117" s="145">
        <v>44597</v>
      </c>
      <c r="R117" s="145" t="s">
        <v>23</v>
      </c>
      <c r="S117" s="145" t="s">
        <v>319</v>
      </c>
    </row>
    <row r="118" s="119" customFormat="1" ht="20" customHeight="1" spans="1:19">
      <c r="A118" s="13">
        <v>112</v>
      </c>
      <c r="B118" s="13" t="s">
        <v>320</v>
      </c>
      <c r="C118" s="13" t="s">
        <v>321</v>
      </c>
      <c r="D118" s="131">
        <v>1000</v>
      </c>
      <c r="E118" s="131">
        <v>24.58</v>
      </c>
      <c r="F118" s="131" t="s">
        <v>61</v>
      </c>
      <c r="G118" s="45">
        <f t="shared" si="12"/>
        <v>120000</v>
      </c>
      <c r="H118" s="45">
        <f t="shared" si="9"/>
        <v>12000</v>
      </c>
      <c r="I118" s="45"/>
      <c r="J118" s="45">
        <f t="shared" si="13"/>
        <v>12000</v>
      </c>
      <c r="K118" s="45">
        <f t="shared" si="17"/>
        <v>3600</v>
      </c>
      <c r="L118" s="45">
        <f t="shared" si="11"/>
        <v>3600</v>
      </c>
      <c r="M118" s="45">
        <f t="shared" si="14"/>
        <v>4800</v>
      </c>
      <c r="N118" s="45">
        <f t="shared" si="15"/>
        <v>8400</v>
      </c>
      <c r="O118" s="45">
        <f t="shared" si="16"/>
        <v>12000</v>
      </c>
      <c r="P118" s="145">
        <v>44233</v>
      </c>
      <c r="Q118" s="145">
        <v>44597</v>
      </c>
      <c r="R118" s="145" t="s">
        <v>23</v>
      </c>
      <c r="S118" s="145" t="s">
        <v>322</v>
      </c>
    </row>
    <row r="119" s="119" customFormat="1" ht="20" customHeight="1" spans="1:19">
      <c r="A119" s="13">
        <v>113</v>
      </c>
      <c r="B119" s="13" t="s">
        <v>323</v>
      </c>
      <c r="C119" s="13" t="s">
        <v>324</v>
      </c>
      <c r="D119" s="131">
        <v>2500</v>
      </c>
      <c r="E119" s="131">
        <v>37.06</v>
      </c>
      <c r="F119" s="131" t="s">
        <v>61</v>
      </c>
      <c r="G119" s="45">
        <f t="shared" si="12"/>
        <v>300000</v>
      </c>
      <c r="H119" s="45">
        <f t="shared" si="9"/>
        <v>30000</v>
      </c>
      <c r="I119" s="45"/>
      <c r="J119" s="45">
        <f t="shared" si="13"/>
        <v>30000</v>
      </c>
      <c r="K119" s="45">
        <f t="shared" si="17"/>
        <v>9000</v>
      </c>
      <c r="L119" s="45">
        <f t="shared" si="11"/>
        <v>9000</v>
      </c>
      <c r="M119" s="45">
        <f t="shared" si="14"/>
        <v>12000</v>
      </c>
      <c r="N119" s="45">
        <f t="shared" si="15"/>
        <v>21000</v>
      </c>
      <c r="O119" s="45">
        <f t="shared" si="16"/>
        <v>30000</v>
      </c>
      <c r="P119" s="145">
        <v>44243</v>
      </c>
      <c r="Q119" s="145">
        <v>44607</v>
      </c>
      <c r="R119" s="145" t="s">
        <v>27</v>
      </c>
      <c r="S119" s="145" t="s">
        <v>325</v>
      </c>
    </row>
    <row r="120" s="119" customFormat="1" ht="20" customHeight="1" spans="1:19">
      <c r="A120" s="13">
        <v>114</v>
      </c>
      <c r="B120" s="13" t="s">
        <v>326</v>
      </c>
      <c r="C120" s="13" t="s">
        <v>327</v>
      </c>
      <c r="D120" s="131">
        <v>1520</v>
      </c>
      <c r="E120" s="131">
        <v>25.86</v>
      </c>
      <c r="F120" s="131" t="s">
        <v>61</v>
      </c>
      <c r="G120" s="45">
        <f t="shared" si="12"/>
        <v>182400</v>
      </c>
      <c r="H120" s="45">
        <f t="shared" si="9"/>
        <v>18240</v>
      </c>
      <c r="I120" s="45"/>
      <c r="J120" s="45">
        <f t="shared" si="13"/>
        <v>18240</v>
      </c>
      <c r="K120" s="45">
        <f t="shared" si="17"/>
        <v>5472</v>
      </c>
      <c r="L120" s="45">
        <f t="shared" si="11"/>
        <v>5472</v>
      </c>
      <c r="M120" s="45">
        <f t="shared" si="14"/>
        <v>7296</v>
      </c>
      <c r="N120" s="45">
        <f t="shared" si="15"/>
        <v>12768</v>
      </c>
      <c r="O120" s="45">
        <f t="shared" si="16"/>
        <v>18240</v>
      </c>
      <c r="P120" s="145">
        <v>44243</v>
      </c>
      <c r="Q120" s="145">
        <v>44607</v>
      </c>
      <c r="R120" s="145" t="s">
        <v>23</v>
      </c>
      <c r="S120" s="145" t="s">
        <v>276</v>
      </c>
    </row>
    <row r="121" s="119" customFormat="1" ht="20" customHeight="1" spans="1:19">
      <c r="A121" s="13">
        <v>115</v>
      </c>
      <c r="B121" s="13" t="s">
        <v>328</v>
      </c>
      <c r="C121" s="13" t="s">
        <v>329</v>
      </c>
      <c r="D121" s="131">
        <v>3200</v>
      </c>
      <c r="E121" s="131">
        <v>59.94</v>
      </c>
      <c r="F121" s="131" t="s">
        <v>61</v>
      </c>
      <c r="G121" s="45">
        <f t="shared" si="12"/>
        <v>384000</v>
      </c>
      <c r="H121" s="45">
        <f t="shared" si="9"/>
        <v>38400</v>
      </c>
      <c r="I121" s="45"/>
      <c r="J121" s="45">
        <f t="shared" si="13"/>
        <v>38400</v>
      </c>
      <c r="K121" s="45">
        <f t="shared" si="17"/>
        <v>11520</v>
      </c>
      <c r="L121" s="45">
        <f t="shared" si="11"/>
        <v>11520</v>
      </c>
      <c r="M121" s="45">
        <f t="shared" si="14"/>
        <v>15360</v>
      </c>
      <c r="N121" s="45">
        <f t="shared" si="15"/>
        <v>26880</v>
      </c>
      <c r="O121" s="45">
        <f t="shared" si="16"/>
        <v>38400</v>
      </c>
      <c r="P121" s="145">
        <v>44237</v>
      </c>
      <c r="Q121" s="145">
        <v>44601</v>
      </c>
      <c r="R121" s="145" t="s">
        <v>23</v>
      </c>
      <c r="S121" s="145" t="s">
        <v>249</v>
      </c>
    </row>
    <row r="122" s="119" customFormat="1" ht="20" customHeight="1" spans="1:19">
      <c r="A122" s="13">
        <v>116</v>
      </c>
      <c r="B122" s="13" t="s">
        <v>330</v>
      </c>
      <c r="C122" s="13" t="s">
        <v>331</v>
      </c>
      <c r="D122" s="131">
        <v>2600</v>
      </c>
      <c r="E122" s="131">
        <v>59.56</v>
      </c>
      <c r="F122" s="131" t="s">
        <v>240</v>
      </c>
      <c r="G122" s="45">
        <f t="shared" si="12"/>
        <v>312000</v>
      </c>
      <c r="H122" s="45">
        <f t="shared" si="9"/>
        <v>31200</v>
      </c>
      <c r="I122" s="45"/>
      <c r="J122" s="45">
        <f t="shared" si="13"/>
        <v>31200</v>
      </c>
      <c r="K122" s="45">
        <f t="shared" ref="K122:K142" si="18">J122*0.3</f>
        <v>9360</v>
      </c>
      <c r="L122" s="45">
        <f t="shared" si="11"/>
        <v>9360</v>
      </c>
      <c r="M122" s="45">
        <f t="shared" si="14"/>
        <v>12480</v>
      </c>
      <c r="N122" s="45">
        <f t="shared" si="15"/>
        <v>21840</v>
      </c>
      <c r="O122" s="45">
        <f t="shared" si="16"/>
        <v>31200</v>
      </c>
      <c r="P122" s="145">
        <v>44237</v>
      </c>
      <c r="Q122" s="149">
        <v>44602</v>
      </c>
      <c r="R122" s="145" t="s">
        <v>27</v>
      </c>
      <c r="S122" s="145" t="s">
        <v>332</v>
      </c>
    </row>
    <row r="123" s="119" customFormat="1" ht="20" customHeight="1" spans="1:19">
      <c r="A123" s="13">
        <v>117</v>
      </c>
      <c r="B123" s="13" t="s">
        <v>333</v>
      </c>
      <c r="C123" s="13" t="s">
        <v>334</v>
      </c>
      <c r="D123" s="131">
        <v>1420</v>
      </c>
      <c r="E123" s="131">
        <v>25.64</v>
      </c>
      <c r="F123" s="131" t="s">
        <v>61</v>
      </c>
      <c r="G123" s="45">
        <f t="shared" si="12"/>
        <v>170400</v>
      </c>
      <c r="H123" s="45">
        <f t="shared" si="9"/>
        <v>17040</v>
      </c>
      <c r="I123" s="45"/>
      <c r="J123" s="45">
        <f t="shared" si="13"/>
        <v>17040</v>
      </c>
      <c r="K123" s="45">
        <f t="shared" si="18"/>
        <v>5112</v>
      </c>
      <c r="L123" s="45">
        <f t="shared" si="11"/>
        <v>5112</v>
      </c>
      <c r="M123" s="45">
        <f t="shared" si="14"/>
        <v>6816</v>
      </c>
      <c r="N123" s="45">
        <f t="shared" si="15"/>
        <v>11928</v>
      </c>
      <c r="O123" s="45">
        <f t="shared" si="16"/>
        <v>17040</v>
      </c>
      <c r="P123" s="145">
        <v>44243</v>
      </c>
      <c r="Q123" s="145">
        <v>44607</v>
      </c>
      <c r="R123" s="145" t="s">
        <v>23</v>
      </c>
      <c r="S123" s="145" t="s">
        <v>276</v>
      </c>
    </row>
    <row r="124" s="119" customFormat="1" ht="20" customHeight="1" spans="1:19">
      <c r="A124" s="13">
        <v>118</v>
      </c>
      <c r="B124" s="13" t="s">
        <v>335</v>
      </c>
      <c r="C124" s="13" t="s">
        <v>336</v>
      </c>
      <c r="D124" s="131">
        <v>1600</v>
      </c>
      <c r="E124" s="131">
        <v>50</v>
      </c>
      <c r="F124" s="131" t="s">
        <v>337</v>
      </c>
      <c r="G124" s="45">
        <f t="shared" si="12"/>
        <v>192000</v>
      </c>
      <c r="H124" s="45">
        <f t="shared" si="9"/>
        <v>19200</v>
      </c>
      <c r="I124" s="45"/>
      <c r="J124" s="45">
        <f t="shared" si="13"/>
        <v>19200</v>
      </c>
      <c r="K124" s="45">
        <f t="shared" si="18"/>
        <v>5760</v>
      </c>
      <c r="L124" s="45">
        <f t="shared" si="11"/>
        <v>5760</v>
      </c>
      <c r="M124" s="45">
        <f t="shared" si="14"/>
        <v>7680</v>
      </c>
      <c r="N124" s="45">
        <f t="shared" si="15"/>
        <v>13440</v>
      </c>
      <c r="O124" s="45">
        <f t="shared" si="16"/>
        <v>19200</v>
      </c>
      <c r="P124" s="145">
        <v>44238</v>
      </c>
      <c r="Q124" s="145">
        <v>44602</v>
      </c>
      <c r="R124" s="145" t="s">
        <v>23</v>
      </c>
      <c r="S124" s="145" t="s">
        <v>276</v>
      </c>
    </row>
    <row r="125" s="119" customFormat="1" ht="20" customHeight="1" spans="1:19">
      <c r="A125" s="13">
        <v>119</v>
      </c>
      <c r="B125" s="13" t="s">
        <v>338</v>
      </c>
      <c r="C125" s="13" t="s">
        <v>339</v>
      </c>
      <c r="D125" s="131">
        <v>1550</v>
      </c>
      <c r="E125" s="131">
        <v>30.93</v>
      </c>
      <c r="F125" s="131" t="s">
        <v>61</v>
      </c>
      <c r="G125" s="45">
        <f t="shared" si="12"/>
        <v>186000</v>
      </c>
      <c r="H125" s="45">
        <f t="shared" si="9"/>
        <v>18600</v>
      </c>
      <c r="I125" s="45"/>
      <c r="J125" s="45">
        <f t="shared" si="13"/>
        <v>18600</v>
      </c>
      <c r="K125" s="45">
        <f t="shared" si="18"/>
        <v>5580</v>
      </c>
      <c r="L125" s="45">
        <f t="shared" si="11"/>
        <v>5580</v>
      </c>
      <c r="M125" s="45">
        <f t="shared" si="14"/>
        <v>7440</v>
      </c>
      <c r="N125" s="45">
        <f t="shared" si="15"/>
        <v>13020</v>
      </c>
      <c r="O125" s="45">
        <f t="shared" si="16"/>
        <v>18600</v>
      </c>
      <c r="P125" s="145">
        <v>44237</v>
      </c>
      <c r="Q125" s="145">
        <v>44601</v>
      </c>
      <c r="R125" s="145" t="s">
        <v>27</v>
      </c>
      <c r="S125" s="145" t="s">
        <v>340</v>
      </c>
    </row>
    <row r="126" s="119" customFormat="1" ht="20" customHeight="1" spans="1:19">
      <c r="A126" s="13">
        <v>120</v>
      </c>
      <c r="B126" s="13" t="s">
        <v>338</v>
      </c>
      <c r="C126" s="13" t="s">
        <v>341</v>
      </c>
      <c r="D126" s="131">
        <v>2450</v>
      </c>
      <c r="E126" s="131">
        <v>36.73</v>
      </c>
      <c r="F126" s="131" t="s">
        <v>61</v>
      </c>
      <c r="G126" s="45">
        <f t="shared" si="12"/>
        <v>294000</v>
      </c>
      <c r="H126" s="45">
        <f t="shared" si="9"/>
        <v>29400</v>
      </c>
      <c r="I126" s="45"/>
      <c r="J126" s="45">
        <f t="shared" si="13"/>
        <v>29400</v>
      </c>
      <c r="K126" s="45">
        <f t="shared" si="18"/>
        <v>8820</v>
      </c>
      <c r="L126" s="45">
        <f t="shared" si="11"/>
        <v>8820</v>
      </c>
      <c r="M126" s="45">
        <f t="shared" si="14"/>
        <v>11760</v>
      </c>
      <c r="N126" s="45">
        <f t="shared" si="15"/>
        <v>20580</v>
      </c>
      <c r="O126" s="45">
        <f t="shared" si="16"/>
        <v>29400</v>
      </c>
      <c r="P126" s="145">
        <v>44237</v>
      </c>
      <c r="Q126" s="145">
        <v>44601</v>
      </c>
      <c r="R126" s="145" t="s">
        <v>27</v>
      </c>
      <c r="S126" s="145" t="s">
        <v>340</v>
      </c>
    </row>
    <row r="127" s="119" customFormat="1" ht="20" customHeight="1" spans="1:19">
      <c r="A127" s="13">
        <v>121</v>
      </c>
      <c r="B127" s="13" t="s">
        <v>342</v>
      </c>
      <c r="C127" s="13" t="s">
        <v>343</v>
      </c>
      <c r="D127" s="131">
        <v>3000</v>
      </c>
      <c r="E127" s="131">
        <v>80.03</v>
      </c>
      <c r="F127" s="131" t="s">
        <v>61</v>
      </c>
      <c r="G127" s="45">
        <f t="shared" si="12"/>
        <v>360000</v>
      </c>
      <c r="H127" s="45">
        <f t="shared" si="9"/>
        <v>36000</v>
      </c>
      <c r="I127" s="45">
        <v>10800</v>
      </c>
      <c r="J127" s="45">
        <f t="shared" si="13"/>
        <v>46800</v>
      </c>
      <c r="K127" s="45">
        <f t="shared" si="18"/>
        <v>14040</v>
      </c>
      <c r="L127" s="45">
        <f t="shared" si="11"/>
        <v>14040</v>
      </c>
      <c r="M127" s="45">
        <f t="shared" si="14"/>
        <v>18720</v>
      </c>
      <c r="N127" s="45">
        <f t="shared" si="15"/>
        <v>32760</v>
      </c>
      <c r="O127" s="45">
        <f t="shared" si="16"/>
        <v>46800</v>
      </c>
      <c r="P127" s="145">
        <v>44238</v>
      </c>
      <c r="Q127" s="145">
        <v>44602</v>
      </c>
      <c r="R127" s="145" t="s">
        <v>23</v>
      </c>
      <c r="S127" s="145" t="s">
        <v>344</v>
      </c>
    </row>
    <row r="128" s="119" customFormat="1" ht="20" customHeight="1" spans="1:19">
      <c r="A128" s="13">
        <v>122</v>
      </c>
      <c r="B128" s="13" t="s">
        <v>342</v>
      </c>
      <c r="C128" s="13" t="s">
        <v>345</v>
      </c>
      <c r="D128" s="131">
        <v>1000</v>
      </c>
      <c r="E128" s="131">
        <v>25.23</v>
      </c>
      <c r="F128" s="131" t="s">
        <v>61</v>
      </c>
      <c r="G128" s="45">
        <f t="shared" si="12"/>
        <v>120000</v>
      </c>
      <c r="H128" s="45">
        <f t="shared" si="9"/>
        <v>12000</v>
      </c>
      <c r="I128" s="45"/>
      <c r="J128" s="45">
        <f t="shared" si="13"/>
        <v>12000</v>
      </c>
      <c r="K128" s="45">
        <f t="shared" si="18"/>
        <v>3600</v>
      </c>
      <c r="L128" s="45">
        <f t="shared" si="11"/>
        <v>3600</v>
      </c>
      <c r="M128" s="45">
        <f t="shared" si="14"/>
        <v>4800</v>
      </c>
      <c r="N128" s="45">
        <f t="shared" si="15"/>
        <v>8400</v>
      </c>
      <c r="O128" s="45">
        <f t="shared" si="16"/>
        <v>12000</v>
      </c>
      <c r="P128" s="145">
        <v>44238</v>
      </c>
      <c r="Q128" s="145">
        <v>44602</v>
      </c>
      <c r="R128" s="145" t="s">
        <v>23</v>
      </c>
      <c r="S128" s="145" t="s">
        <v>344</v>
      </c>
    </row>
    <row r="129" s="119" customFormat="1" ht="20" customHeight="1" spans="1:19">
      <c r="A129" s="13">
        <v>123</v>
      </c>
      <c r="B129" s="13" t="s">
        <v>342</v>
      </c>
      <c r="C129" s="13" t="s">
        <v>346</v>
      </c>
      <c r="D129" s="131">
        <v>2500</v>
      </c>
      <c r="E129" s="131">
        <v>63.64</v>
      </c>
      <c r="F129" s="131" t="s">
        <v>61</v>
      </c>
      <c r="G129" s="45">
        <f t="shared" si="12"/>
        <v>300000</v>
      </c>
      <c r="H129" s="45">
        <f t="shared" si="9"/>
        <v>30000</v>
      </c>
      <c r="I129" s="45"/>
      <c r="J129" s="45">
        <f t="shared" si="13"/>
        <v>30000</v>
      </c>
      <c r="K129" s="45">
        <f t="shared" si="18"/>
        <v>9000</v>
      </c>
      <c r="L129" s="45">
        <f t="shared" si="11"/>
        <v>9000</v>
      </c>
      <c r="M129" s="45">
        <f t="shared" si="14"/>
        <v>12000</v>
      </c>
      <c r="N129" s="45">
        <f t="shared" si="15"/>
        <v>21000</v>
      </c>
      <c r="O129" s="45">
        <f t="shared" si="16"/>
        <v>30000</v>
      </c>
      <c r="P129" s="145">
        <v>44238</v>
      </c>
      <c r="Q129" s="145">
        <v>44602</v>
      </c>
      <c r="R129" s="145" t="s">
        <v>23</v>
      </c>
      <c r="S129" s="145" t="s">
        <v>347</v>
      </c>
    </row>
    <row r="130" s="119" customFormat="1" ht="20" customHeight="1" spans="1:19">
      <c r="A130" s="13">
        <v>124</v>
      </c>
      <c r="B130" s="13" t="s">
        <v>348</v>
      </c>
      <c r="C130" s="13" t="s">
        <v>349</v>
      </c>
      <c r="D130" s="131">
        <v>1400</v>
      </c>
      <c r="E130" s="131">
        <v>39.55</v>
      </c>
      <c r="F130" s="131" t="s">
        <v>61</v>
      </c>
      <c r="G130" s="45">
        <f t="shared" si="12"/>
        <v>168000</v>
      </c>
      <c r="H130" s="45">
        <f t="shared" si="9"/>
        <v>16800</v>
      </c>
      <c r="I130" s="45"/>
      <c r="J130" s="45">
        <f t="shared" si="13"/>
        <v>16800</v>
      </c>
      <c r="K130" s="45">
        <f t="shared" si="18"/>
        <v>5040</v>
      </c>
      <c r="L130" s="45">
        <f t="shared" si="11"/>
        <v>5040</v>
      </c>
      <c r="M130" s="45">
        <f t="shared" si="14"/>
        <v>6720</v>
      </c>
      <c r="N130" s="45">
        <f t="shared" si="15"/>
        <v>11760</v>
      </c>
      <c r="O130" s="45">
        <f t="shared" si="16"/>
        <v>16800</v>
      </c>
      <c r="P130" s="145">
        <v>44252</v>
      </c>
      <c r="Q130" s="145">
        <v>44616</v>
      </c>
      <c r="R130" s="145" t="s">
        <v>23</v>
      </c>
      <c r="S130" s="145" t="s">
        <v>241</v>
      </c>
    </row>
    <row r="131" s="119" customFormat="1" ht="20" customHeight="1" spans="1:19">
      <c r="A131" s="13">
        <v>125</v>
      </c>
      <c r="B131" s="13" t="s">
        <v>350</v>
      </c>
      <c r="C131" s="13" t="s">
        <v>351</v>
      </c>
      <c r="D131" s="131">
        <v>230</v>
      </c>
      <c r="E131" s="131">
        <v>5.33</v>
      </c>
      <c r="F131" s="131" t="s">
        <v>113</v>
      </c>
      <c r="G131" s="45">
        <f t="shared" si="12"/>
        <v>27600</v>
      </c>
      <c r="H131" s="45">
        <f t="shared" si="9"/>
        <v>2760</v>
      </c>
      <c r="I131" s="45"/>
      <c r="J131" s="45">
        <f t="shared" si="13"/>
        <v>2760</v>
      </c>
      <c r="K131" s="45">
        <f t="shared" si="18"/>
        <v>828</v>
      </c>
      <c r="L131" s="45">
        <f t="shared" si="11"/>
        <v>828</v>
      </c>
      <c r="M131" s="45">
        <f t="shared" si="14"/>
        <v>1104</v>
      </c>
      <c r="N131" s="45">
        <f t="shared" si="15"/>
        <v>1932</v>
      </c>
      <c r="O131" s="45">
        <f t="shared" si="16"/>
        <v>2760</v>
      </c>
      <c r="P131" s="145">
        <v>44250</v>
      </c>
      <c r="Q131" s="145">
        <v>44614</v>
      </c>
      <c r="R131" s="145" t="s">
        <v>23</v>
      </c>
      <c r="S131" s="145" t="s">
        <v>352</v>
      </c>
    </row>
    <row r="132" s="119" customFormat="1" ht="20" customHeight="1" spans="1:19">
      <c r="A132" s="13">
        <v>126</v>
      </c>
      <c r="B132" s="13" t="s">
        <v>350</v>
      </c>
      <c r="C132" s="13" t="s">
        <v>353</v>
      </c>
      <c r="D132" s="131">
        <v>600</v>
      </c>
      <c r="E132" s="131">
        <v>14.5</v>
      </c>
      <c r="F132" s="131" t="s">
        <v>113</v>
      </c>
      <c r="G132" s="45">
        <f t="shared" si="12"/>
        <v>72000</v>
      </c>
      <c r="H132" s="45">
        <f t="shared" si="9"/>
        <v>7200</v>
      </c>
      <c r="I132" s="45"/>
      <c r="J132" s="45">
        <f t="shared" si="13"/>
        <v>7200</v>
      </c>
      <c r="K132" s="45">
        <f t="shared" si="18"/>
        <v>2160</v>
      </c>
      <c r="L132" s="45">
        <f t="shared" si="11"/>
        <v>2160</v>
      </c>
      <c r="M132" s="45">
        <f t="shared" si="14"/>
        <v>2880</v>
      </c>
      <c r="N132" s="45">
        <f t="shared" si="15"/>
        <v>5040</v>
      </c>
      <c r="O132" s="45">
        <f t="shared" si="16"/>
        <v>7200</v>
      </c>
      <c r="P132" s="145">
        <v>44250</v>
      </c>
      <c r="Q132" s="145">
        <v>44614</v>
      </c>
      <c r="R132" s="145" t="s">
        <v>23</v>
      </c>
      <c r="S132" s="145" t="s">
        <v>352</v>
      </c>
    </row>
    <row r="133" s="119" customFormat="1" ht="20" customHeight="1" spans="1:19">
      <c r="A133" s="13">
        <v>127</v>
      </c>
      <c r="B133" s="13" t="s">
        <v>354</v>
      </c>
      <c r="C133" s="13" t="s">
        <v>355</v>
      </c>
      <c r="D133" s="131">
        <v>750</v>
      </c>
      <c r="E133" s="131">
        <v>17.93</v>
      </c>
      <c r="F133" s="131" t="s">
        <v>61</v>
      </c>
      <c r="G133" s="45">
        <f t="shared" si="12"/>
        <v>90000</v>
      </c>
      <c r="H133" s="45">
        <f t="shared" si="9"/>
        <v>9000</v>
      </c>
      <c r="I133" s="45"/>
      <c r="J133" s="45">
        <f t="shared" si="13"/>
        <v>9000</v>
      </c>
      <c r="K133" s="45">
        <f t="shared" si="18"/>
        <v>2700</v>
      </c>
      <c r="L133" s="45">
        <f t="shared" si="11"/>
        <v>2700</v>
      </c>
      <c r="M133" s="45">
        <f t="shared" si="14"/>
        <v>3600</v>
      </c>
      <c r="N133" s="45">
        <f t="shared" si="15"/>
        <v>6300</v>
      </c>
      <c r="O133" s="45">
        <f t="shared" si="16"/>
        <v>9000</v>
      </c>
      <c r="P133" s="145">
        <v>44248</v>
      </c>
      <c r="Q133" s="145">
        <v>44612</v>
      </c>
      <c r="R133" s="145" t="s">
        <v>26</v>
      </c>
      <c r="S133" s="145" t="s">
        <v>356</v>
      </c>
    </row>
    <row r="134" s="119" customFormat="1" ht="20" customHeight="1" spans="1:19">
      <c r="A134" s="13">
        <v>128</v>
      </c>
      <c r="B134" s="13" t="s">
        <v>350</v>
      </c>
      <c r="C134" s="13" t="s">
        <v>357</v>
      </c>
      <c r="D134" s="131">
        <v>1000</v>
      </c>
      <c r="E134" s="131">
        <v>26</v>
      </c>
      <c r="F134" s="131" t="s">
        <v>358</v>
      </c>
      <c r="G134" s="45">
        <f t="shared" si="12"/>
        <v>120000</v>
      </c>
      <c r="H134" s="45">
        <f t="shared" si="9"/>
        <v>12000</v>
      </c>
      <c r="I134" s="45"/>
      <c r="J134" s="45">
        <f t="shared" si="13"/>
        <v>12000</v>
      </c>
      <c r="K134" s="45">
        <f t="shared" si="18"/>
        <v>3600</v>
      </c>
      <c r="L134" s="45">
        <f t="shared" si="11"/>
        <v>3600</v>
      </c>
      <c r="M134" s="45">
        <f t="shared" si="14"/>
        <v>4800</v>
      </c>
      <c r="N134" s="45">
        <f t="shared" si="15"/>
        <v>8400</v>
      </c>
      <c r="O134" s="45">
        <f t="shared" si="16"/>
        <v>12000</v>
      </c>
      <c r="P134" s="145">
        <v>44250</v>
      </c>
      <c r="Q134" s="145">
        <v>44614</v>
      </c>
      <c r="R134" s="145" t="s">
        <v>23</v>
      </c>
      <c r="S134" s="145" t="s">
        <v>352</v>
      </c>
    </row>
    <row r="135" s="119" customFormat="1" ht="20" customHeight="1" spans="1:19">
      <c r="A135" s="13">
        <v>129</v>
      </c>
      <c r="B135" s="13" t="s">
        <v>350</v>
      </c>
      <c r="C135" s="13" t="s">
        <v>359</v>
      </c>
      <c r="D135" s="131">
        <v>500</v>
      </c>
      <c r="E135" s="131">
        <v>12.9</v>
      </c>
      <c r="F135" s="131" t="s">
        <v>113</v>
      </c>
      <c r="G135" s="45">
        <f t="shared" si="12"/>
        <v>60000</v>
      </c>
      <c r="H135" s="45">
        <f t="shared" ref="H135:H198" si="19">D135*120*10%</f>
        <v>6000</v>
      </c>
      <c r="I135" s="45"/>
      <c r="J135" s="45">
        <f t="shared" si="13"/>
        <v>6000</v>
      </c>
      <c r="K135" s="45">
        <f t="shared" si="18"/>
        <v>1800</v>
      </c>
      <c r="L135" s="45">
        <f t="shared" ref="L135:L198" si="20">J135*0.3</f>
        <v>1800</v>
      </c>
      <c r="M135" s="45">
        <f t="shared" si="14"/>
        <v>2400</v>
      </c>
      <c r="N135" s="45">
        <f t="shared" si="15"/>
        <v>4200</v>
      </c>
      <c r="O135" s="45">
        <f t="shared" si="16"/>
        <v>6000</v>
      </c>
      <c r="P135" s="145">
        <v>44250</v>
      </c>
      <c r="Q135" s="145">
        <v>44614</v>
      </c>
      <c r="R135" s="145" t="s">
        <v>23</v>
      </c>
      <c r="S135" s="145" t="s">
        <v>352</v>
      </c>
    </row>
    <row r="136" s="119" customFormat="1" ht="20" customHeight="1" spans="1:19">
      <c r="A136" s="13">
        <v>130</v>
      </c>
      <c r="B136" s="13" t="s">
        <v>360</v>
      </c>
      <c r="C136" s="13" t="s">
        <v>361</v>
      </c>
      <c r="D136" s="13">
        <v>2000</v>
      </c>
      <c r="E136" s="13">
        <v>64.39</v>
      </c>
      <c r="F136" s="13" t="s">
        <v>61</v>
      </c>
      <c r="G136" s="45">
        <f t="shared" ref="G136:G199" si="21">D136*120</f>
        <v>240000</v>
      </c>
      <c r="H136" s="45">
        <f t="shared" si="19"/>
        <v>24000</v>
      </c>
      <c r="I136" s="45"/>
      <c r="J136" s="45">
        <f t="shared" ref="J136:J199" si="22">H136+I136</f>
        <v>24000</v>
      </c>
      <c r="K136" s="45">
        <f t="shared" si="18"/>
        <v>7200</v>
      </c>
      <c r="L136" s="45">
        <f t="shared" si="20"/>
        <v>7200</v>
      </c>
      <c r="M136" s="45">
        <f t="shared" ref="M136:M199" si="23">J136*0.4</f>
        <v>9600</v>
      </c>
      <c r="N136" s="45">
        <f t="shared" ref="N136:N199" si="24">L136+M136</f>
        <v>16800</v>
      </c>
      <c r="O136" s="45">
        <f t="shared" ref="O136:O199" si="25">K136+N136</f>
        <v>24000</v>
      </c>
      <c r="P136" s="145">
        <v>44268</v>
      </c>
      <c r="Q136" s="145">
        <v>44632</v>
      </c>
      <c r="R136" s="145" t="s">
        <v>26</v>
      </c>
      <c r="S136" s="145" t="s">
        <v>356</v>
      </c>
    </row>
    <row r="137" s="119" customFormat="1" ht="20" customHeight="1" spans="1:19">
      <c r="A137" s="13">
        <v>131</v>
      </c>
      <c r="B137" s="13" t="s">
        <v>362</v>
      </c>
      <c r="C137" s="13" t="s">
        <v>363</v>
      </c>
      <c r="D137" s="131">
        <v>600</v>
      </c>
      <c r="E137" s="131">
        <v>19.16</v>
      </c>
      <c r="F137" s="131" t="s">
        <v>61</v>
      </c>
      <c r="G137" s="45">
        <f t="shared" si="21"/>
        <v>72000</v>
      </c>
      <c r="H137" s="45">
        <f t="shared" si="19"/>
        <v>7200</v>
      </c>
      <c r="I137" s="45"/>
      <c r="J137" s="45">
        <f t="shared" si="22"/>
        <v>7200</v>
      </c>
      <c r="K137" s="45">
        <f t="shared" si="18"/>
        <v>2160</v>
      </c>
      <c r="L137" s="45">
        <f t="shared" si="20"/>
        <v>2160</v>
      </c>
      <c r="M137" s="45">
        <f t="shared" si="23"/>
        <v>2880</v>
      </c>
      <c r="N137" s="45">
        <f t="shared" si="24"/>
        <v>5040</v>
      </c>
      <c r="O137" s="45">
        <f t="shared" si="25"/>
        <v>7200</v>
      </c>
      <c r="P137" s="145">
        <v>44251</v>
      </c>
      <c r="Q137" s="145">
        <v>44615</v>
      </c>
      <c r="R137" s="145" t="s">
        <v>23</v>
      </c>
      <c r="S137" s="145" t="s">
        <v>364</v>
      </c>
    </row>
    <row r="138" s="119" customFormat="1" ht="20" customHeight="1" spans="1:19">
      <c r="A138" s="13">
        <v>132</v>
      </c>
      <c r="B138" s="13" t="s">
        <v>365</v>
      </c>
      <c r="C138" s="13" t="s">
        <v>366</v>
      </c>
      <c r="D138" s="13">
        <v>2500</v>
      </c>
      <c r="E138" s="13">
        <v>67.36</v>
      </c>
      <c r="F138" s="13" t="s">
        <v>301</v>
      </c>
      <c r="G138" s="45">
        <f t="shared" si="21"/>
        <v>300000</v>
      </c>
      <c r="H138" s="45">
        <f t="shared" si="19"/>
        <v>30000</v>
      </c>
      <c r="I138" s="45"/>
      <c r="J138" s="45">
        <f t="shared" si="22"/>
        <v>30000</v>
      </c>
      <c r="K138" s="45">
        <f t="shared" si="18"/>
        <v>9000</v>
      </c>
      <c r="L138" s="45">
        <f t="shared" si="20"/>
        <v>9000</v>
      </c>
      <c r="M138" s="45">
        <f t="shared" si="23"/>
        <v>12000</v>
      </c>
      <c r="N138" s="45">
        <f t="shared" si="24"/>
        <v>21000</v>
      </c>
      <c r="O138" s="45">
        <f t="shared" si="25"/>
        <v>30000</v>
      </c>
      <c r="P138" s="145">
        <v>44269</v>
      </c>
      <c r="Q138" s="145">
        <v>44633</v>
      </c>
      <c r="R138" s="145" t="s">
        <v>26</v>
      </c>
      <c r="S138" s="145" t="s">
        <v>356</v>
      </c>
    </row>
    <row r="139" s="119" customFormat="1" ht="20" customHeight="1" spans="1:19">
      <c r="A139" s="13">
        <v>133</v>
      </c>
      <c r="B139" s="13" t="s">
        <v>365</v>
      </c>
      <c r="C139" s="13" t="s">
        <v>367</v>
      </c>
      <c r="D139" s="13">
        <v>700</v>
      </c>
      <c r="E139" s="13">
        <v>16.46</v>
      </c>
      <c r="F139" s="13" t="s">
        <v>107</v>
      </c>
      <c r="G139" s="45">
        <f t="shared" si="21"/>
        <v>84000</v>
      </c>
      <c r="H139" s="45">
        <f t="shared" si="19"/>
        <v>8400</v>
      </c>
      <c r="I139" s="45">
        <v>2520</v>
      </c>
      <c r="J139" s="45">
        <f t="shared" si="22"/>
        <v>10920</v>
      </c>
      <c r="K139" s="45">
        <f t="shared" si="18"/>
        <v>3276</v>
      </c>
      <c r="L139" s="45">
        <f t="shared" si="20"/>
        <v>3276</v>
      </c>
      <c r="M139" s="45">
        <f t="shared" si="23"/>
        <v>4368</v>
      </c>
      <c r="N139" s="45">
        <f t="shared" si="24"/>
        <v>7644</v>
      </c>
      <c r="O139" s="45">
        <f t="shared" si="25"/>
        <v>10920</v>
      </c>
      <c r="P139" s="145">
        <v>44269</v>
      </c>
      <c r="Q139" s="145">
        <v>44633</v>
      </c>
      <c r="R139" s="145" t="s">
        <v>26</v>
      </c>
      <c r="S139" s="145" t="s">
        <v>356</v>
      </c>
    </row>
    <row r="140" s="119" customFormat="1" ht="20" customHeight="1" spans="1:19">
      <c r="A140" s="13">
        <v>134</v>
      </c>
      <c r="B140" s="13" t="s">
        <v>368</v>
      </c>
      <c r="C140" s="13" t="s">
        <v>369</v>
      </c>
      <c r="D140" s="13">
        <v>1400</v>
      </c>
      <c r="E140" s="13">
        <v>42.67</v>
      </c>
      <c r="F140" s="13" t="s">
        <v>370</v>
      </c>
      <c r="G140" s="45">
        <f t="shared" si="21"/>
        <v>168000</v>
      </c>
      <c r="H140" s="45">
        <f t="shared" si="19"/>
        <v>16800</v>
      </c>
      <c r="I140" s="45"/>
      <c r="J140" s="45">
        <f t="shared" si="22"/>
        <v>16800</v>
      </c>
      <c r="K140" s="45">
        <f t="shared" si="18"/>
        <v>5040</v>
      </c>
      <c r="L140" s="45">
        <f t="shared" si="20"/>
        <v>5040</v>
      </c>
      <c r="M140" s="45">
        <f t="shared" si="23"/>
        <v>6720</v>
      </c>
      <c r="N140" s="45">
        <f t="shared" si="24"/>
        <v>11760</v>
      </c>
      <c r="O140" s="45">
        <f t="shared" si="25"/>
        <v>16800</v>
      </c>
      <c r="P140" s="145">
        <v>44278</v>
      </c>
      <c r="Q140" s="145">
        <v>44642</v>
      </c>
      <c r="R140" s="145" t="s">
        <v>23</v>
      </c>
      <c r="S140" s="145" t="s">
        <v>352</v>
      </c>
    </row>
    <row r="141" s="119" customFormat="1" ht="20" customHeight="1" spans="1:19">
      <c r="A141" s="13">
        <v>135</v>
      </c>
      <c r="B141" s="13" t="s">
        <v>368</v>
      </c>
      <c r="C141" s="13" t="s">
        <v>371</v>
      </c>
      <c r="D141" s="13">
        <v>300</v>
      </c>
      <c r="E141" s="13">
        <v>8.88</v>
      </c>
      <c r="F141" s="13" t="s">
        <v>61</v>
      </c>
      <c r="G141" s="45">
        <f t="shared" si="21"/>
        <v>36000</v>
      </c>
      <c r="H141" s="45">
        <f t="shared" si="19"/>
        <v>3600</v>
      </c>
      <c r="I141" s="45"/>
      <c r="J141" s="45">
        <f t="shared" si="22"/>
        <v>3600</v>
      </c>
      <c r="K141" s="45">
        <f t="shared" si="18"/>
        <v>1080</v>
      </c>
      <c r="L141" s="45">
        <f t="shared" si="20"/>
        <v>1080</v>
      </c>
      <c r="M141" s="45">
        <f t="shared" si="23"/>
        <v>1440</v>
      </c>
      <c r="N141" s="45">
        <f t="shared" si="24"/>
        <v>2520</v>
      </c>
      <c r="O141" s="45">
        <f t="shared" si="25"/>
        <v>3600</v>
      </c>
      <c r="P141" s="145">
        <v>44278</v>
      </c>
      <c r="Q141" s="145">
        <v>44642</v>
      </c>
      <c r="R141" s="145" t="s">
        <v>23</v>
      </c>
      <c r="S141" s="145" t="s">
        <v>352</v>
      </c>
    </row>
    <row r="142" s="119" customFormat="1" ht="20" customHeight="1" spans="1:19">
      <c r="A142" s="13">
        <v>136</v>
      </c>
      <c r="B142" s="13" t="s">
        <v>362</v>
      </c>
      <c r="C142" s="13" t="s">
        <v>372</v>
      </c>
      <c r="D142" s="131">
        <v>700</v>
      </c>
      <c r="E142" s="131">
        <v>21.2</v>
      </c>
      <c r="F142" s="131" t="s">
        <v>61</v>
      </c>
      <c r="G142" s="45">
        <f t="shared" si="21"/>
        <v>84000</v>
      </c>
      <c r="H142" s="45">
        <f t="shared" si="19"/>
        <v>8400</v>
      </c>
      <c r="I142" s="45"/>
      <c r="J142" s="45">
        <f t="shared" si="22"/>
        <v>8400</v>
      </c>
      <c r="K142" s="45">
        <f t="shared" si="18"/>
        <v>2520</v>
      </c>
      <c r="L142" s="45">
        <f t="shared" si="20"/>
        <v>2520</v>
      </c>
      <c r="M142" s="45">
        <f t="shared" si="23"/>
        <v>3360</v>
      </c>
      <c r="N142" s="45">
        <f t="shared" si="24"/>
        <v>5880</v>
      </c>
      <c r="O142" s="45">
        <f t="shared" si="25"/>
        <v>8400</v>
      </c>
      <c r="P142" s="145">
        <v>44251</v>
      </c>
      <c r="Q142" s="145">
        <v>44615</v>
      </c>
      <c r="R142" s="145" t="s">
        <v>23</v>
      </c>
      <c r="S142" s="145" t="s">
        <v>352</v>
      </c>
    </row>
    <row r="143" s="119" customFormat="1" ht="20" customHeight="1" spans="1:19">
      <c r="A143" s="13">
        <v>137</v>
      </c>
      <c r="B143" s="13" t="s">
        <v>373</v>
      </c>
      <c r="C143" s="13" t="s">
        <v>374</v>
      </c>
      <c r="D143" s="13">
        <v>1000</v>
      </c>
      <c r="E143" s="13">
        <v>24.6</v>
      </c>
      <c r="F143" s="13" t="s">
        <v>61</v>
      </c>
      <c r="G143" s="45">
        <f t="shared" si="21"/>
        <v>120000</v>
      </c>
      <c r="H143" s="45">
        <f t="shared" si="19"/>
        <v>12000</v>
      </c>
      <c r="I143" s="45"/>
      <c r="J143" s="45">
        <f t="shared" si="22"/>
        <v>12000</v>
      </c>
      <c r="K143" s="148">
        <v>0</v>
      </c>
      <c r="L143" s="45">
        <f t="shared" si="20"/>
        <v>3600</v>
      </c>
      <c r="M143" s="45">
        <f>J143*0.7</f>
        <v>8400</v>
      </c>
      <c r="N143" s="45">
        <f t="shared" si="24"/>
        <v>12000</v>
      </c>
      <c r="O143" s="45">
        <f t="shared" si="25"/>
        <v>12000</v>
      </c>
      <c r="P143" s="145">
        <v>44274</v>
      </c>
      <c r="Q143" s="145">
        <v>44638</v>
      </c>
      <c r="R143" s="145" t="s">
        <v>23</v>
      </c>
      <c r="S143" s="145" t="s">
        <v>375</v>
      </c>
    </row>
    <row r="144" s="119" customFormat="1" ht="20" customHeight="1" spans="1:19">
      <c r="A144" s="13">
        <v>138</v>
      </c>
      <c r="B144" s="13" t="s">
        <v>376</v>
      </c>
      <c r="C144" s="13" t="s">
        <v>377</v>
      </c>
      <c r="D144" s="131">
        <v>1000</v>
      </c>
      <c r="E144" s="131">
        <v>22.99</v>
      </c>
      <c r="F144" s="131" t="s">
        <v>113</v>
      </c>
      <c r="G144" s="45">
        <f t="shared" si="21"/>
        <v>120000</v>
      </c>
      <c r="H144" s="45">
        <f t="shared" si="19"/>
        <v>12000</v>
      </c>
      <c r="I144" s="45"/>
      <c r="J144" s="45">
        <f t="shared" si="22"/>
        <v>12000</v>
      </c>
      <c r="K144" s="45">
        <f t="shared" ref="K144:K207" si="26">J144*0.3</f>
        <v>3600</v>
      </c>
      <c r="L144" s="45">
        <f t="shared" si="20"/>
        <v>3600</v>
      </c>
      <c r="M144" s="45">
        <f t="shared" si="23"/>
        <v>4800</v>
      </c>
      <c r="N144" s="45">
        <f t="shared" si="24"/>
        <v>8400</v>
      </c>
      <c r="O144" s="45">
        <f t="shared" si="25"/>
        <v>12000</v>
      </c>
      <c r="P144" s="145">
        <v>44252</v>
      </c>
      <c r="Q144" s="145">
        <v>44616</v>
      </c>
      <c r="R144" s="145" t="s">
        <v>23</v>
      </c>
      <c r="S144" s="145" t="s">
        <v>249</v>
      </c>
    </row>
    <row r="145" s="119" customFormat="1" ht="20" customHeight="1" spans="1:19">
      <c r="A145" s="13">
        <v>139</v>
      </c>
      <c r="B145" s="13" t="s">
        <v>378</v>
      </c>
      <c r="C145" s="13" t="s">
        <v>379</v>
      </c>
      <c r="D145" s="131">
        <v>1100</v>
      </c>
      <c r="E145" s="131">
        <v>25.34</v>
      </c>
      <c r="F145" s="131" t="s">
        <v>61</v>
      </c>
      <c r="G145" s="45">
        <f t="shared" si="21"/>
        <v>132000</v>
      </c>
      <c r="H145" s="45">
        <f t="shared" si="19"/>
        <v>13200</v>
      </c>
      <c r="I145" s="45"/>
      <c r="J145" s="45">
        <f t="shared" si="22"/>
        <v>13200</v>
      </c>
      <c r="K145" s="45">
        <f t="shared" si="26"/>
        <v>3960</v>
      </c>
      <c r="L145" s="45">
        <f t="shared" si="20"/>
        <v>3960</v>
      </c>
      <c r="M145" s="45">
        <f t="shared" si="23"/>
        <v>5280</v>
      </c>
      <c r="N145" s="45">
        <f t="shared" si="24"/>
        <v>9240</v>
      </c>
      <c r="O145" s="45">
        <f t="shared" si="25"/>
        <v>13200</v>
      </c>
      <c r="P145" s="145">
        <v>44255</v>
      </c>
      <c r="Q145" s="145">
        <v>44619</v>
      </c>
      <c r="R145" s="145" t="s">
        <v>26</v>
      </c>
      <c r="S145" s="145" t="s">
        <v>380</v>
      </c>
    </row>
    <row r="146" s="119" customFormat="1" ht="20" customHeight="1" spans="1:19">
      <c r="A146" s="13">
        <v>140</v>
      </c>
      <c r="B146" s="13" t="s">
        <v>378</v>
      </c>
      <c r="C146" s="13" t="s">
        <v>381</v>
      </c>
      <c r="D146" s="131">
        <v>900</v>
      </c>
      <c r="E146" s="131">
        <v>24.79</v>
      </c>
      <c r="F146" s="131" t="s">
        <v>61</v>
      </c>
      <c r="G146" s="45">
        <f t="shared" si="21"/>
        <v>108000</v>
      </c>
      <c r="H146" s="45">
        <f t="shared" si="19"/>
        <v>10800</v>
      </c>
      <c r="I146" s="45"/>
      <c r="J146" s="45">
        <f t="shared" si="22"/>
        <v>10800</v>
      </c>
      <c r="K146" s="45">
        <f t="shared" si="26"/>
        <v>3240</v>
      </c>
      <c r="L146" s="45">
        <f t="shared" si="20"/>
        <v>3240</v>
      </c>
      <c r="M146" s="45">
        <f t="shared" si="23"/>
        <v>4320</v>
      </c>
      <c r="N146" s="45">
        <f t="shared" si="24"/>
        <v>7560</v>
      </c>
      <c r="O146" s="45">
        <f t="shared" si="25"/>
        <v>10800</v>
      </c>
      <c r="P146" s="145">
        <v>44255</v>
      </c>
      <c r="Q146" s="145">
        <v>44619</v>
      </c>
      <c r="R146" s="145" t="s">
        <v>26</v>
      </c>
      <c r="S146" s="145" t="s">
        <v>380</v>
      </c>
    </row>
    <row r="147" s="119" customFormat="1" ht="20" customHeight="1" spans="1:19">
      <c r="A147" s="13">
        <v>141</v>
      </c>
      <c r="B147" s="13" t="s">
        <v>382</v>
      </c>
      <c r="C147" s="13" t="s">
        <v>383</v>
      </c>
      <c r="D147" s="131">
        <v>1000</v>
      </c>
      <c r="E147" s="131">
        <v>23</v>
      </c>
      <c r="F147" s="131" t="s">
        <v>384</v>
      </c>
      <c r="G147" s="45">
        <f t="shared" si="21"/>
        <v>120000</v>
      </c>
      <c r="H147" s="45">
        <f t="shared" si="19"/>
        <v>12000</v>
      </c>
      <c r="I147" s="45"/>
      <c r="J147" s="45">
        <f t="shared" si="22"/>
        <v>12000</v>
      </c>
      <c r="K147" s="45">
        <f t="shared" si="26"/>
        <v>3600</v>
      </c>
      <c r="L147" s="45">
        <f t="shared" si="20"/>
        <v>3600</v>
      </c>
      <c r="M147" s="45">
        <f t="shared" si="23"/>
        <v>4800</v>
      </c>
      <c r="N147" s="45">
        <f t="shared" si="24"/>
        <v>8400</v>
      </c>
      <c r="O147" s="45">
        <f t="shared" si="25"/>
        <v>12000</v>
      </c>
      <c r="P147" s="145">
        <v>44252</v>
      </c>
      <c r="Q147" s="145">
        <v>44616</v>
      </c>
      <c r="R147" s="145" t="s">
        <v>23</v>
      </c>
      <c r="S147" s="145" t="s">
        <v>65</v>
      </c>
    </row>
    <row r="148" s="119" customFormat="1" ht="20" customHeight="1" spans="1:19">
      <c r="A148" s="13">
        <v>142</v>
      </c>
      <c r="B148" s="13" t="s">
        <v>385</v>
      </c>
      <c r="C148" s="13" t="s">
        <v>386</v>
      </c>
      <c r="D148" s="131">
        <v>750</v>
      </c>
      <c r="E148" s="131">
        <v>23.38</v>
      </c>
      <c r="F148" s="131" t="s">
        <v>68</v>
      </c>
      <c r="G148" s="45">
        <f t="shared" si="21"/>
        <v>90000</v>
      </c>
      <c r="H148" s="45">
        <f t="shared" si="19"/>
        <v>9000</v>
      </c>
      <c r="I148" s="45"/>
      <c r="J148" s="45">
        <f t="shared" si="22"/>
        <v>9000</v>
      </c>
      <c r="K148" s="45">
        <f t="shared" si="26"/>
        <v>2700</v>
      </c>
      <c r="L148" s="45">
        <f t="shared" si="20"/>
        <v>2700</v>
      </c>
      <c r="M148" s="45">
        <f t="shared" si="23"/>
        <v>3600</v>
      </c>
      <c r="N148" s="45">
        <f t="shared" si="24"/>
        <v>6300</v>
      </c>
      <c r="O148" s="45">
        <f t="shared" si="25"/>
        <v>9000</v>
      </c>
      <c r="P148" s="145">
        <v>44252</v>
      </c>
      <c r="Q148" s="145">
        <v>44616</v>
      </c>
      <c r="R148" s="145" t="s">
        <v>23</v>
      </c>
      <c r="S148" s="145" t="s">
        <v>387</v>
      </c>
    </row>
    <row r="149" s="119" customFormat="1" ht="20" customHeight="1" spans="1:19">
      <c r="A149" s="13">
        <v>143</v>
      </c>
      <c r="B149" s="13" t="s">
        <v>388</v>
      </c>
      <c r="C149" s="13" t="s">
        <v>389</v>
      </c>
      <c r="D149" s="131">
        <v>2600</v>
      </c>
      <c r="E149" s="131">
        <v>62.83</v>
      </c>
      <c r="F149" s="131" t="s">
        <v>61</v>
      </c>
      <c r="G149" s="45">
        <f t="shared" si="21"/>
        <v>312000</v>
      </c>
      <c r="H149" s="45">
        <f t="shared" si="19"/>
        <v>31200</v>
      </c>
      <c r="I149" s="45"/>
      <c r="J149" s="45">
        <f t="shared" si="22"/>
        <v>31200</v>
      </c>
      <c r="K149" s="45">
        <f t="shared" si="26"/>
        <v>9360</v>
      </c>
      <c r="L149" s="45">
        <f t="shared" si="20"/>
        <v>9360</v>
      </c>
      <c r="M149" s="45">
        <f t="shared" si="23"/>
        <v>12480</v>
      </c>
      <c r="N149" s="45">
        <f t="shared" si="24"/>
        <v>21840</v>
      </c>
      <c r="O149" s="45">
        <f t="shared" si="25"/>
        <v>31200</v>
      </c>
      <c r="P149" s="145">
        <v>44253</v>
      </c>
      <c r="Q149" s="145">
        <v>44617</v>
      </c>
      <c r="R149" s="145" t="s">
        <v>26</v>
      </c>
      <c r="S149" s="145" t="s">
        <v>356</v>
      </c>
    </row>
    <row r="150" s="119" customFormat="1" ht="20" customHeight="1" spans="1:19">
      <c r="A150" s="13">
        <v>144</v>
      </c>
      <c r="B150" s="13" t="s">
        <v>376</v>
      </c>
      <c r="C150" s="13" t="s">
        <v>390</v>
      </c>
      <c r="D150" s="131">
        <v>2000</v>
      </c>
      <c r="E150" s="131">
        <v>40.07</v>
      </c>
      <c r="F150" s="131" t="s">
        <v>113</v>
      </c>
      <c r="G150" s="45">
        <f t="shared" si="21"/>
        <v>240000</v>
      </c>
      <c r="H150" s="45">
        <f t="shared" si="19"/>
        <v>24000</v>
      </c>
      <c r="I150" s="45"/>
      <c r="J150" s="45">
        <f t="shared" si="22"/>
        <v>24000</v>
      </c>
      <c r="K150" s="45">
        <f t="shared" si="26"/>
        <v>7200</v>
      </c>
      <c r="L150" s="45">
        <f t="shared" si="20"/>
        <v>7200</v>
      </c>
      <c r="M150" s="45">
        <f t="shared" si="23"/>
        <v>9600</v>
      </c>
      <c r="N150" s="45">
        <f t="shared" si="24"/>
        <v>16800</v>
      </c>
      <c r="O150" s="45">
        <f t="shared" si="25"/>
        <v>24000</v>
      </c>
      <c r="P150" s="145">
        <v>44252</v>
      </c>
      <c r="Q150" s="145">
        <v>44616</v>
      </c>
      <c r="R150" s="145" t="s">
        <v>23</v>
      </c>
      <c r="S150" s="145" t="s">
        <v>249</v>
      </c>
    </row>
    <row r="151" s="119" customFormat="1" ht="20" customHeight="1" spans="1:19">
      <c r="A151" s="13">
        <v>145</v>
      </c>
      <c r="B151" s="13" t="s">
        <v>391</v>
      </c>
      <c r="C151" s="13" t="s">
        <v>392</v>
      </c>
      <c r="D151" s="131">
        <v>1800</v>
      </c>
      <c r="E151" s="131">
        <v>42.47</v>
      </c>
      <c r="F151" s="131" t="s">
        <v>393</v>
      </c>
      <c r="G151" s="45">
        <f t="shared" si="21"/>
        <v>216000</v>
      </c>
      <c r="H151" s="45">
        <f t="shared" si="19"/>
        <v>21600</v>
      </c>
      <c r="I151" s="45"/>
      <c r="J151" s="45">
        <f t="shared" si="22"/>
        <v>21600</v>
      </c>
      <c r="K151" s="45">
        <f t="shared" si="26"/>
        <v>6480</v>
      </c>
      <c r="L151" s="45">
        <f t="shared" si="20"/>
        <v>6480</v>
      </c>
      <c r="M151" s="45">
        <f t="shared" si="23"/>
        <v>8640</v>
      </c>
      <c r="N151" s="45">
        <f t="shared" si="24"/>
        <v>15120</v>
      </c>
      <c r="O151" s="45">
        <f t="shared" si="25"/>
        <v>21600</v>
      </c>
      <c r="P151" s="145">
        <v>44253</v>
      </c>
      <c r="Q151" s="145">
        <v>44617</v>
      </c>
      <c r="R151" s="145" t="s">
        <v>23</v>
      </c>
      <c r="S151" s="145" t="s">
        <v>394</v>
      </c>
    </row>
    <row r="152" s="119" customFormat="1" ht="20" customHeight="1" spans="1:19">
      <c r="A152" s="13">
        <v>146</v>
      </c>
      <c r="B152" s="13" t="s">
        <v>395</v>
      </c>
      <c r="C152" s="13" t="s">
        <v>396</v>
      </c>
      <c r="D152" s="131">
        <v>840</v>
      </c>
      <c r="E152" s="131">
        <v>20.09</v>
      </c>
      <c r="F152" s="131" t="s">
        <v>107</v>
      </c>
      <c r="G152" s="45">
        <f t="shared" si="21"/>
        <v>100800</v>
      </c>
      <c r="H152" s="45">
        <f t="shared" si="19"/>
        <v>10080</v>
      </c>
      <c r="I152" s="45"/>
      <c r="J152" s="45">
        <f t="shared" si="22"/>
        <v>10080</v>
      </c>
      <c r="K152" s="45">
        <f t="shared" si="26"/>
        <v>3024</v>
      </c>
      <c r="L152" s="45">
        <f t="shared" si="20"/>
        <v>3024</v>
      </c>
      <c r="M152" s="45">
        <f t="shared" si="23"/>
        <v>4032</v>
      </c>
      <c r="N152" s="45">
        <f t="shared" si="24"/>
        <v>7056</v>
      </c>
      <c r="O152" s="45">
        <f t="shared" si="25"/>
        <v>10080</v>
      </c>
      <c r="P152" s="145">
        <v>44253</v>
      </c>
      <c r="Q152" s="145">
        <v>44617</v>
      </c>
      <c r="R152" s="145" t="s">
        <v>23</v>
      </c>
      <c r="S152" s="145" t="s">
        <v>394</v>
      </c>
    </row>
    <row r="153" s="119" customFormat="1" ht="20" customHeight="1" spans="1:19">
      <c r="A153" s="13">
        <v>147</v>
      </c>
      <c r="B153" s="13" t="s">
        <v>397</v>
      </c>
      <c r="C153" s="13" t="s">
        <v>398</v>
      </c>
      <c r="D153" s="131">
        <v>600</v>
      </c>
      <c r="E153" s="131">
        <v>30</v>
      </c>
      <c r="F153" s="131" t="s">
        <v>113</v>
      </c>
      <c r="G153" s="45">
        <f t="shared" si="21"/>
        <v>72000</v>
      </c>
      <c r="H153" s="45">
        <f t="shared" si="19"/>
        <v>7200</v>
      </c>
      <c r="I153" s="45"/>
      <c r="J153" s="45">
        <f t="shared" si="22"/>
        <v>7200</v>
      </c>
      <c r="K153" s="45">
        <f t="shared" si="26"/>
        <v>2160</v>
      </c>
      <c r="L153" s="45">
        <f t="shared" si="20"/>
        <v>2160</v>
      </c>
      <c r="M153" s="45">
        <f t="shared" si="23"/>
        <v>2880</v>
      </c>
      <c r="N153" s="45">
        <f t="shared" si="24"/>
        <v>5040</v>
      </c>
      <c r="O153" s="45">
        <f t="shared" si="25"/>
        <v>7200</v>
      </c>
      <c r="P153" s="145">
        <v>44252</v>
      </c>
      <c r="Q153" s="145">
        <v>44616</v>
      </c>
      <c r="R153" s="145" t="s">
        <v>23</v>
      </c>
      <c r="S153" s="145" t="s">
        <v>352</v>
      </c>
    </row>
    <row r="154" s="119" customFormat="1" ht="20" customHeight="1" spans="1:19">
      <c r="A154" s="13">
        <v>148</v>
      </c>
      <c r="B154" s="13" t="s">
        <v>399</v>
      </c>
      <c r="C154" s="13" t="s">
        <v>400</v>
      </c>
      <c r="D154" s="131">
        <v>1600</v>
      </c>
      <c r="E154" s="131">
        <v>43.58</v>
      </c>
      <c r="F154" s="131" t="s">
        <v>61</v>
      </c>
      <c r="G154" s="45">
        <f t="shared" si="21"/>
        <v>192000</v>
      </c>
      <c r="H154" s="45">
        <f t="shared" si="19"/>
        <v>19200</v>
      </c>
      <c r="I154" s="45"/>
      <c r="J154" s="45">
        <f t="shared" si="22"/>
        <v>19200</v>
      </c>
      <c r="K154" s="45">
        <f t="shared" si="26"/>
        <v>5760</v>
      </c>
      <c r="L154" s="45">
        <f t="shared" si="20"/>
        <v>5760</v>
      </c>
      <c r="M154" s="45">
        <f t="shared" si="23"/>
        <v>7680</v>
      </c>
      <c r="N154" s="45">
        <f t="shared" si="24"/>
        <v>13440</v>
      </c>
      <c r="O154" s="45">
        <f t="shared" si="25"/>
        <v>19200</v>
      </c>
      <c r="P154" s="145">
        <v>44254</v>
      </c>
      <c r="Q154" s="145">
        <v>44618</v>
      </c>
      <c r="R154" s="145" t="s">
        <v>23</v>
      </c>
      <c r="S154" s="145" t="s">
        <v>394</v>
      </c>
    </row>
    <row r="155" s="119" customFormat="1" ht="20" customHeight="1" spans="1:19">
      <c r="A155" s="13">
        <v>149</v>
      </c>
      <c r="B155" s="13" t="s">
        <v>401</v>
      </c>
      <c r="C155" s="13" t="s">
        <v>402</v>
      </c>
      <c r="D155" s="13">
        <v>3500</v>
      </c>
      <c r="E155" s="13">
        <v>67.34</v>
      </c>
      <c r="F155" s="13" t="s">
        <v>61</v>
      </c>
      <c r="G155" s="45">
        <f t="shared" si="21"/>
        <v>420000</v>
      </c>
      <c r="H155" s="45">
        <f t="shared" si="19"/>
        <v>42000</v>
      </c>
      <c r="I155" s="45"/>
      <c r="J155" s="45">
        <f t="shared" si="22"/>
        <v>42000</v>
      </c>
      <c r="K155" s="45">
        <f t="shared" si="26"/>
        <v>12600</v>
      </c>
      <c r="L155" s="45">
        <f t="shared" si="20"/>
        <v>12600</v>
      </c>
      <c r="M155" s="45">
        <f t="shared" si="23"/>
        <v>16800</v>
      </c>
      <c r="N155" s="45">
        <f t="shared" si="24"/>
        <v>29400</v>
      </c>
      <c r="O155" s="45">
        <f t="shared" si="25"/>
        <v>42000</v>
      </c>
      <c r="P155" s="145">
        <v>44272</v>
      </c>
      <c r="Q155" s="145">
        <v>44636</v>
      </c>
      <c r="R155" s="145" t="s">
        <v>26</v>
      </c>
      <c r="S155" s="145" t="s">
        <v>356</v>
      </c>
    </row>
    <row r="156" s="119" customFormat="1" ht="20" customHeight="1" spans="1:19">
      <c r="A156" s="13">
        <v>150</v>
      </c>
      <c r="B156" s="13" t="s">
        <v>403</v>
      </c>
      <c r="C156" s="13" t="s">
        <v>404</v>
      </c>
      <c r="D156" s="13">
        <v>710</v>
      </c>
      <c r="E156" s="13">
        <v>16.53</v>
      </c>
      <c r="F156" s="13" t="s">
        <v>61</v>
      </c>
      <c r="G156" s="45">
        <f t="shared" si="21"/>
        <v>85200</v>
      </c>
      <c r="H156" s="45">
        <f t="shared" si="19"/>
        <v>8520</v>
      </c>
      <c r="I156" s="45"/>
      <c r="J156" s="45">
        <f t="shared" si="22"/>
        <v>8520</v>
      </c>
      <c r="K156" s="45">
        <f t="shared" si="26"/>
        <v>2556</v>
      </c>
      <c r="L156" s="45">
        <f t="shared" si="20"/>
        <v>2556</v>
      </c>
      <c r="M156" s="45">
        <f t="shared" si="23"/>
        <v>3408</v>
      </c>
      <c r="N156" s="45">
        <f t="shared" si="24"/>
        <v>5964</v>
      </c>
      <c r="O156" s="45">
        <f t="shared" si="25"/>
        <v>8520</v>
      </c>
      <c r="P156" s="145">
        <v>44256</v>
      </c>
      <c r="Q156" s="145">
        <v>44620</v>
      </c>
      <c r="R156" s="145" t="s">
        <v>23</v>
      </c>
      <c r="S156" s="145" t="s">
        <v>276</v>
      </c>
    </row>
    <row r="157" s="119" customFormat="1" ht="20" customHeight="1" spans="1:19">
      <c r="A157" s="13">
        <v>151</v>
      </c>
      <c r="B157" s="13" t="s">
        <v>405</v>
      </c>
      <c r="C157" s="13" t="s">
        <v>406</v>
      </c>
      <c r="D157" s="131">
        <v>568</v>
      </c>
      <c r="E157" s="131">
        <v>18.38</v>
      </c>
      <c r="F157" s="131" t="s">
        <v>61</v>
      </c>
      <c r="G157" s="45">
        <f t="shared" si="21"/>
        <v>68160</v>
      </c>
      <c r="H157" s="45">
        <f t="shared" si="19"/>
        <v>6816</v>
      </c>
      <c r="I157" s="45"/>
      <c r="J157" s="45">
        <f t="shared" si="22"/>
        <v>6816</v>
      </c>
      <c r="K157" s="45">
        <f t="shared" si="26"/>
        <v>2044.8</v>
      </c>
      <c r="L157" s="45">
        <f t="shared" si="20"/>
        <v>2044.8</v>
      </c>
      <c r="M157" s="45">
        <f t="shared" si="23"/>
        <v>2726.4</v>
      </c>
      <c r="N157" s="45">
        <f t="shared" si="24"/>
        <v>4771.2</v>
      </c>
      <c r="O157" s="45">
        <f t="shared" si="25"/>
        <v>6816</v>
      </c>
      <c r="P157" s="145">
        <v>44255</v>
      </c>
      <c r="Q157" s="145">
        <v>44619</v>
      </c>
      <c r="R157" s="145" t="s">
        <v>23</v>
      </c>
      <c r="S157" s="145" t="s">
        <v>246</v>
      </c>
    </row>
    <row r="158" s="119" customFormat="1" ht="20" customHeight="1" spans="1:19">
      <c r="A158" s="13">
        <v>152</v>
      </c>
      <c r="B158" s="13" t="s">
        <v>342</v>
      </c>
      <c r="C158" s="13" t="s">
        <v>407</v>
      </c>
      <c r="D158" s="131">
        <v>2500</v>
      </c>
      <c r="E158" s="131">
        <v>46.94</v>
      </c>
      <c r="F158" s="131" t="s">
        <v>68</v>
      </c>
      <c r="G158" s="45">
        <f t="shared" si="21"/>
        <v>300000</v>
      </c>
      <c r="H158" s="45">
        <f t="shared" si="19"/>
        <v>30000</v>
      </c>
      <c r="I158" s="45"/>
      <c r="J158" s="45">
        <f t="shared" si="22"/>
        <v>30000</v>
      </c>
      <c r="K158" s="45">
        <f t="shared" si="26"/>
        <v>9000</v>
      </c>
      <c r="L158" s="45">
        <f t="shared" si="20"/>
        <v>9000</v>
      </c>
      <c r="M158" s="45">
        <f t="shared" si="23"/>
        <v>12000</v>
      </c>
      <c r="N158" s="45">
        <f t="shared" si="24"/>
        <v>21000</v>
      </c>
      <c r="O158" s="45">
        <f t="shared" si="25"/>
        <v>30000</v>
      </c>
      <c r="P158" s="145">
        <v>44255</v>
      </c>
      <c r="Q158" s="145">
        <v>44619</v>
      </c>
      <c r="R158" s="145" t="s">
        <v>23</v>
      </c>
      <c r="S158" s="145" t="s">
        <v>347</v>
      </c>
    </row>
    <row r="159" s="119" customFormat="1" ht="20" customHeight="1" spans="1:19">
      <c r="A159" s="13">
        <v>153</v>
      </c>
      <c r="B159" s="13" t="s">
        <v>408</v>
      </c>
      <c r="C159" s="13" t="s">
        <v>409</v>
      </c>
      <c r="D159" s="13">
        <v>1576</v>
      </c>
      <c r="E159" s="13">
        <v>48.3</v>
      </c>
      <c r="F159" s="13" t="s">
        <v>61</v>
      </c>
      <c r="G159" s="45">
        <f t="shared" si="21"/>
        <v>189120</v>
      </c>
      <c r="H159" s="45">
        <f t="shared" si="19"/>
        <v>18912</v>
      </c>
      <c r="I159" s="45"/>
      <c r="J159" s="45">
        <f t="shared" si="22"/>
        <v>18912</v>
      </c>
      <c r="K159" s="45">
        <f t="shared" si="26"/>
        <v>5673.6</v>
      </c>
      <c r="L159" s="45">
        <f t="shared" si="20"/>
        <v>5673.6</v>
      </c>
      <c r="M159" s="45">
        <f t="shared" si="23"/>
        <v>7564.8</v>
      </c>
      <c r="N159" s="45">
        <f t="shared" si="24"/>
        <v>13238.4</v>
      </c>
      <c r="O159" s="45">
        <f t="shared" si="25"/>
        <v>18912</v>
      </c>
      <c r="P159" s="145">
        <v>44283</v>
      </c>
      <c r="Q159" s="145">
        <v>44647</v>
      </c>
      <c r="R159" s="145" t="s">
        <v>23</v>
      </c>
      <c r="S159" s="145" t="s">
        <v>364</v>
      </c>
    </row>
    <row r="160" s="119" customFormat="1" ht="20" customHeight="1" spans="1:19">
      <c r="A160" s="13">
        <v>154</v>
      </c>
      <c r="B160" s="13" t="s">
        <v>410</v>
      </c>
      <c r="C160" s="13" t="s">
        <v>411</v>
      </c>
      <c r="D160" s="131">
        <v>2000</v>
      </c>
      <c r="E160" s="131">
        <v>49.95</v>
      </c>
      <c r="F160" s="131" t="s">
        <v>61</v>
      </c>
      <c r="G160" s="45">
        <f t="shared" si="21"/>
        <v>240000</v>
      </c>
      <c r="H160" s="45">
        <f t="shared" si="19"/>
        <v>24000</v>
      </c>
      <c r="I160" s="45"/>
      <c r="J160" s="45">
        <f t="shared" si="22"/>
        <v>24000</v>
      </c>
      <c r="K160" s="45">
        <f t="shared" si="26"/>
        <v>7200</v>
      </c>
      <c r="L160" s="45">
        <f t="shared" si="20"/>
        <v>7200</v>
      </c>
      <c r="M160" s="45">
        <f t="shared" si="23"/>
        <v>9600</v>
      </c>
      <c r="N160" s="45">
        <f t="shared" si="24"/>
        <v>16800</v>
      </c>
      <c r="O160" s="45">
        <f t="shared" si="25"/>
        <v>24000</v>
      </c>
      <c r="P160" s="145">
        <v>44255</v>
      </c>
      <c r="Q160" s="145">
        <v>44619</v>
      </c>
      <c r="R160" s="145" t="s">
        <v>23</v>
      </c>
      <c r="S160" s="145" t="s">
        <v>276</v>
      </c>
    </row>
    <row r="161" s="119" customFormat="1" ht="20" customHeight="1" spans="1:19">
      <c r="A161" s="13">
        <v>155</v>
      </c>
      <c r="B161" s="13" t="s">
        <v>342</v>
      </c>
      <c r="C161" s="13" t="s">
        <v>412</v>
      </c>
      <c r="D161" s="131">
        <v>2000</v>
      </c>
      <c r="E161" s="131">
        <v>54.44</v>
      </c>
      <c r="F161" s="131" t="s">
        <v>61</v>
      </c>
      <c r="G161" s="45">
        <f t="shared" si="21"/>
        <v>240000</v>
      </c>
      <c r="H161" s="45">
        <f t="shared" si="19"/>
        <v>24000</v>
      </c>
      <c r="I161" s="45"/>
      <c r="J161" s="45">
        <f t="shared" si="22"/>
        <v>24000</v>
      </c>
      <c r="K161" s="45">
        <f t="shared" si="26"/>
        <v>7200</v>
      </c>
      <c r="L161" s="45">
        <f t="shared" si="20"/>
        <v>7200</v>
      </c>
      <c r="M161" s="45">
        <f t="shared" si="23"/>
        <v>9600</v>
      </c>
      <c r="N161" s="45">
        <f t="shared" si="24"/>
        <v>16800</v>
      </c>
      <c r="O161" s="45">
        <f t="shared" si="25"/>
        <v>24000</v>
      </c>
      <c r="P161" s="145">
        <v>44254</v>
      </c>
      <c r="Q161" s="145">
        <v>44618</v>
      </c>
      <c r="R161" s="145" t="s">
        <v>23</v>
      </c>
      <c r="S161" s="145" t="s">
        <v>347</v>
      </c>
    </row>
    <row r="162" s="119" customFormat="1" ht="20" customHeight="1" spans="1:19">
      <c r="A162" s="13">
        <v>156</v>
      </c>
      <c r="B162" s="13" t="s">
        <v>342</v>
      </c>
      <c r="C162" s="13" t="s">
        <v>413</v>
      </c>
      <c r="D162" s="131">
        <v>1800</v>
      </c>
      <c r="E162" s="131">
        <v>37.07</v>
      </c>
      <c r="F162" s="131" t="s">
        <v>68</v>
      </c>
      <c r="G162" s="45">
        <f t="shared" si="21"/>
        <v>216000</v>
      </c>
      <c r="H162" s="45">
        <f t="shared" si="19"/>
        <v>21600</v>
      </c>
      <c r="I162" s="45"/>
      <c r="J162" s="45">
        <f t="shared" si="22"/>
        <v>21600</v>
      </c>
      <c r="K162" s="45">
        <f t="shared" si="26"/>
        <v>6480</v>
      </c>
      <c r="L162" s="45">
        <f t="shared" si="20"/>
        <v>6480</v>
      </c>
      <c r="M162" s="45">
        <f t="shared" si="23"/>
        <v>8640</v>
      </c>
      <c r="N162" s="45">
        <f t="shared" si="24"/>
        <v>15120</v>
      </c>
      <c r="O162" s="45">
        <f t="shared" si="25"/>
        <v>21600</v>
      </c>
      <c r="P162" s="145">
        <v>44254</v>
      </c>
      <c r="Q162" s="145">
        <v>44618</v>
      </c>
      <c r="R162" s="145" t="s">
        <v>23</v>
      </c>
      <c r="S162" s="145" t="s">
        <v>347</v>
      </c>
    </row>
    <row r="163" s="119" customFormat="1" ht="20" customHeight="1" spans="1:19">
      <c r="A163" s="13">
        <v>157</v>
      </c>
      <c r="B163" s="13" t="s">
        <v>414</v>
      </c>
      <c r="C163" s="13" t="s">
        <v>415</v>
      </c>
      <c r="D163" s="13">
        <v>1000</v>
      </c>
      <c r="E163" s="13">
        <v>23.04</v>
      </c>
      <c r="F163" s="13" t="s">
        <v>61</v>
      </c>
      <c r="G163" s="45">
        <f t="shared" si="21"/>
        <v>120000</v>
      </c>
      <c r="H163" s="45">
        <f t="shared" si="19"/>
        <v>12000</v>
      </c>
      <c r="I163" s="45"/>
      <c r="J163" s="45">
        <f t="shared" si="22"/>
        <v>12000</v>
      </c>
      <c r="K163" s="45">
        <f t="shared" si="26"/>
        <v>3600</v>
      </c>
      <c r="L163" s="45">
        <f t="shared" si="20"/>
        <v>3600</v>
      </c>
      <c r="M163" s="45">
        <f t="shared" si="23"/>
        <v>4800</v>
      </c>
      <c r="N163" s="45">
        <f t="shared" si="24"/>
        <v>8400</v>
      </c>
      <c r="O163" s="45">
        <f t="shared" si="25"/>
        <v>12000</v>
      </c>
      <c r="P163" s="145">
        <v>44260</v>
      </c>
      <c r="Q163" s="145">
        <v>44624</v>
      </c>
      <c r="R163" s="145" t="s">
        <v>23</v>
      </c>
      <c r="S163" s="145" t="s">
        <v>416</v>
      </c>
    </row>
    <row r="164" s="119" customFormat="1" ht="20" customHeight="1" spans="1:19">
      <c r="A164" s="13">
        <v>158</v>
      </c>
      <c r="B164" s="13" t="s">
        <v>414</v>
      </c>
      <c r="C164" s="13" t="s">
        <v>417</v>
      </c>
      <c r="D164" s="13">
        <v>500</v>
      </c>
      <c r="E164" s="13">
        <v>14.06</v>
      </c>
      <c r="F164" s="13" t="s">
        <v>61</v>
      </c>
      <c r="G164" s="45">
        <f t="shared" si="21"/>
        <v>60000</v>
      </c>
      <c r="H164" s="45">
        <f t="shared" si="19"/>
        <v>6000</v>
      </c>
      <c r="I164" s="45"/>
      <c r="J164" s="45">
        <f t="shared" si="22"/>
        <v>6000</v>
      </c>
      <c r="K164" s="45">
        <f t="shared" si="26"/>
        <v>1800</v>
      </c>
      <c r="L164" s="45">
        <f t="shared" si="20"/>
        <v>1800</v>
      </c>
      <c r="M164" s="45">
        <f t="shared" si="23"/>
        <v>2400</v>
      </c>
      <c r="N164" s="45">
        <f t="shared" si="24"/>
        <v>4200</v>
      </c>
      <c r="O164" s="45">
        <f t="shared" si="25"/>
        <v>6000</v>
      </c>
      <c r="P164" s="145">
        <v>44260</v>
      </c>
      <c r="Q164" s="145">
        <v>44624</v>
      </c>
      <c r="R164" s="145" t="s">
        <v>23</v>
      </c>
      <c r="S164" s="145" t="s">
        <v>416</v>
      </c>
    </row>
    <row r="165" s="119" customFormat="1" ht="20" customHeight="1" spans="1:19">
      <c r="A165" s="13">
        <v>159</v>
      </c>
      <c r="B165" s="13" t="s">
        <v>414</v>
      </c>
      <c r="C165" s="13" t="s">
        <v>418</v>
      </c>
      <c r="D165" s="13">
        <v>2000</v>
      </c>
      <c r="E165" s="13">
        <v>69.04</v>
      </c>
      <c r="F165" s="13" t="s">
        <v>61</v>
      </c>
      <c r="G165" s="45">
        <f t="shared" si="21"/>
        <v>240000</v>
      </c>
      <c r="H165" s="45">
        <f t="shared" si="19"/>
        <v>24000</v>
      </c>
      <c r="I165" s="45"/>
      <c r="J165" s="45">
        <f t="shared" si="22"/>
        <v>24000</v>
      </c>
      <c r="K165" s="45">
        <f t="shared" si="26"/>
        <v>7200</v>
      </c>
      <c r="L165" s="45">
        <f t="shared" si="20"/>
        <v>7200</v>
      </c>
      <c r="M165" s="45">
        <f t="shared" si="23"/>
        <v>9600</v>
      </c>
      <c r="N165" s="45">
        <f t="shared" si="24"/>
        <v>16800</v>
      </c>
      <c r="O165" s="45">
        <f t="shared" si="25"/>
        <v>24000</v>
      </c>
      <c r="P165" s="145">
        <v>44260</v>
      </c>
      <c r="Q165" s="145">
        <v>44624</v>
      </c>
      <c r="R165" s="145" t="s">
        <v>23</v>
      </c>
      <c r="S165" s="145" t="s">
        <v>416</v>
      </c>
    </row>
    <row r="166" s="119" customFormat="1" ht="20" customHeight="1" spans="1:19">
      <c r="A166" s="13">
        <v>160</v>
      </c>
      <c r="B166" s="13" t="s">
        <v>419</v>
      </c>
      <c r="C166" s="13" t="s">
        <v>420</v>
      </c>
      <c r="D166" s="13">
        <v>1450</v>
      </c>
      <c r="E166" s="13">
        <v>36.9</v>
      </c>
      <c r="F166" s="13" t="s">
        <v>421</v>
      </c>
      <c r="G166" s="45">
        <f t="shared" si="21"/>
        <v>174000</v>
      </c>
      <c r="H166" s="45">
        <f t="shared" si="19"/>
        <v>17400</v>
      </c>
      <c r="I166" s="45"/>
      <c r="J166" s="45">
        <f t="shared" si="22"/>
        <v>17400</v>
      </c>
      <c r="K166" s="45">
        <f t="shared" si="26"/>
        <v>5220</v>
      </c>
      <c r="L166" s="45">
        <f t="shared" si="20"/>
        <v>5220</v>
      </c>
      <c r="M166" s="45">
        <f t="shared" si="23"/>
        <v>6960</v>
      </c>
      <c r="N166" s="45">
        <f t="shared" si="24"/>
        <v>12180</v>
      </c>
      <c r="O166" s="45">
        <f t="shared" si="25"/>
        <v>17400</v>
      </c>
      <c r="P166" s="145">
        <v>44260</v>
      </c>
      <c r="Q166" s="145">
        <v>44624</v>
      </c>
      <c r="R166" s="145" t="s">
        <v>23</v>
      </c>
      <c r="S166" s="145" t="s">
        <v>302</v>
      </c>
    </row>
    <row r="167" s="119" customFormat="1" ht="20" customHeight="1" spans="1:19">
      <c r="A167" s="13">
        <v>161</v>
      </c>
      <c r="B167" s="13" t="s">
        <v>422</v>
      </c>
      <c r="C167" s="13" t="s">
        <v>423</v>
      </c>
      <c r="D167" s="13">
        <v>1650</v>
      </c>
      <c r="E167" s="13">
        <v>41</v>
      </c>
      <c r="F167" s="13" t="s">
        <v>240</v>
      </c>
      <c r="G167" s="45">
        <f t="shared" si="21"/>
        <v>198000</v>
      </c>
      <c r="H167" s="45">
        <f t="shared" si="19"/>
        <v>19800</v>
      </c>
      <c r="I167" s="45"/>
      <c r="J167" s="45">
        <f t="shared" si="22"/>
        <v>19800</v>
      </c>
      <c r="K167" s="45">
        <f t="shared" si="26"/>
        <v>5940</v>
      </c>
      <c r="L167" s="45">
        <f t="shared" si="20"/>
        <v>5940</v>
      </c>
      <c r="M167" s="45">
        <f t="shared" si="23"/>
        <v>7920</v>
      </c>
      <c r="N167" s="45">
        <f t="shared" si="24"/>
        <v>13860</v>
      </c>
      <c r="O167" s="45">
        <f t="shared" si="25"/>
        <v>19800</v>
      </c>
      <c r="P167" s="145">
        <v>44260</v>
      </c>
      <c r="Q167" s="145">
        <v>44624</v>
      </c>
      <c r="R167" s="145" t="s">
        <v>23</v>
      </c>
      <c r="S167" s="145" t="s">
        <v>302</v>
      </c>
    </row>
    <row r="168" s="119" customFormat="1" ht="20" customHeight="1" spans="1:19">
      <c r="A168" s="13">
        <v>162</v>
      </c>
      <c r="B168" s="13" t="s">
        <v>424</v>
      </c>
      <c r="C168" s="13" t="s">
        <v>425</v>
      </c>
      <c r="D168" s="13">
        <v>300</v>
      </c>
      <c r="E168" s="13">
        <v>10</v>
      </c>
      <c r="F168" s="13" t="s">
        <v>337</v>
      </c>
      <c r="G168" s="45">
        <f t="shared" si="21"/>
        <v>36000</v>
      </c>
      <c r="H168" s="45">
        <f t="shared" si="19"/>
        <v>3600</v>
      </c>
      <c r="I168" s="45"/>
      <c r="J168" s="45">
        <f t="shared" si="22"/>
        <v>3600</v>
      </c>
      <c r="K168" s="45">
        <f t="shared" si="26"/>
        <v>1080</v>
      </c>
      <c r="L168" s="45">
        <f t="shared" si="20"/>
        <v>1080</v>
      </c>
      <c r="M168" s="45">
        <f t="shared" si="23"/>
        <v>1440</v>
      </c>
      <c r="N168" s="45">
        <f t="shared" si="24"/>
        <v>2520</v>
      </c>
      <c r="O168" s="45">
        <f t="shared" si="25"/>
        <v>3600</v>
      </c>
      <c r="P168" s="145">
        <v>44264</v>
      </c>
      <c r="Q168" s="145">
        <v>44628</v>
      </c>
      <c r="R168" s="145" t="s">
        <v>23</v>
      </c>
      <c r="S168" s="145" t="s">
        <v>241</v>
      </c>
    </row>
    <row r="169" s="119" customFormat="1" ht="20" customHeight="1" spans="1:19">
      <c r="A169" s="13">
        <v>163</v>
      </c>
      <c r="B169" s="13" t="s">
        <v>426</v>
      </c>
      <c r="C169" s="13" t="s">
        <v>427</v>
      </c>
      <c r="D169" s="13">
        <v>2000</v>
      </c>
      <c r="E169" s="13">
        <v>38.35</v>
      </c>
      <c r="F169" s="13" t="s">
        <v>68</v>
      </c>
      <c r="G169" s="45">
        <f t="shared" si="21"/>
        <v>240000</v>
      </c>
      <c r="H169" s="45">
        <f t="shared" si="19"/>
        <v>24000</v>
      </c>
      <c r="I169" s="45"/>
      <c r="J169" s="45">
        <f t="shared" si="22"/>
        <v>24000</v>
      </c>
      <c r="K169" s="45">
        <f t="shared" si="26"/>
        <v>7200</v>
      </c>
      <c r="L169" s="45">
        <f t="shared" si="20"/>
        <v>7200</v>
      </c>
      <c r="M169" s="45">
        <f t="shared" si="23"/>
        <v>9600</v>
      </c>
      <c r="N169" s="45">
        <f t="shared" si="24"/>
        <v>16800</v>
      </c>
      <c r="O169" s="45">
        <f t="shared" si="25"/>
        <v>24000</v>
      </c>
      <c r="P169" s="145">
        <v>44264</v>
      </c>
      <c r="Q169" s="145">
        <v>44628</v>
      </c>
      <c r="R169" s="145" t="s">
        <v>23</v>
      </c>
      <c r="S169" s="145" t="s">
        <v>428</v>
      </c>
    </row>
    <row r="170" s="119" customFormat="1" ht="20" customHeight="1" spans="1:19">
      <c r="A170" s="13">
        <v>164</v>
      </c>
      <c r="B170" s="13" t="s">
        <v>283</v>
      </c>
      <c r="C170" s="13" t="s">
        <v>429</v>
      </c>
      <c r="D170" s="13">
        <v>1188</v>
      </c>
      <c r="E170" s="13">
        <v>22.81</v>
      </c>
      <c r="F170" s="13" t="s">
        <v>61</v>
      </c>
      <c r="G170" s="45">
        <f t="shared" si="21"/>
        <v>142560</v>
      </c>
      <c r="H170" s="45">
        <f t="shared" si="19"/>
        <v>14256</v>
      </c>
      <c r="I170" s="45"/>
      <c r="J170" s="45">
        <f t="shared" si="22"/>
        <v>14256</v>
      </c>
      <c r="K170" s="45">
        <f t="shared" si="26"/>
        <v>4276.8</v>
      </c>
      <c r="L170" s="45">
        <f t="shared" si="20"/>
        <v>4276.8</v>
      </c>
      <c r="M170" s="45">
        <f t="shared" si="23"/>
        <v>5702.4</v>
      </c>
      <c r="N170" s="45">
        <f t="shared" si="24"/>
        <v>9979.2</v>
      </c>
      <c r="O170" s="45">
        <f t="shared" si="25"/>
        <v>14256</v>
      </c>
      <c r="P170" s="145">
        <v>44260</v>
      </c>
      <c r="Q170" s="145">
        <v>44624</v>
      </c>
      <c r="R170" s="145" t="s">
        <v>26</v>
      </c>
      <c r="S170" s="145" t="s">
        <v>356</v>
      </c>
    </row>
    <row r="171" s="119" customFormat="1" ht="20" customHeight="1" spans="1:19">
      <c r="A171" s="13">
        <v>165</v>
      </c>
      <c r="B171" s="13" t="s">
        <v>430</v>
      </c>
      <c r="C171" s="13" t="s">
        <v>431</v>
      </c>
      <c r="D171" s="13">
        <v>2430</v>
      </c>
      <c r="E171" s="13">
        <v>48.66</v>
      </c>
      <c r="F171" s="13" t="s">
        <v>61</v>
      </c>
      <c r="G171" s="45">
        <f t="shared" si="21"/>
        <v>291600</v>
      </c>
      <c r="H171" s="45">
        <f t="shared" si="19"/>
        <v>29160</v>
      </c>
      <c r="I171" s="45"/>
      <c r="J171" s="45">
        <f t="shared" si="22"/>
        <v>29160</v>
      </c>
      <c r="K171" s="45">
        <f t="shared" si="26"/>
        <v>8748</v>
      </c>
      <c r="L171" s="45">
        <f t="shared" si="20"/>
        <v>8748</v>
      </c>
      <c r="M171" s="45">
        <f t="shared" si="23"/>
        <v>11664</v>
      </c>
      <c r="N171" s="45">
        <f t="shared" si="24"/>
        <v>20412</v>
      </c>
      <c r="O171" s="45">
        <f t="shared" si="25"/>
        <v>29160</v>
      </c>
      <c r="P171" s="145">
        <v>44260</v>
      </c>
      <c r="Q171" s="145">
        <v>44624</v>
      </c>
      <c r="R171" s="145" t="s">
        <v>26</v>
      </c>
      <c r="S171" s="145" t="s">
        <v>356</v>
      </c>
    </row>
    <row r="172" s="119" customFormat="1" ht="20" customHeight="1" spans="1:19">
      <c r="A172" s="13">
        <v>166</v>
      </c>
      <c r="B172" s="13" t="s">
        <v>430</v>
      </c>
      <c r="C172" s="13" t="s">
        <v>432</v>
      </c>
      <c r="D172" s="13">
        <v>2450</v>
      </c>
      <c r="E172" s="13">
        <v>44.68</v>
      </c>
      <c r="F172" s="13" t="s">
        <v>61</v>
      </c>
      <c r="G172" s="45">
        <f t="shared" si="21"/>
        <v>294000</v>
      </c>
      <c r="H172" s="45">
        <f t="shared" si="19"/>
        <v>29400</v>
      </c>
      <c r="I172" s="45"/>
      <c r="J172" s="45">
        <f t="shared" si="22"/>
        <v>29400</v>
      </c>
      <c r="K172" s="45">
        <f t="shared" si="26"/>
        <v>8820</v>
      </c>
      <c r="L172" s="45">
        <f t="shared" si="20"/>
        <v>8820</v>
      </c>
      <c r="M172" s="45">
        <f t="shared" si="23"/>
        <v>11760</v>
      </c>
      <c r="N172" s="45">
        <f t="shared" si="24"/>
        <v>20580</v>
      </c>
      <c r="O172" s="45">
        <f t="shared" si="25"/>
        <v>29400</v>
      </c>
      <c r="P172" s="145">
        <v>44260</v>
      </c>
      <c r="Q172" s="145">
        <v>44624</v>
      </c>
      <c r="R172" s="145" t="s">
        <v>26</v>
      </c>
      <c r="S172" s="145" t="s">
        <v>356</v>
      </c>
    </row>
    <row r="173" s="119" customFormat="1" ht="20" customHeight="1" spans="1:19">
      <c r="A173" s="13">
        <v>167</v>
      </c>
      <c r="B173" s="13" t="s">
        <v>424</v>
      </c>
      <c r="C173" s="13" t="s">
        <v>433</v>
      </c>
      <c r="D173" s="13">
        <v>230</v>
      </c>
      <c r="E173" s="13">
        <v>8.2</v>
      </c>
      <c r="F173" s="13" t="s">
        <v>107</v>
      </c>
      <c r="G173" s="45">
        <f t="shared" si="21"/>
        <v>27600</v>
      </c>
      <c r="H173" s="45">
        <f t="shared" si="19"/>
        <v>2760</v>
      </c>
      <c r="I173" s="45"/>
      <c r="J173" s="45">
        <f t="shared" si="22"/>
        <v>2760</v>
      </c>
      <c r="K173" s="45">
        <f t="shared" si="26"/>
        <v>828</v>
      </c>
      <c r="L173" s="45">
        <f t="shared" si="20"/>
        <v>828</v>
      </c>
      <c r="M173" s="45">
        <f t="shared" si="23"/>
        <v>1104</v>
      </c>
      <c r="N173" s="45">
        <f t="shared" si="24"/>
        <v>1932</v>
      </c>
      <c r="O173" s="45">
        <f t="shared" si="25"/>
        <v>2760</v>
      </c>
      <c r="P173" s="145">
        <v>44264</v>
      </c>
      <c r="Q173" s="145">
        <v>44628</v>
      </c>
      <c r="R173" s="145" t="s">
        <v>23</v>
      </c>
      <c r="S173" s="145" t="s">
        <v>241</v>
      </c>
    </row>
    <row r="174" s="119" customFormat="1" ht="20" customHeight="1" spans="1:19">
      <c r="A174" s="13">
        <v>168</v>
      </c>
      <c r="B174" s="13" t="s">
        <v>424</v>
      </c>
      <c r="C174" s="13" t="s">
        <v>434</v>
      </c>
      <c r="D174" s="13">
        <v>470</v>
      </c>
      <c r="E174" s="13">
        <v>10.9</v>
      </c>
      <c r="F174" s="13" t="s">
        <v>61</v>
      </c>
      <c r="G174" s="45">
        <f t="shared" si="21"/>
        <v>56400</v>
      </c>
      <c r="H174" s="45">
        <f t="shared" si="19"/>
        <v>5640</v>
      </c>
      <c r="I174" s="45"/>
      <c r="J174" s="45">
        <f t="shared" si="22"/>
        <v>5640</v>
      </c>
      <c r="K174" s="45">
        <f t="shared" si="26"/>
        <v>1692</v>
      </c>
      <c r="L174" s="45">
        <f t="shared" si="20"/>
        <v>1692</v>
      </c>
      <c r="M174" s="45">
        <f t="shared" si="23"/>
        <v>2256</v>
      </c>
      <c r="N174" s="45">
        <f t="shared" si="24"/>
        <v>3948</v>
      </c>
      <c r="O174" s="45">
        <f t="shared" si="25"/>
        <v>5640</v>
      </c>
      <c r="P174" s="145">
        <v>44264</v>
      </c>
      <c r="Q174" s="145">
        <v>44628</v>
      </c>
      <c r="R174" s="145" t="s">
        <v>23</v>
      </c>
      <c r="S174" s="145" t="s">
        <v>241</v>
      </c>
    </row>
    <row r="175" s="119" customFormat="1" ht="20" customHeight="1" spans="1:19">
      <c r="A175" s="13">
        <v>169</v>
      </c>
      <c r="B175" s="13" t="s">
        <v>435</v>
      </c>
      <c r="C175" s="13" t="s">
        <v>436</v>
      </c>
      <c r="D175" s="13">
        <v>300</v>
      </c>
      <c r="E175" s="13">
        <v>8.15</v>
      </c>
      <c r="F175" s="13" t="s">
        <v>437</v>
      </c>
      <c r="G175" s="45">
        <f t="shared" si="21"/>
        <v>36000</v>
      </c>
      <c r="H175" s="45">
        <f t="shared" si="19"/>
        <v>3600</v>
      </c>
      <c r="I175" s="45"/>
      <c r="J175" s="45">
        <f t="shared" si="22"/>
        <v>3600</v>
      </c>
      <c r="K175" s="45">
        <f t="shared" si="26"/>
        <v>1080</v>
      </c>
      <c r="L175" s="45">
        <f t="shared" si="20"/>
        <v>1080</v>
      </c>
      <c r="M175" s="45">
        <f t="shared" si="23"/>
        <v>1440</v>
      </c>
      <c r="N175" s="45">
        <f t="shared" si="24"/>
        <v>2520</v>
      </c>
      <c r="O175" s="45">
        <f t="shared" si="25"/>
        <v>3600</v>
      </c>
      <c r="P175" s="145">
        <v>44262</v>
      </c>
      <c r="Q175" s="145">
        <v>44626</v>
      </c>
      <c r="R175" s="145" t="s">
        <v>23</v>
      </c>
      <c r="S175" s="145" t="s">
        <v>438</v>
      </c>
    </row>
    <row r="176" s="119" customFormat="1" ht="20" customHeight="1" spans="1:19">
      <c r="A176" s="13">
        <v>170</v>
      </c>
      <c r="B176" s="13" t="s">
        <v>439</v>
      </c>
      <c r="C176" s="13" t="s">
        <v>440</v>
      </c>
      <c r="D176" s="13">
        <v>626</v>
      </c>
      <c r="E176" s="13">
        <v>14.31</v>
      </c>
      <c r="F176" s="13" t="s">
        <v>61</v>
      </c>
      <c r="G176" s="45">
        <f t="shared" si="21"/>
        <v>75120</v>
      </c>
      <c r="H176" s="45">
        <f t="shared" si="19"/>
        <v>7512</v>
      </c>
      <c r="I176" s="45"/>
      <c r="J176" s="45">
        <f t="shared" si="22"/>
        <v>7512</v>
      </c>
      <c r="K176" s="45">
        <f t="shared" si="26"/>
        <v>2253.6</v>
      </c>
      <c r="L176" s="45">
        <f t="shared" si="20"/>
        <v>2253.6</v>
      </c>
      <c r="M176" s="45">
        <f t="shared" si="23"/>
        <v>3004.8</v>
      </c>
      <c r="N176" s="45">
        <f t="shared" si="24"/>
        <v>5258.4</v>
      </c>
      <c r="O176" s="45">
        <f t="shared" si="25"/>
        <v>7512</v>
      </c>
      <c r="P176" s="145">
        <v>44262</v>
      </c>
      <c r="Q176" s="145">
        <v>44626</v>
      </c>
      <c r="R176" s="145" t="s">
        <v>23</v>
      </c>
      <c r="S176" s="145" t="s">
        <v>416</v>
      </c>
    </row>
    <row r="177" s="119" customFormat="1" ht="20" customHeight="1" spans="1:19">
      <c r="A177" s="13">
        <v>171</v>
      </c>
      <c r="B177" s="13" t="s">
        <v>435</v>
      </c>
      <c r="C177" s="13" t="s">
        <v>441</v>
      </c>
      <c r="D177" s="13">
        <v>1200</v>
      </c>
      <c r="E177" s="13">
        <v>37.94</v>
      </c>
      <c r="F177" s="13" t="s">
        <v>437</v>
      </c>
      <c r="G177" s="45">
        <f t="shared" si="21"/>
        <v>144000</v>
      </c>
      <c r="H177" s="45">
        <f t="shared" si="19"/>
        <v>14400</v>
      </c>
      <c r="I177" s="45"/>
      <c r="J177" s="45">
        <f t="shared" si="22"/>
        <v>14400</v>
      </c>
      <c r="K177" s="45">
        <f t="shared" si="26"/>
        <v>4320</v>
      </c>
      <c r="L177" s="45">
        <f t="shared" si="20"/>
        <v>4320</v>
      </c>
      <c r="M177" s="45">
        <f t="shared" si="23"/>
        <v>5760</v>
      </c>
      <c r="N177" s="45">
        <f t="shared" si="24"/>
        <v>10080</v>
      </c>
      <c r="O177" s="45">
        <f t="shared" si="25"/>
        <v>14400</v>
      </c>
      <c r="P177" s="145">
        <v>44262</v>
      </c>
      <c r="Q177" s="145">
        <v>44626</v>
      </c>
      <c r="R177" s="145" t="s">
        <v>23</v>
      </c>
      <c r="S177" s="145" t="s">
        <v>438</v>
      </c>
    </row>
    <row r="178" s="119" customFormat="1" ht="20" customHeight="1" spans="1:19">
      <c r="A178" s="13">
        <v>172</v>
      </c>
      <c r="B178" s="13" t="s">
        <v>442</v>
      </c>
      <c r="C178" s="13" t="s">
        <v>443</v>
      </c>
      <c r="D178" s="13">
        <v>856</v>
      </c>
      <c r="E178" s="13">
        <v>19.6</v>
      </c>
      <c r="F178" s="13" t="s">
        <v>61</v>
      </c>
      <c r="G178" s="45">
        <f t="shared" si="21"/>
        <v>102720</v>
      </c>
      <c r="H178" s="45">
        <f t="shared" si="19"/>
        <v>10272</v>
      </c>
      <c r="I178" s="45"/>
      <c r="J178" s="45">
        <f t="shared" si="22"/>
        <v>10272</v>
      </c>
      <c r="K178" s="45">
        <f t="shared" si="26"/>
        <v>3081.6</v>
      </c>
      <c r="L178" s="45">
        <f t="shared" si="20"/>
        <v>3081.6</v>
      </c>
      <c r="M178" s="45">
        <f t="shared" si="23"/>
        <v>4108.8</v>
      </c>
      <c r="N178" s="45">
        <f t="shared" si="24"/>
        <v>7190.4</v>
      </c>
      <c r="O178" s="45">
        <f t="shared" si="25"/>
        <v>10272</v>
      </c>
      <c r="P178" s="145">
        <v>44264</v>
      </c>
      <c r="Q178" s="145">
        <v>44628</v>
      </c>
      <c r="R178" s="145" t="s">
        <v>23</v>
      </c>
      <c r="S178" s="145" t="s">
        <v>416</v>
      </c>
    </row>
    <row r="179" s="119" customFormat="1" ht="20" customHeight="1" spans="1:19">
      <c r="A179" s="13">
        <v>173</v>
      </c>
      <c r="B179" s="13" t="s">
        <v>444</v>
      </c>
      <c r="C179" s="13" t="s">
        <v>445</v>
      </c>
      <c r="D179" s="13">
        <v>500</v>
      </c>
      <c r="E179" s="13">
        <v>13.14</v>
      </c>
      <c r="F179" s="13" t="s">
        <v>61</v>
      </c>
      <c r="G179" s="45">
        <f t="shared" si="21"/>
        <v>60000</v>
      </c>
      <c r="H179" s="45">
        <f t="shared" si="19"/>
        <v>6000</v>
      </c>
      <c r="I179" s="45"/>
      <c r="J179" s="45">
        <f t="shared" si="22"/>
        <v>6000</v>
      </c>
      <c r="K179" s="45">
        <f t="shared" si="26"/>
        <v>1800</v>
      </c>
      <c r="L179" s="45">
        <f t="shared" si="20"/>
        <v>1800</v>
      </c>
      <c r="M179" s="45">
        <f t="shared" si="23"/>
        <v>2400</v>
      </c>
      <c r="N179" s="45">
        <f t="shared" si="24"/>
        <v>4200</v>
      </c>
      <c r="O179" s="45">
        <f t="shared" si="25"/>
        <v>6000</v>
      </c>
      <c r="P179" s="145">
        <v>44263</v>
      </c>
      <c r="Q179" s="145">
        <v>44627</v>
      </c>
      <c r="R179" s="145" t="s">
        <v>23</v>
      </c>
      <c r="S179" s="145" t="s">
        <v>416</v>
      </c>
    </row>
    <row r="180" s="119" customFormat="1" ht="20" customHeight="1" spans="1:19">
      <c r="A180" s="13">
        <v>174</v>
      </c>
      <c r="B180" s="13" t="s">
        <v>444</v>
      </c>
      <c r="C180" s="13" t="s">
        <v>446</v>
      </c>
      <c r="D180" s="13">
        <v>600</v>
      </c>
      <c r="E180" s="13">
        <v>16.61</v>
      </c>
      <c r="F180" s="13" t="s">
        <v>61</v>
      </c>
      <c r="G180" s="45">
        <f t="shared" si="21"/>
        <v>72000</v>
      </c>
      <c r="H180" s="45">
        <f t="shared" si="19"/>
        <v>7200</v>
      </c>
      <c r="I180" s="45"/>
      <c r="J180" s="45">
        <f t="shared" si="22"/>
        <v>7200</v>
      </c>
      <c r="K180" s="45">
        <f t="shared" si="26"/>
        <v>2160</v>
      </c>
      <c r="L180" s="45">
        <f t="shared" si="20"/>
        <v>2160</v>
      </c>
      <c r="M180" s="45">
        <f t="shared" si="23"/>
        <v>2880</v>
      </c>
      <c r="N180" s="45">
        <f t="shared" si="24"/>
        <v>5040</v>
      </c>
      <c r="O180" s="45">
        <f t="shared" si="25"/>
        <v>7200</v>
      </c>
      <c r="P180" s="145">
        <v>44263</v>
      </c>
      <c r="Q180" s="145">
        <v>44627</v>
      </c>
      <c r="R180" s="145" t="s">
        <v>23</v>
      </c>
      <c r="S180" s="145" t="s">
        <v>416</v>
      </c>
    </row>
    <row r="181" s="119" customFormat="1" ht="20" customHeight="1" spans="1:19">
      <c r="A181" s="13">
        <v>175</v>
      </c>
      <c r="B181" s="13" t="s">
        <v>439</v>
      </c>
      <c r="C181" s="13" t="s">
        <v>447</v>
      </c>
      <c r="D181" s="13">
        <v>590</v>
      </c>
      <c r="E181" s="13">
        <v>14.38</v>
      </c>
      <c r="F181" s="13" t="s">
        <v>68</v>
      </c>
      <c r="G181" s="45">
        <f t="shared" si="21"/>
        <v>70800</v>
      </c>
      <c r="H181" s="45">
        <f t="shared" si="19"/>
        <v>7080</v>
      </c>
      <c r="I181" s="45"/>
      <c r="J181" s="45">
        <f t="shared" si="22"/>
        <v>7080</v>
      </c>
      <c r="K181" s="45">
        <f t="shared" si="26"/>
        <v>2124</v>
      </c>
      <c r="L181" s="45">
        <f t="shared" si="20"/>
        <v>2124</v>
      </c>
      <c r="M181" s="45">
        <f t="shared" si="23"/>
        <v>2832</v>
      </c>
      <c r="N181" s="45">
        <f t="shared" si="24"/>
        <v>4956</v>
      </c>
      <c r="O181" s="45">
        <f t="shared" si="25"/>
        <v>7080</v>
      </c>
      <c r="P181" s="145">
        <v>44264</v>
      </c>
      <c r="Q181" s="145">
        <v>44628</v>
      </c>
      <c r="R181" s="145" t="s">
        <v>23</v>
      </c>
      <c r="S181" s="145" t="s">
        <v>416</v>
      </c>
    </row>
    <row r="182" s="119" customFormat="1" ht="20" customHeight="1" spans="1:19">
      <c r="A182" s="13">
        <v>176</v>
      </c>
      <c r="B182" s="13" t="s">
        <v>448</v>
      </c>
      <c r="C182" s="13" t="s">
        <v>449</v>
      </c>
      <c r="D182" s="13">
        <v>1100</v>
      </c>
      <c r="E182" s="13">
        <v>28.8</v>
      </c>
      <c r="F182" s="13" t="s">
        <v>61</v>
      </c>
      <c r="G182" s="45">
        <f t="shared" si="21"/>
        <v>132000</v>
      </c>
      <c r="H182" s="45">
        <f t="shared" si="19"/>
        <v>13200</v>
      </c>
      <c r="I182" s="45"/>
      <c r="J182" s="45">
        <f t="shared" si="22"/>
        <v>13200</v>
      </c>
      <c r="K182" s="45">
        <f t="shared" si="26"/>
        <v>3960</v>
      </c>
      <c r="L182" s="45">
        <f t="shared" si="20"/>
        <v>3960</v>
      </c>
      <c r="M182" s="45">
        <f t="shared" si="23"/>
        <v>5280</v>
      </c>
      <c r="N182" s="45">
        <f t="shared" si="24"/>
        <v>9240</v>
      </c>
      <c r="O182" s="45">
        <f t="shared" si="25"/>
        <v>13200</v>
      </c>
      <c r="P182" s="145">
        <v>44264</v>
      </c>
      <c r="Q182" s="145">
        <v>44628</v>
      </c>
      <c r="R182" s="145" t="s">
        <v>23</v>
      </c>
      <c r="S182" s="145" t="s">
        <v>416</v>
      </c>
    </row>
    <row r="183" s="119" customFormat="1" ht="20" customHeight="1" spans="1:19">
      <c r="A183" s="13">
        <v>177</v>
      </c>
      <c r="B183" s="150" t="s">
        <v>450</v>
      </c>
      <c r="C183" s="150" t="s">
        <v>451</v>
      </c>
      <c r="D183" s="150">
        <v>1100</v>
      </c>
      <c r="E183" s="150">
        <v>27.96</v>
      </c>
      <c r="F183" s="150" t="s">
        <v>61</v>
      </c>
      <c r="G183" s="45">
        <f t="shared" si="21"/>
        <v>132000</v>
      </c>
      <c r="H183" s="45">
        <f t="shared" si="19"/>
        <v>13200</v>
      </c>
      <c r="I183" s="151"/>
      <c r="J183" s="45">
        <f t="shared" si="22"/>
        <v>13200</v>
      </c>
      <c r="K183" s="45">
        <f t="shared" si="26"/>
        <v>3960</v>
      </c>
      <c r="L183" s="45">
        <f t="shared" si="20"/>
        <v>3960</v>
      </c>
      <c r="M183" s="45">
        <f t="shared" si="23"/>
        <v>5280</v>
      </c>
      <c r="N183" s="45">
        <f t="shared" si="24"/>
        <v>9240</v>
      </c>
      <c r="O183" s="45">
        <f t="shared" si="25"/>
        <v>13200</v>
      </c>
      <c r="P183" s="152">
        <v>44265</v>
      </c>
      <c r="Q183" s="152">
        <v>44629</v>
      </c>
      <c r="R183" s="152" t="s">
        <v>23</v>
      </c>
      <c r="S183" s="152" t="s">
        <v>452</v>
      </c>
    </row>
    <row r="184" s="119" customFormat="1" ht="20" customHeight="1" spans="1:19">
      <c r="A184" s="13">
        <v>178</v>
      </c>
      <c r="B184" s="150" t="s">
        <v>453</v>
      </c>
      <c r="C184" s="150" t="s">
        <v>454</v>
      </c>
      <c r="D184" s="150">
        <v>3700</v>
      </c>
      <c r="E184" s="150">
        <v>85</v>
      </c>
      <c r="F184" s="150" t="s">
        <v>61</v>
      </c>
      <c r="G184" s="45">
        <f t="shared" si="21"/>
        <v>444000</v>
      </c>
      <c r="H184" s="45">
        <f t="shared" si="19"/>
        <v>44400</v>
      </c>
      <c r="I184" s="151"/>
      <c r="J184" s="45">
        <f t="shared" si="22"/>
        <v>44400</v>
      </c>
      <c r="K184" s="45">
        <f t="shared" si="26"/>
        <v>13320</v>
      </c>
      <c r="L184" s="45">
        <f t="shared" si="20"/>
        <v>13320</v>
      </c>
      <c r="M184" s="45">
        <f t="shared" si="23"/>
        <v>17760</v>
      </c>
      <c r="N184" s="45">
        <f t="shared" si="24"/>
        <v>31080</v>
      </c>
      <c r="O184" s="45">
        <f t="shared" si="25"/>
        <v>44400</v>
      </c>
      <c r="P184" s="152">
        <v>44265</v>
      </c>
      <c r="Q184" s="152">
        <v>44629</v>
      </c>
      <c r="R184" s="152" t="s">
        <v>23</v>
      </c>
      <c r="S184" s="152" t="s">
        <v>455</v>
      </c>
    </row>
    <row r="185" s="119" customFormat="1" ht="20" customHeight="1" spans="1:19">
      <c r="A185" s="13">
        <v>179</v>
      </c>
      <c r="B185" s="13" t="s">
        <v>456</v>
      </c>
      <c r="C185" s="13" t="s">
        <v>457</v>
      </c>
      <c r="D185" s="13">
        <v>1150</v>
      </c>
      <c r="E185" s="13">
        <v>31</v>
      </c>
      <c r="F185" s="13" t="s">
        <v>61</v>
      </c>
      <c r="G185" s="45">
        <f t="shared" si="21"/>
        <v>138000</v>
      </c>
      <c r="H185" s="45">
        <f t="shared" si="19"/>
        <v>13800</v>
      </c>
      <c r="I185" s="45"/>
      <c r="J185" s="45">
        <f t="shared" si="22"/>
        <v>13800</v>
      </c>
      <c r="K185" s="45">
        <f t="shared" si="26"/>
        <v>4140</v>
      </c>
      <c r="L185" s="45">
        <f t="shared" si="20"/>
        <v>4140</v>
      </c>
      <c r="M185" s="45">
        <f t="shared" si="23"/>
        <v>5520</v>
      </c>
      <c r="N185" s="45">
        <f t="shared" si="24"/>
        <v>9660</v>
      </c>
      <c r="O185" s="45">
        <f t="shared" si="25"/>
        <v>13800</v>
      </c>
      <c r="P185" s="145">
        <v>44262</v>
      </c>
      <c r="Q185" s="145">
        <v>44626</v>
      </c>
      <c r="R185" s="145" t="s">
        <v>23</v>
      </c>
      <c r="S185" s="145" t="s">
        <v>458</v>
      </c>
    </row>
    <row r="186" s="119" customFormat="1" ht="20" customHeight="1" spans="1:19">
      <c r="A186" s="13">
        <v>180</v>
      </c>
      <c r="B186" s="13" t="s">
        <v>456</v>
      </c>
      <c r="C186" s="13" t="s">
        <v>459</v>
      </c>
      <c r="D186" s="13">
        <v>500</v>
      </c>
      <c r="E186" s="13">
        <v>11.85</v>
      </c>
      <c r="F186" s="13" t="s">
        <v>61</v>
      </c>
      <c r="G186" s="45">
        <f t="shared" si="21"/>
        <v>60000</v>
      </c>
      <c r="H186" s="45">
        <f t="shared" si="19"/>
        <v>6000</v>
      </c>
      <c r="I186" s="45"/>
      <c r="J186" s="45">
        <f t="shared" si="22"/>
        <v>6000</v>
      </c>
      <c r="K186" s="45">
        <f t="shared" si="26"/>
        <v>1800</v>
      </c>
      <c r="L186" s="45">
        <f t="shared" si="20"/>
        <v>1800</v>
      </c>
      <c r="M186" s="45">
        <f t="shared" si="23"/>
        <v>2400</v>
      </c>
      <c r="N186" s="45">
        <f t="shared" si="24"/>
        <v>4200</v>
      </c>
      <c r="O186" s="45">
        <f t="shared" si="25"/>
        <v>6000</v>
      </c>
      <c r="P186" s="145">
        <v>44262</v>
      </c>
      <c r="Q186" s="145">
        <v>44626</v>
      </c>
      <c r="R186" s="145" t="s">
        <v>23</v>
      </c>
      <c r="S186" s="145" t="s">
        <v>458</v>
      </c>
    </row>
    <row r="187" s="119" customFormat="1" ht="20" customHeight="1" spans="1:19">
      <c r="A187" s="13">
        <v>181</v>
      </c>
      <c r="B187" s="13" t="s">
        <v>460</v>
      </c>
      <c r="C187" s="13" t="s">
        <v>461</v>
      </c>
      <c r="D187" s="13">
        <v>700</v>
      </c>
      <c r="E187" s="13">
        <v>25.3</v>
      </c>
      <c r="F187" s="13" t="s">
        <v>61</v>
      </c>
      <c r="G187" s="45">
        <f t="shared" si="21"/>
        <v>84000</v>
      </c>
      <c r="H187" s="45">
        <f t="shared" si="19"/>
        <v>8400</v>
      </c>
      <c r="I187" s="45"/>
      <c r="J187" s="45">
        <f t="shared" si="22"/>
        <v>8400</v>
      </c>
      <c r="K187" s="45">
        <f t="shared" si="26"/>
        <v>2520</v>
      </c>
      <c r="L187" s="45">
        <f t="shared" si="20"/>
        <v>2520</v>
      </c>
      <c r="M187" s="45">
        <f t="shared" si="23"/>
        <v>3360</v>
      </c>
      <c r="N187" s="45">
        <f t="shared" si="24"/>
        <v>5880</v>
      </c>
      <c r="O187" s="45">
        <f t="shared" si="25"/>
        <v>8400</v>
      </c>
      <c r="P187" s="152">
        <v>44266</v>
      </c>
      <c r="Q187" s="152">
        <v>44630</v>
      </c>
      <c r="R187" s="152" t="s">
        <v>23</v>
      </c>
      <c r="S187" s="152" t="s">
        <v>305</v>
      </c>
    </row>
    <row r="188" s="119" customFormat="1" ht="20" customHeight="1" spans="1:19">
      <c r="A188" s="13">
        <v>182</v>
      </c>
      <c r="B188" s="13" t="s">
        <v>462</v>
      </c>
      <c r="C188" s="13" t="s">
        <v>463</v>
      </c>
      <c r="D188" s="13">
        <v>1000</v>
      </c>
      <c r="E188" s="13">
        <v>26.94</v>
      </c>
      <c r="F188" s="13" t="s">
        <v>61</v>
      </c>
      <c r="G188" s="45">
        <f t="shared" si="21"/>
        <v>120000</v>
      </c>
      <c r="H188" s="45">
        <f t="shared" si="19"/>
        <v>12000</v>
      </c>
      <c r="I188" s="45"/>
      <c r="J188" s="45">
        <f t="shared" si="22"/>
        <v>12000</v>
      </c>
      <c r="K188" s="45">
        <f t="shared" si="26"/>
        <v>3600</v>
      </c>
      <c r="L188" s="45">
        <f t="shared" si="20"/>
        <v>3600</v>
      </c>
      <c r="M188" s="45">
        <f t="shared" si="23"/>
        <v>4800</v>
      </c>
      <c r="N188" s="45">
        <f t="shared" si="24"/>
        <v>8400</v>
      </c>
      <c r="O188" s="45">
        <f t="shared" si="25"/>
        <v>12000</v>
      </c>
      <c r="P188" s="152">
        <v>44266</v>
      </c>
      <c r="Q188" s="152">
        <v>44630</v>
      </c>
      <c r="R188" s="152" t="s">
        <v>23</v>
      </c>
      <c r="S188" s="152" t="s">
        <v>272</v>
      </c>
    </row>
    <row r="189" s="119" customFormat="1" ht="20" customHeight="1" spans="1:19">
      <c r="A189" s="13">
        <v>183</v>
      </c>
      <c r="B189" s="13" t="s">
        <v>464</v>
      </c>
      <c r="C189" s="13" t="s">
        <v>465</v>
      </c>
      <c r="D189" s="13">
        <v>500</v>
      </c>
      <c r="E189" s="13">
        <v>11.45</v>
      </c>
      <c r="F189" s="13" t="s">
        <v>61</v>
      </c>
      <c r="G189" s="45">
        <f t="shared" si="21"/>
        <v>60000</v>
      </c>
      <c r="H189" s="45">
        <f t="shared" si="19"/>
        <v>6000</v>
      </c>
      <c r="I189" s="45"/>
      <c r="J189" s="45">
        <f t="shared" si="22"/>
        <v>6000</v>
      </c>
      <c r="K189" s="45">
        <f t="shared" si="26"/>
        <v>1800</v>
      </c>
      <c r="L189" s="45">
        <f t="shared" si="20"/>
        <v>1800</v>
      </c>
      <c r="M189" s="45">
        <f t="shared" si="23"/>
        <v>2400</v>
      </c>
      <c r="N189" s="45">
        <f t="shared" si="24"/>
        <v>4200</v>
      </c>
      <c r="O189" s="45">
        <f t="shared" si="25"/>
        <v>6000</v>
      </c>
      <c r="P189" s="152">
        <v>44266</v>
      </c>
      <c r="Q189" s="152">
        <v>44630</v>
      </c>
      <c r="R189" s="152" t="s">
        <v>23</v>
      </c>
      <c r="S189" s="152" t="s">
        <v>305</v>
      </c>
    </row>
    <row r="190" s="119" customFormat="1" ht="20" customHeight="1" spans="1:19">
      <c r="A190" s="13">
        <v>184</v>
      </c>
      <c r="B190" s="13" t="s">
        <v>466</v>
      </c>
      <c r="C190" s="13" t="s">
        <v>467</v>
      </c>
      <c r="D190" s="13">
        <v>3100</v>
      </c>
      <c r="E190" s="13">
        <v>84.63</v>
      </c>
      <c r="F190" s="13" t="s">
        <v>301</v>
      </c>
      <c r="G190" s="45">
        <f t="shared" si="21"/>
        <v>372000</v>
      </c>
      <c r="H190" s="45">
        <f t="shared" si="19"/>
        <v>37200</v>
      </c>
      <c r="I190" s="45"/>
      <c r="J190" s="45">
        <f t="shared" si="22"/>
        <v>37200</v>
      </c>
      <c r="K190" s="45">
        <f t="shared" si="26"/>
        <v>11160</v>
      </c>
      <c r="L190" s="45">
        <f t="shared" si="20"/>
        <v>11160</v>
      </c>
      <c r="M190" s="45">
        <f t="shared" si="23"/>
        <v>14880</v>
      </c>
      <c r="N190" s="45">
        <f t="shared" si="24"/>
        <v>26040</v>
      </c>
      <c r="O190" s="45">
        <f t="shared" si="25"/>
        <v>37200</v>
      </c>
      <c r="P190" s="152">
        <v>44285</v>
      </c>
      <c r="Q190" s="152">
        <v>44649</v>
      </c>
      <c r="R190" s="152" t="s">
        <v>23</v>
      </c>
      <c r="S190" s="152" t="s">
        <v>282</v>
      </c>
    </row>
    <row r="191" s="119" customFormat="1" ht="20" customHeight="1" spans="1:19">
      <c r="A191" s="13">
        <v>185</v>
      </c>
      <c r="B191" s="13" t="s">
        <v>468</v>
      </c>
      <c r="C191" s="13" t="s">
        <v>469</v>
      </c>
      <c r="D191" s="13">
        <v>800</v>
      </c>
      <c r="E191" s="13">
        <v>30</v>
      </c>
      <c r="F191" s="13" t="s">
        <v>68</v>
      </c>
      <c r="G191" s="45">
        <f t="shared" si="21"/>
        <v>96000</v>
      </c>
      <c r="H191" s="45">
        <f t="shared" si="19"/>
        <v>9600</v>
      </c>
      <c r="I191" s="45"/>
      <c r="J191" s="45">
        <f t="shared" si="22"/>
        <v>9600</v>
      </c>
      <c r="K191" s="45">
        <f t="shared" si="26"/>
        <v>2880</v>
      </c>
      <c r="L191" s="45">
        <f t="shared" si="20"/>
        <v>2880</v>
      </c>
      <c r="M191" s="45">
        <f t="shared" si="23"/>
        <v>3840</v>
      </c>
      <c r="N191" s="45">
        <f t="shared" si="24"/>
        <v>6720</v>
      </c>
      <c r="O191" s="45">
        <f t="shared" si="25"/>
        <v>9600</v>
      </c>
      <c r="P191" s="152">
        <v>44266</v>
      </c>
      <c r="Q191" s="152">
        <v>44630</v>
      </c>
      <c r="R191" s="152" t="s">
        <v>24</v>
      </c>
      <c r="S191" s="152" t="s">
        <v>470</v>
      </c>
    </row>
    <row r="192" s="119" customFormat="1" ht="20" customHeight="1" spans="1:19">
      <c r="A192" s="13">
        <v>186</v>
      </c>
      <c r="B192" s="13" t="s">
        <v>471</v>
      </c>
      <c r="C192" s="13" t="s">
        <v>472</v>
      </c>
      <c r="D192" s="13">
        <v>3300</v>
      </c>
      <c r="E192" s="13">
        <v>63</v>
      </c>
      <c r="F192" s="13" t="s">
        <v>473</v>
      </c>
      <c r="G192" s="45">
        <f t="shared" si="21"/>
        <v>396000</v>
      </c>
      <c r="H192" s="45">
        <f t="shared" si="19"/>
        <v>39600</v>
      </c>
      <c r="I192" s="45"/>
      <c r="J192" s="45">
        <f t="shared" si="22"/>
        <v>39600</v>
      </c>
      <c r="K192" s="45">
        <f t="shared" si="26"/>
        <v>11880</v>
      </c>
      <c r="L192" s="45">
        <f t="shared" si="20"/>
        <v>11880</v>
      </c>
      <c r="M192" s="45">
        <f t="shared" si="23"/>
        <v>15840</v>
      </c>
      <c r="N192" s="45">
        <f t="shared" si="24"/>
        <v>27720</v>
      </c>
      <c r="O192" s="45">
        <f t="shared" si="25"/>
        <v>39600</v>
      </c>
      <c r="P192" s="152">
        <v>44268</v>
      </c>
      <c r="Q192" s="152">
        <v>44632</v>
      </c>
      <c r="R192" s="152" t="s">
        <v>26</v>
      </c>
      <c r="S192" s="152" t="s">
        <v>356</v>
      </c>
    </row>
    <row r="193" s="119" customFormat="1" ht="20" customHeight="1" spans="1:19">
      <c r="A193" s="13">
        <v>187</v>
      </c>
      <c r="B193" s="13" t="s">
        <v>474</v>
      </c>
      <c r="C193" s="13" t="s">
        <v>475</v>
      </c>
      <c r="D193" s="13">
        <v>3300</v>
      </c>
      <c r="E193" s="13">
        <v>64</v>
      </c>
      <c r="F193" s="13" t="s">
        <v>240</v>
      </c>
      <c r="G193" s="45">
        <f t="shared" si="21"/>
        <v>396000</v>
      </c>
      <c r="H193" s="45">
        <f t="shared" si="19"/>
        <v>39600</v>
      </c>
      <c r="I193" s="45"/>
      <c r="J193" s="45">
        <f t="shared" si="22"/>
        <v>39600</v>
      </c>
      <c r="K193" s="45">
        <f t="shared" si="26"/>
        <v>11880</v>
      </c>
      <c r="L193" s="45">
        <f t="shared" si="20"/>
        <v>11880</v>
      </c>
      <c r="M193" s="45">
        <f t="shared" si="23"/>
        <v>15840</v>
      </c>
      <c r="N193" s="45">
        <f t="shared" si="24"/>
        <v>27720</v>
      </c>
      <c r="O193" s="45">
        <f t="shared" si="25"/>
        <v>39600</v>
      </c>
      <c r="P193" s="152">
        <v>44268</v>
      </c>
      <c r="Q193" s="152">
        <v>44632</v>
      </c>
      <c r="R193" s="152" t="s">
        <v>26</v>
      </c>
      <c r="S193" s="152" t="s">
        <v>356</v>
      </c>
    </row>
    <row r="194" s="119" customFormat="1" ht="20" customHeight="1" spans="1:19">
      <c r="A194" s="13">
        <v>188</v>
      </c>
      <c r="B194" s="13" t="s">
        <v>476</v>
      </c>
      <c r="C194" s="13" t="s">
        <v>477</v>
      </c>
      <c r="D194" s="13">
        <v>1000</v>
      </c>
      <c r="E194" s="13">
        <v>17.69</v>
      </c>
      <c r="F194" s="13" t="s">
        <v>61</v>
      </c>
      <c r="G194" s="45">
        <f t="shared" si="21"/>
        <v>120000</v>
      </c>
      <c r="H194" s="45">
        <f t="shared" si="19"/>
        <v>12000</v>
      </c>
      <c r="I194" s="45"/>
      <c r="J194" s="45">
        <f t="shared" si="22"/>
        <v>12000</v>
      </c>
      <c r="K194" s="45">
        <f t="shared" si="26"/>
        <v>3600</v>
      </c>
      <c r="L194" s="45">
        <f t="shared" si="20"/>
        <v>3600</v>
      </c>
      <c r="M194" s="45">
        <f t="shared" si="23"/>
        <v>4800</v>
      </c>
      <c r="N194" s="45">
        <f t="shared" si="24"/>
        <v>8400</v>
      </c>
      <c r="O194" s="45">
        <f t="shared" si="25"/>
        <v>12000</v>
      </c>
      <c r="P194" s="152">
        <v>44268</v>
      </c>
      <c r="Q194" s="152">
        <v>44632</v>
      </c>
      <c r="R194" s="152" t="s">
        <v>23</v>
      </c>
      <c r="S194" s="152" t="s">
        <v>478</v>
      </c>
    </row>
    <row r="195" s="119" customFormat="1" ht="20" customHeight="1" spans="1:19">
      <c r="A195" s="13">
        <v>189</v>
      </c>
      <c r="B195" s="13" t="s">
        <v>476</v>
      </c>
      <c r="C195" s="13" t="s">
        <v>479</v>
      </c>
      <c r="D195" s="13">
        <v>600</v>
      </c>
      <c r="E195" s="13">
        <v>13.68</v>
      </c>
      <c r="F195" s="13" t="s">
        <v>61</v>
      </c>
      <c r="G195" s="45">
        <f t="shared" si="21"/>
        <v>72000</v>
      </c>
      <c r="H195" s="45">
        <f t="shared" si="19"/>
        <v>7200</v>
      </c>
      <c r="I195" s="45"/>
      <c r="J195" s="45">
        <f t="shared" si="22"/>
        <v>7200</v>
      </c>
      <c r="K195" s="45">
        <f t="shared" si="26"/>
        <v>2160</v>
      </c>
      <c r="L195" s="45">
        <f t="shared" si="20"/>
        <v>2160</v>
      </c>
      <c r="M195" s="45">
        <f t="shared" si="23"/>
        <v>2880</v>
      </c>
      <c r="N195" s="45">
        <f t="shared" si="24"/>
        <v>5040</v>
      </c>
      <c r="O195" s="45">
        <f t="shared" si="25"/>
        <v>7200</v>
      </c>
      <c r="P195" s="152">
        <v>44268</v>
      </c>
      <c r="Q195" s="152">
        <v>44632</v>
      </c>
      <c r="R195" s="152" t="s">
        <v>23</v>
      </c>
      <c r="S195" s="152" t="s">
        <v>478</v>
      </c>
    </row>
    <row r="196" s="119" customFormat="1" ht="20" customHeight="1" spans="1:19">
      <c r="A196" s="13">
        <v>190</v>
      </c>
      <c r="B196" s="13" t="s">
        <v>480</v>
      </c>
      <c r="C196" s="13" t="s">
        <v>481</v>
      </c>
      <c r="D196" s="13">
        <v>400</v>
      </c>
      <c r="E196" s="13">
        <v>11.65</v>
      </c>
      <c r="F196" s="13" t="s">
        <v>61</v>
      </c>
      <c r="G196" s="45">
        <f t="shared" si="21"/>
        <v>48000</v>
      </c>
      <c r="H196" s="45">
        <f t="shared" si="19"/>
        <v>4800</v>
      </c>
      <c r="I196" s="45"/>
      <c r="J196" s="45">
        <f t="shared" si="22"/>
        <v>4800</v>
      </c>
      <c r="K196" s="45">
        <f t="shared" si="26"/>
        <v>1440</v>
      </c>
      <c r="L196" s="45">
        <f t="shared" si="20"/>
        <v>1440</v>
      </c>
      <c r="M196" s="45">
        <f t="shared" si="23"/>
        <v>1920</v>
      </c>
      <c r="N196" s="45">
        <f t="shared" si="24"/>
        <v>3360</v>
      </c>
      <c r="O196" s="45">
        <f t="shared" si="25"/>
        <v>4800</v>
      </c>
      <c r="P196" s="145">
        <v>44269</v>
      </c>
      <c r="Q196" s="145">
        <v>44633</v>
      </c>
      <c r="R196" s="145" t="s">
        <v>23</v>
      </c>
      <c r="S196" s="145" t="s">
        <v>482</v>
      </c>
    </row>
    <row r="197" s="119" customFormat="1" ht="20" customHeight="1" spans="1:19">
      <c r="A197" s="13">
        <v>191</v>
      </c>
      <c r="B197" s="13" t="s">
        <v>480</v>
      </c>
      <c r="C197" s="13" t="s">
        <v>483</v>
      </c>
      <c r="D197" s="13">
        <v>600</v>
      </c>
      <c r="E197" s="13">
        <v>13.86</v>
      </c>
      <c r="F197" s="13" t="s">
        <v>61</v>
      </c>
      <c r="G197" s="45">
        <f t="shared" si="21"/>
        <v>72000</v>
      </c>
      <c r="H197" s="45">
        <f t="shared" si="19"/>
        <v>7200</v>
      </c>
      <c r="I197" s="45"/>
      <c r="J197" s="45">
        <f t="shared" si="22"/>
        <v>7200</v>
      </c>
      <c r="K197" s="45">
        <f t="shared" si="26"/>
        <v>2160</v>
      </c>
      <c r="L197" s="45">
        <f t="shared" si="20"/>
        <v>2160</v>
      </c>
      <c r="M197" s="45">
        <f t="shared" si="23"/>
        <v>2880</v>
      </c>
      <c r="N197" s="45">
        <f t="shared" si="24"/>
        <v>5040</v>
      </c>
      <c r="O197" s="45">
        <f t="shared" si="25"/>
        <v>7200</v>
      </c>
      <c r="P197" s="145">
        <v>44269</v>
      </c>
      <c r="Q197" s="145">
        <v>44633</v>
      </c>
      <c r="R197" s="145" t="s">
        <v>23</v>
      </c>
      <c r="S197" s="145" t="s">
        <v>482</v>
      </c>
    </row>
    <row r="198" s="119" customFormat="1" ht="20" customHeight="1" spans="1:19">
      <c r="A198" s="13">
        <v>192</v>
      </c>
      <c r="B198" s="13" t="s">
        <v>484</v>
      </c>
      <c r="C198" s="13" t="s">
        <v>485</v>
      </c>
      <c r="D198" s="13">
        <v>1000</v>
      </c>
      <c r="E198" s="13">
        <v>24.7</v>
      </c>
      <c r="F198" s="13" t="s">
        <v>107</v>
      </c>
      <c r="G198" s="45">
        <f t="shared" si="21"/>
        <v>120000</v>
      </c>
      <c r="H198" s="45">
        <f t="shared" si="19"/>
        <v>12000</v>
      </c>
      <c r="I198" s="45"/>
      <c r="J198" s="45">
        <f t="shared" si="22"/>
        <v>12000</v>
      </c>
      <c r="K198" s="45">
        <f t="shared" si="26"/>
        <v>3600</v>
      </c>
      <c r="L198" s="45">
        <f t="shared" si="20"/>
        <v>3600</v>
      </c>
      <c r="M198" s="45">
        <f t="shared" si="23"/>
        <v>4800</v>
      </c>
      <c r="N198" s="45">
        <f t="shared" si="24"/>
        <v>8400</v>
      </c>
      <c r="O198" s="45">
        <f t="shared" si="25"/>
        <v>12000</v>
      </c>
      <c r="P198" s="152">
        <v>44266</v>
      </c>
      <c r="Q198" s="152">
        <v>44630</v>
      </c>
      <c r="R198" s="152" t="s">
        <v>24</v>
      </c>
      <c r="S198" s="152" t="s">
        <v>486</v>
      </c>
    </row>
    <row r="199" s="119" customFormat="1" ht="20" customHeight="1" spans="1:19">
      <c r="A199" s="13">
        <v>193</v>
      </c>
      <c r="B199" s="13" t="s">
        <v>487</v>
      </c>
      <c r="C199" s="13" t="s">
        <v>488</v>
      </c>
      <c r="D199" s="13">
        <v>700</v>
      </c>
      <c r="E199" s="13">
        <v>16.9</v>
      </c>
      <c r="F199" s="13" t="s">
        <v>61</v>
      </c>
      <c r="G199" s="45">
        <f t="shared" si="21"/>
        <v>84000</v>
      </c>
      <c r="H199" s="45">
        <f t="shared" ref="H199:H262" si="27">D199*120*10%</f>
        <v>8400</v>
      </c>
      <c r="I199" s="45"/>
      <c r="J199" s="45">
        <f t="shared" si="22"/>
        <v>8400</v>
      </c>
      <c r="K199" s="45">
        <f t="shared" si="26"/>
        <v>2520</v>
      </c>
      <c r="L199" s="45">
        <f t="shared" ref="L199:L262" si="28">J199*0.3</f>
        <v>2520</v>
      </c>
      <c r="M199" s="45">
        <f t="shared" si="23"/>
        <v>3360</v>
      </c>
      <c r="N199" s="45">
        <f t="shared" si="24"/>
        <v>5880</v>
      </c>
      <c r="O199" s="45">
        <f t="shared" si="25"/>
        <v>8400</v>
      </c>
      <c r="P199" s="145">
        <v>44269</v>
      </c>
      <c r="Q199" s="145">
        <v>44633</v>
      </c>
      <c r="R199" s="145" t="s">
        <v>23</v>
      </c>
      <c r="S199" s="145" t="s">
        <v>489</v>
      </c>
    </row>
    <row r="200" s="119" customFormat="1" ht="20" customHeight="1" spans="1:19">
      <c r="A200" s="13">
        <v>194</v>
      </c>
      <c r="B200" s="13" t="s">
        <v>490</v>
      </c>
      <c r="C200" s="13" t="s">
        <v>491</v>
      </c>
      <c r="D200" s="13">
        <v>3800</v>
      </c>
      <c r="E200" s="13">
        <v>88</v>
      </c>
      <c r="F200" s="13" t="s">
        <v>61</v>
      </c>
      <c r="G200" s="45">
        <f t="shared" ref="G200:G263" si="29">D200*120</f>
        <v>456000</v>
      </c>
      <c r="H200" s="45">
        <f t="shared" si="27"/>
        <v>45600</v>
      </c>
      <c r="I200" s="45"/>
      <c r="J200" s="45">
        <f t="shared" ref="J200:J263" si="30">H200+I200</f>
        <v>45600</v>
      </c>
      <c r="K200" s="45">
        <f t="shared" si="26"/>
        <v>13680</v>
      </c>
      <c r="L200" s="45">
        <f t="shared" si="28"/>
        <v>13680</v>
      </c>
      <c r="M200" s="45">
        <f t="shared" ref="M200:M263" si="31">J200*0.4</f>
        <v>18240</v>
      </c>
      <c r="N200" s="45">
        <f t="shared" ref="N200:N263" si="32">L200+M200</f>
        <v>31920</v>
      </c>
      <c r="O200" s="45">
        <f t="shared" ref="O200:O263" si="33">K200+N200</f>
        <v>45600</v>
      </c>
      <c r="P200" s="145">
        <v>44273</v>
      </c>
      <c r="Q200" s="145">
        <v>44637</v>
      </c>
      <c r="R200" s="145" t="s">
        <v>23</v>
      </c>
      <c r="S200" s="145" t="s">
        <v>489</v>
      </c>
    </row>
    <row r="201" s="119" customFormat="1" ht="20" customHeight="1" spans="1:19">
      <c r="A201" s="13">
        <v>195</v>
      </c>
      <c r="B201" s="13" t="s">
        <v>419</v>
      </c>
      <c r="C201" s="13" t="s">
        <v>492</v>
      </c>
      <c r="D201" s="13">
        <v>400</v>
      </c>
      <c r="E201" s="13">
        <v>9.61</v>
      </c>
      <c r="F201" s="13" t="s">
        <v>107</v>
      </c>
      <c r="G201" s="45">
        <f t="shared" si="29"/>
        <v>48000</v>
      </c>
      <c r="H201" s="45">
        <f t="shared" si="27"/>
        <v>4800</v>
      </c>
      <c r="I201" s="45"/>
      <c r="J201" s="45">
        <f t="shared" si="30"/>
        <v>4800</v>
      </c>
      <c r="K201" s="45">
        <f t="shared" si="26"/>
        <v>1440</v>
      </c>
      <c r="L201" s="45">
        <f t="shared" si="28"/>
        <v>1440</v>
      </c>
      <c r="M201" s="45">
        <f t="shared" si="31"/>
        <v>1920</v>
      </c>
      <c r="N201" s="45">
        <f t="shared" si="32"/>
        <v>3360</v>
      </c>
      <c r="O201" s="45">
        <f t="shared" si="33"/>
        <v>4800</v>
      </c>
      <c r="P201" s="152">
        <v>44266</v>
      </c>
      <c r="Q201" s="152">
        <v>44630</v>
      </c>
      <c r="R201" s="152" t="s">
        <v>23</v>
      </c>
      <c r="S201" s="152" t="s">
        <v>302</v>
      </c>
    </row>
    <row r="202" s="119" customFormat="1" ht="20" customHeight="1" spans="1:19">
      <c r="A202" s="13">
        <v>196</v>
      </c>
      <c r="B202" s="13" t="s">
        <v>493</v>
      </c>
      <c r="C202" s="13" t="s">
        <v>494</v>
      </c>
      <c r="D202" s="13">
        <v>1200</v>
      </c>
      <c r="E202" s="13">
        <v>38</v>
      </c>
      <c r="F202" s="13" t="s">
        <v>61</v>
      </c>
      <c r="G202" s="45">
        <f t="shared" si="29"/>
        <v>144000</v>
      </c>
      <c r="H202" s="45">
        <f t="shared" si="27"/>
        <v>14400</v>
      </c>
      <c r="I202" s="45"/>
      <c r="J202" s="45">
        <f t="shared" si="30"/>
        <v>14400</v>
      </c>
      <c r="K202" s="45">
        <f t="shared" si="26"/>
        <v>4320</v>
      </c>
      <c r="L202" s="45">
        <f t="shared" si="28"/>
        <v>4320</v>
      </c>
      <c r="M202" s="45">
        <f t="shared" si="31"/>
        <v>5760</v>
      </c>
      <c r="N202" s="45">
        <f t="shared" si="32"/>
        <v>10080</v>
      </c>
      <c r="O202" s="45">
        <f t="shared" si="33"/>
        <v>14400</v>
      </c>
      <c r="P202" s="145">
        <v>44270</v>
      </c>
      <c r="Q202" s="145">
        <v>44634</v>
      </c>
      <c r="R202" s="145" t="s">
        <v>23</v>
      </c>
      <c r="S202" s="145" t="s">
        <v>489</v>
      </c>
    </row>
    <row r="203" s="119" customFormat="1" ht="20" customHeight="1" spans="1:19">
      <c r="A203" s="13">
        <v>197</v>
      </c>
      <c r="B203" s="13" t="s">
        <v>487</v>
      </c>
      <c r="C203" s="13" t="s">
        <v>495</v>
      </c>
      <c r="D203" s="13">
        <v>800</v>
      </c>
      <c r="E203" s="13">
        <v>21</v>
      </c>
      <c r="F203" s="13" t="s">
        <v>496</v>
      </c>
      <c r="G203" s="45">
        <f t="shared" si="29"/>
        <v>96000</v>
      </c>
      <c r="H203" s="45">
        <f t="shared" si="27"/>
        <v>9600</v>
      </c>
      <c r="I203" s="45"/>
      <c r="J203" s="45">
        <f t="shared" si="30"/>
        <v>9600</v>
      </c>
      <c r="K203" s="45">
        <f t="shared" si="26"/>
        <v>2880</v>
      </c>
      <c r="L203" s="45">
        <f t="shared" si="28"/>
        <v>2880</v>
      </c>
      <c r="M203" s="45">
        <f t="shared" si="31"/>
        <v>3840</v>
      </c>
      <c r="N203" s="45">
        <f t="shared" si="32"/>
        <v>6720</v>
      </c>
      <c r="O203" s="45">
        <f t="shared" si="33"/>
        <v>9600</v>
      </c>
      <c r="P203" s="152">
        <v>44266</v>
      </c>
      <c r="Q203" s="152">
        <v>44633</v>
      </c>
      <c r="R203" s="152" t="s">
        <v>23</v>
      </c>
      <c r="S203" s="152" t="s">
        <v>497</v>
      </c>
    </row>
    <row r="204" s="119" customFormat="1" ht="20" customHeight="1" spans="1:19">
      <c r="A204" s="13">
        <v>198</v>
      </c>
      <c r="B204" s="13" t="s">
        <v>498</v>
      </c>
      <c r="C204" s="16" t="s">
        <v>499</v>
      </c>
      <c r="D204" s="13">
        <v>2200</v>
      </c>
      <c r="E204" s="13">
        <v>54.42</v>
      </c>
      <c r="F204" s="13" t="s">
        <v>68</v>
      </c>
      <c r="G204" s="45">
        <f t="shared" si="29"/>
        <v>264000</v>
      </c>
      <c r="H204" s="45">
        <f t="shared" si="27"/>
        <v>26400</v>
      </c>
      <c r="I204" s="45"/>
      <c r="J204" s="45">
        <f t="shared" si="30"/>
        <v>26400</v>
      </c>
      <c r="K204" s="45">
        <f t="shared" si="26"/>
        <v>7920</v>
      </c>
      <c r="L204" s="45">
        <f t="shared" si="28"/>
        <v>7920</v>
      </c>
      <c r="M204" s="45">
        <f t="shared" si="31"/>
        <v>10560</v>
      </c>
      <c r="N204" s="45">
        <f t="shared" si="32"/>
        <v>18480</v>
      </c>
      <c r="O204" s="45">
        <f t="shared" si="33"/>
        <v>26400</v>
      </c>
      <c r="P204" s="145">
        <v>44270</v>
      </c>
      <c r="Q204" s="145">
        <v>44634</v>
      </c>
      <c r="R204" s="145" t="s">
        <v>23</v>
      </c>
      <c r="S204" s="145" t="s">
        <v>500</v>
      </c>
    </row>
    <row r="205" s="119" customFormat="1" ht="20" customHeight="1" spans="1:19">
      <c r="A205" s="13">
        <v>199</v>
      </c>
      <c r="B205" s="13" t="s">
        <v>498</v>
      </c>
      <c r="C205" s="16" t="s">
        <v>501</v>
      </c>
      <c r="D205" s="13">
        <v>600</v>
      </c>
      <c r="E205" s="13">
        <v>14.41</v>
      </c>
      <c r="F205" s="13" t="s">
        <v>107</v>
      </c>
      <c r="G205" s="45">
        <f t="shared" si="29"/>
        <v>72000</v>
      </c>
      <c r="H205" s="45">
        <f t="shared" si="27"/>
        <v>7200</v>
      </c>
      <c r="I205" s="45"/>
      <c r="J205" s="45">
        <f t="shared" si="30"/>
        <v>7200</v>
      </c>
      <c r="K205" s="45">
        <f t="shared" si="26"/>
        <v>2160</v>
      </c>
      <c r="L205" s="45">
        <f t="shared" si="28"/>
        <v>2160</v>
      </c>
      <c r="M205" s="45">
        <f t="shared" si="31"/>
        <v>2880</v>
      </c>
      <c r="N205" s="45">
        <f t="shared" si="32"/>
        <v>5040</v>
      </c>
      <c r="O205" s="45">
        <f t="shared" si="33"/>
        <v>7200</v>
      </c>
      <c r="P205" s="145">
        <v>44270</v>
      </c>
      <c r="Q205" s="145">
        <v>44634</v>
      </c>
      <c r="R205" s="145" t="s">
        <v>23</v>
      </c>
      <c r="S205" s="145" t="s">
        <v>500</v>
      </c>
    </row>
    <row r="206" s="119" customFormat="1" ht="20" customHeight="1" spans="1:19">
      <c r="A206" s="13">
        <v>200</v>
      </c>
      <c r="B206" s="13" t="s">
        <v>502</v>
      </c>
      <c r="C206" s="13" t="s">
        <v>503</v>
      </c>
      <c r="D206" s="13">
        <v>600</v>
      </c>
      <c r="E206" s="13">
        <v>13.73</v>
      </c>
      <c r="F206" s="13" t="s">
        <v>61</v>
      </c>
      <c r="G206" s="45">
        <f t="shared" si="29"/>
        <v>72000</v>
      </c>
      <c r="H206" s="45">
        <f t="shared" si="27"/>
        <v>7200</v>
      </c>
      <c r="I206" s="45"/>
      <c r="J206" s="45">
        <f t="shared" si="30"/>
        <v>7200</v>
      </c>
      <c r="K206" s="45">
        <f t="shared" si="26"/>
        <v>2160</v>
      </c>
      <c r="L206" s="45">
        <f t="shared" si="28"/>
        <v>2160</v>
      </c>
      <c r="M206" s="45">
        <f t="shared" si="31"/>
        <v>2880</v>
      </c>
      <c r="N206" s="45">
        <f t="shared" si="32"/>
        <v>5040</v>
      </c>
      <c r="O206" s="45">
        <f t="shared" si="33"/>
        <v>7200</v>
      </c>
      <c r="P206" s="145">
        <v>44270</v>
      </c>
      <c r="Q206" s="145">
        <v>44634</v>
      </c>
      <c r="R206" s="145" t="s">
        <v>23</v>
      </c>
      <c r="S206" s="145" t="s">
        <v>504</v>
      </c>
    </row>
    <row r="207" s="119" customFormat="1" ht="20" customHeight="1" spans="1:19">
      <c r="A207" s="13">
        <v>201</v>
      </c>
      <c r="B207" s="13" t="s">
        <v>493</v>
      </c>
      <c r="C207" s="13" t="s">
        <v>505</v>
      </c>
      <c r="D207" s="13">
        <v>1700</v>
      </c>
      <c r="E207" s="13">
        <v>38.7</v>
      </c>
      <c r="F207" s="13" t="s">
        <v>61</v>
      </c>
      <c r="G207" s="45">
        <f t="shared" si="29"/>
        <v>204000</v>
      </c>
      <c r="H207" s="45">
        <f t="shared" si="27"/>
        <v>20400</v>
      </c>
      <c r="I207" s="45"/>
      <c r="J207" s="45">
        <f t="shared" si="30"/>
        <v>20400</v>
      </c>
      <c r="K207" s="45">
        <f t="shared" si="26"/>
        <v>6120</v>
      </c>
      <c r="L207" s="45">
        <f t="shared" si="28"/>
        <v>6120</v>
      </c>
      <c r="M207" s="45">
        <f t="shared" si="31"/>
        <v>8160</v>
      </c>
      <c r="N207" s="45">
        <f t="shared" si="32"/>
        <v>14280</v>
      </c>
      <c r="O207" s="45">
        <f t="shared" si="33"/>
        <v>20400</v>
      </c>
      <c r="P207" s="145">
        <v>44270</v>
      </c>
      <c r="Q207" s="145">
        <v>44634</v>
      </c>
      <c r="R207" s="145" t="s">
        <v>23</v>
      </c>
      <c r="S207" s="145" t="s">
        <v>489</v>
      </c>
    </row>
    <row r="208" s="119" customFormat="1" ht="20" customHeight="1" spans="1:19">
      <c r="A208" s="13">
        <v>202</v>
      </c>
      <c r="B208" s="150" t="s">
        <v>506</v>
      </c>
      <c r="C208" s="150" t="s">
        <v>507</v>
      </c>
      <c r="D208" s="150">
        <v>650</v>
      </c>
      <c r="E208" s="150">
        <v>19.8</v>
      </c>
      <c r="F208" s="150" t="s">
        <v>107</v>
      </c>
      <c r="G208" s="45">
        <f t="shared" si="29"/>
        <v>78000</v>
      </c>
      <c r="H208" s="45">
        <f t="shared" si="27"/>
        <v>7800</v>
      </c>
      <c r="I208" s="151"/>
      <c r="J208" s="45">
        <f t="shared" si="30"/>
        <v>7800</v>
      </c>
      <c r="K208" s="45">
        <f t="shared" ref="K208:K271" si="34">J208*0.3</f>
        <v>2340</v>
      </c>
      <c r="L208" s="45">
        <f t="shared" si="28"/>
        <v>2340</v>
      </c>
      <c r="M208" s="45">
        <f t="shared" si="31"/>
        <v>3120</v>
      </c>
      <c r="N208" s="45">
        <f t="shared" si="32"/>
        <v>5460</v>
      </c>
      <c r="O208" s="45">
        <f t="shared" si="33"/>
        <v>7800</v>
      </c>
      <c r="P208" s="152">
        <v>44265</v>
      </c>
      <c r="Q208" s="153">
        <v>44639</v>
      </c>
      <c r="R208" s="152" t="s">
        <v>23</v>
      </c>
      <c r="S208" s="152" t="s">
        <v>241</v>
      </c>
    </row>
    <row r="209" s="119" customFormat="1" ht="20" customHeight="1" spans="1:19">
      <c r="A209" s="13">
        <v>203</v>
      </c>
      <c r="B209" s="13" t="s">
        <v>508</v>
      </c>
      <c r="C209" s="13" t="s">
        <v>509</v>
      </c>
      <c r="D209" s="13">
        <v>1200</v>
      </c>
      <c r="E209" s="13">
        <v>38.21</v>
      </c>
      <c r="F209" s="13" t="s">
        <v>473</v>
      </c>
      <c r="G209" s="45">
        <f t="shared" si="29"/>
        <v>144000</v>
      </c>
      <c r="H209" s="45">
        <f t="shared" si="27"/>
        <v>14400</v>
      </c>
      <c r="I209" s="45"/>
      <c r="J209" s="45">
        <f t="shared" si="30"/>
        <v>14400</v>
      </c>
      <c r="K209" s="45">
        <f t="shared" si="34"/>
        <v>4320</v>
      </c>
      <c r="L209" s="45">
        <f t="shared" si="28"/>
        <v>4320</v>
      </c>
      <c r="M209" s="45">
        <f t="shared" si="31"/>
        <v>5760</v>
      </c>
      <c r="N209" s="45">
        <f t="shared" si="32"/>
        <v>10080</v>
      </c>
      <c r="O209" s="45">
        <f t="shared" si="33"/>
        <v>14400</v>
      </c>
      <c r="P209" s="145">
        <v>44270</v>
      </c>
      <c r="Q209" s="145">
        <v>44644</v>
      </c>
      <c r="R209" s="145" t="s">
        <v>23</v>
      </c>
      <c r="S209" s="145" t="s">
        <v>246</v>
      </c>
    </row>
    <row r="210" s="119" customFormat="1" ht="20" customHeight="1" spans="1:19">
      <c r="A210" s="13">
        <v>204</v>
      </c>
      <c r="B210" s="13" t="s">
        <v>510</v>
      </c>
      <c r="C210" s="13" t="s">
        <v>511</v>
      </c>
      <c r="D210" s="13">
        <v>1300</v>
      </c>
      <c r="E210" s="13">
        <v>35.72</v>
      </c>
      <c r="F210" s="13" t="s">
        <v>68</v>
      </c>
      <c r="G210" s="45">
        <f t="shared" si="29"/>
        <v>156000</v>
      </c>
      <c r="H210" s="45">
        <f t="shared" si="27"/>
        <v>15600</v>
      </c>
      <c r="I210" s="45">
        <v>4680</v>
      </c>
      <c r="J210" s="45">
        <f t="shared" si="30"/>
        <v>20280</v>
      </c>
      <c r="K210" s="45">
        <f t="shared" si="34"/>
        <v>6084</v>
      </c>
      <c r="L210" s="45">
        <f t="shared" si="28"/>
        <v>6084</v>
      </c>
      <c r="M210" s="45">
        <f t="shared" si="31"/>
        <v>8112</v>
      </c>
      <c r="N210" s="45">
        <f t="shared" si="32"/>
        <v>14196</v>
      </c>
      <c r="O210" s="45">
        <f t="shared" si="33"/>
        <v>20280</v>
      </c>
      <c r="P210" s="145">
        <v>44270</v>
      </c>
      <c r="Q210" s="145">
        <v>44634</v>
      </c>
      <c r="R210" s="145" t="s">
        <v>23</v>
      </c>
      <c r="S210" s="145" t="s">
        <v>246</v>
      </c>
    </row>
    <row r="211" s="119" customFormat="1" ht="20" customHeight="1" spans="1:19">
      <c r="A211" s="13">
        <v>205</v>
      </c>
      <c r="B211" s="150" t="s">
        <v>506</v>
      </c>
      <c r="C211" s="150" t="s">
        <v>512</v>
      </c>
      <c r="D211" s="150">
        <v>1500</v>
      </c>
      <c r="E211" s="150">
        <v>35.86</v>
      </c>
      <c r="F211" s="150" t="s">
        <v>107</v>
      </c>
      <c r="G211" s="45">
        <f t="shared" si="29"/>
        <v>180000</v>
      </c>
      <c r="H211" s="45">
        <f t="shared" si="27"/>
        <v>18000</v>
      </c>
      <c r="I211" s="151"/>
      <c r="J211" s="45">
        <f t="shared" si="30"/>
        <v>18000</v>
      </c>
      <c r="K211" s="45">
        <f t="shared" si="34"/>
        <v>5400</v>
      </c>
      <c r="L211" s="45">
        <f t="shared" si="28"/>
        <v>5400</v>
      </c>
      <c r="M211" s="45">
        <f t="shared" si="31"/>
        <v>7200</v>
      </c>
      <c r="N211" s="45">
        <f t="shared" si="32"/>
        <v>12600</v>
      </c>
      <c r="O211" s="45">
        <f t="shared" si="33"/>
        <v>18000</v>
      </c>
      <c r="P211" s="152">
        <v>44265</v>
      </c>
      <c r="Q211" s="152">
        <v>44639</v>
      </c>
      <c r="R211" s="152" t="s">
        <v>23</v>
      </c>
      <c r="S211" s="152" t="s">
        <v>241</v>
      </c>
    </row>
    <row r="212" s="119" customFormat="1" ht="20" customHeight="1" spans="1:19">
      <c r="A212" s="13">
        <v>206</v>
      </c>
      <c r="B212" s="150" t="s">
        <v>506</v>
      </c>
      <c r="C212" s="150" t="s">
        <v>513</v>
      </c>
      <c r="D212" s="150">
        <v>850</v>
      </c>
      <c r="E212" s="150">
        <v>22.1</v>
      </c>
      <c r="F212" s="150" t="s">
        <v>107</v>
      </c>
      <c r="G212" s="45">
        <f t="shared" si="29"/>
        <v>102000</v>
      </c>
      <c r="H212" s="45">
        <f t="shared" si="27"/>
        <v>10200</v>
      </c>
      <c r="I212" s="151"/>
      <c r="J212" s="45">
        <f t="shared" si="30"/>
        <v>10200</v>
      </c>
      <c r="K212" s="45">
        <f t="shared" si="34"/>
        <v>3060</v>
      </c>
      <c r="L212" s="45">
        <f t="shared" si="28"/>
        <v>3060</v>
      </c>
      <c r="M212" s="45">
        <f t="shared" si="31"/>
        <v>4080</v>
      </c>
      <c r="N212" s="45">
        <f t="shared" si="32"/>
        <v>7140</v>
      </c>
      <c r="O212" s="45">
        <f t="shared" si="33"/>
        <v>10200</v>
      </c>
      <c r="P212" s="152">
        <v>44265</v>
      </c>
      <c r="Q212" s="152">
        <v>44639</v>
      </c>
      <c r="R212" s="152" t="s">
        <v>23</v>
      </c>
      <c r="S212" s="152" t="s">
        <v>241</v>
      </c>
    </row>
    <row r="213" s="119" customFormat="1" ht="20" customHeight="1" spans="1:19">
      <c r="A213" s="13">
        <v>207</v>
      </c>
      <c r="B213" s="13" t="s">
        <v>514</v>
      </c>
      <c r="C213" s="13" t="s">
        <v>515</v>
      </c>
      <c r="D213" s="13">
        <v>2100</v>
      </c>
      <c r="E213" s="13">
        <v>37.6</v>
      </c>
      <c r="F213" s="13" t="s">
        <v>61</v>
      </c>
      <c r="G213" s="45">
        <f t="shared" si="29"/>
        <v>252000</v>
      </c>
      <c r="H213" s="45">
        <f t="shared" si="27"/>
        <v>25200</v>
      </c>
      <c r="I213" s="45"/>
      <c r="J213" s="45">
        <f t="shared" si="30"/>
        <v>25200</v>
      </c>
      <c r="K213" s="45">
        <f t="shared" si="34"/>
        <v>7560</v>
      </c>
      <c r="L213" s="45">
        <f t="shared" si="28"/>
        <v>7560</v>
      </c>
      <c r="M213" s="45">
        <f t="shared" si="31"/>
        <v>10080</v>
      </c>
      <c r="N213" s="45">
        <f t="shared" si="32"/>
        <v>17640</v>
      </c>
      <c r="O213" s="45">
        <f t="shared" si="33"/>
        <v>25200</v>
      </c>
      <c r="P213" s="145">
        <v>44264</v>
      </c>
      <c r="Q213" s="149">
        <v>44638</v>
      </c>
      <c r="R213" s="145" t="s">
        <v>26</v>
      </c>
      <c r="S213" s="145" t="s">
        <v>516</v>
      </c>
    </row>
    <row r="214" s="119" customFormat="1" ht="20" customHeight="1" spans="1:19">
      <c r="A214" s="13">
        <v>208</v>
      </c>
      <c r="B214" s="13" t="s">
        <v>514</v>
      </c>
      <c r="C214" s="13" t="s">
        <v>517</v>
      </c>
      <c r="D214" s="13">
        <v>1300</v>
      </c>
      <c r="E214" s="13">
        <v>24.49</v>
      </c>
      <c r="F214" s="13" t="s">
        <v>61</v>
      </c>
      <c r="G214" s="45">
        <f t="shared" si="29"/>
        <v>156000</v>
      </c>
      <c r="H214" s="45">
        <f t="shared" si="27"/>
        <v>15600</v>
      </c>
      <c r="I214" s="45"/>
      <c r="J214" s="45">
        <f t="shared" si="30"/>
        <v>15600</v>
      </c>
      <c r="K214" s="45">
        <f t="shared" si="34"/>
        <v>4680</v>
      </c>
      <c r="L214" s="45">
        <f t="shared" si="28"/>
        <v>4680</v>
      </c>
      <c r="M214" s="45">
        <f t="shared" si="31"/>
        <v>6240</v>
      </c>
      <c r="N214" s="45">
        <f t="shared" si="32"/>
        <v>10920</v>
      </c>
      <c r="O214" s="45">
        <f t="shared" si="33"/>
        <v>15600</v>
      </c>
      <c r="P214" s="145">
        <v>44264</v>
      </c>
      <c r="Q214" s="149">
        <v>44638</v>
      </c>
      <c r="R214" s="145" t="s">
        <v>26</v>
      </c>
      <c r="S214" s="145" t="s">
        <v>516</v>
      </c>
    </row>
    <row r="215" s="119" customFormat="1" ht="20" customHeight="1" spans="1:19">
      <c r="A215" s="13">
        <v>209</v>
      </c>
      <c r="B215" s="13" t="s">
        <v>518</v>
      </c>
      <c r="C215" s="13" t="s">
        <v>519</v>
      </c>
      <c r="D215" s="13">
        <v>1800</v>
      </c>
      <c r="E215" s="13">
        <v>56.76</v>
      </c>
      <c r="F215" s="13" t="s">
        <v>61</v>
      </c>
      <c r="G215" s="45">
        <f t="shared" si="29"/>
        <v>216000</v>
      </c>
      <c r="H215" s="45">
        <f t="shared" si="27"/>
        <v>21600</v>
      </c>
      <c r="I215" s="45"/>
      <c r="J215" s="45">
        <f t="shared" si="30"/>
        <v>21600</v>
      </c>
      <c r="K215" s="45">
        <f t="shared" si="34"/>
        <v>6480</v>
      </c>
      <c r="L215" s="45">
        <f t="shared" si="28"/>
        <v>6480</v>
      </c>
      <c r="M215" s="45">
        <f t="shared" si="31"/>
        <v>8640</v>
      </c>
      <c r="N215" s="45">
        <f t="shared" si="32"/>
        <v>15120</v>
      </c>
      <c r="O215" s="45">
        <f t="shared" si="33"/>
        <v>21600</v>
      </c>
      <c r="P215" s="145">
        <v>44274</v>
      </c>
      <c r="Q215" s="145">
        <v>44638</v>
      </c>
      <c r="R215" s="145" t="s">
        <v>23</v>
      </c>
      <c r="S215" s="145" t="s">
        <v>500</v>
      </c>
    </row>
    <row r="216" s="119" customFormat="1" ht="20" customHeight="1" spans="1:19">
      <c r="A216" s="13">
        <v>210</v>
      </c>
      <c r="B216" s="13" t="s">
        <v>520</v>
      </c>
      <c r="C216" s="13" t="s">
        <v>521</v>
      </c>
      <c r="D216" s="13">
        <v>1200</v>
      </c>
      <c r="E216" s="13">
        <v>38.75</v>
      </c>
      <c r="F216" s="13" t="s">
        <v>68</v>
      </c>
      <c r="G216" s="45">
        <f t="shared" si="29"/>
        <v>144000</v>
      </c>
      <c r="H216" s="45">
        <f t="shared" si="27"/>
        <v>14400</v>
      </c>
      <c r="I216" s="45"/>
      <c r="J216" s="45">
        <f t="shared" si="30"/>
        <v>14400</v>
      </c>
      <c r="K216" s="45">
        <f t="shared" si="34"/>
        <v>4320</v>
      </c>
      <c r="L216" s="45">
        <f t="shared" si="28"/>
        <v>4320</v>
      </c>
      <c r="M216" s="45">
        <f t="shared" si="31"/>
        <v>5760</v>
      </c>
      <c r="N216" s="45">
        <f t="shared" si="32"/>
        <v>10080</v>
      </c>
      <c r="O216" s="45">
        <f t="shared" si="33"/>
        <v>14400</v>
      </c>
      <c r="P216" s="145">
        <v>44286</v>
      </c>
      <c r="Q216" s="145">
        <v>44650</v>
      </c>
      <c r="R216" s="145" t="s">
        <v>23</v>
      </c>
      <c r="S216" s="145" t="s">
        <v>522</v>
      </c>
    </row>
    <row r="217" s="119" customFormat="1" ht="20" customHeight="1" spans="1:19">
      <c r="A217" s="13">
        <v>211</v>
      </c>
      <c r="B217" s="13" t="s">
        <v>523</v>
      </c>
      <c r="C217" s="13" t="s">
        <v>524</v>
      </c>
      <c r="D217" s="13">
        <v>1400</v>
      </c>
      <c r="E217" s="13">
        <v>26.07</v>
      </c>
      <c r="F217" s="13" t="s">
        <v>61</v>
      </c>
      <c r="G217" s="45">
        <f t="shared" si="29"/>
        <v>168000</v>
      </c>
      <c r="H217" s="45">
        <f t="shared" si="27"/>
        <v>16800</v>
      </c>
      <c r="I217" s="45"/>
      <c r="J217" s="45">
        <f t="shared" si="30"/>
        <v>16800</v>
      </c>
      <c r="K217" s="45">
        <f t="shared" si="34"/>
        <v>5040</v>
      </c>
      <c r="L217" s="45">
        <f t="shared" si="28"/>
        <v>5040</v>
      </c>
      <c r="M217" s="45">
        <f t="shared" si="31"/>
        <v>6720</v>
      </c>
      <c r="N217" s="45">
        <f t="shared" si="32"/>
        <v>11760</v>
      </c>
      <c r="O217" s="45">
        <f t="shared" si="33"/>
        <v>16800</v>
      </c>
      <c r="P217" s="145">
        <v>44264</v>
      </c>
      <c r="Q217" s="149">
        <v>44638</v>
      </c>
      <c r="R217" s="145" t="s">
        <v>26</v>
      </c>
      <c r="S217" s="145" t="s">
        <v>516</v>
      </c>
    </row>
    <row r="218" s="119" customFormat="1" ht="20" customHeight="1" spans="1:19">
      <c r="A218" s="13">
        <v>212</v>
      </c>
      <c r="B218" s="13" t="s">
        <v>520</v>
      </c>
      <c r="C218" s="13" t="s">
        <v>525</v>
      </c>
      <c r="D218" s="13">
        <v>1000</v>
      </c>
      <c r="E218" s="13">
        <v>32.11</v>
      </c>
      <c r="F218" s="13" t="s">
        <v>61</v>
      </c>
      <c r="G218" s="45">
        <f t="shared" si="29"/>
        <v>120000</v>
      </c>
      <c r="H218" s="45">
        <f t="shared" si="27"/>
        <v>12000</v>
      </c>
      <c r="I218" s="45"/>
      <c r="J218" s="45">
        <f t="shared" si="30"/>
        <v>12000</v>
      </c>
      <c r="K218" s="45">
        <f t="shared" si="34"/>
        <v>3600</v>
      </c>
      <c r="L218" s="45">
        <f t="shared" si="28"/>
        <v>3600</v>
      </c>
      <c r="M218" s="45">
        <f t="shared" si="31"/>
        <v>4800</v>
      </c>
      <c r="N218" s="45">
        <f t="shared" si="32"/>
        <v>8400</v>
      </c>
      <c r="O218" s="45">
        <f t="shared" si="33"/>
        <v>12000</v>
      </c>
      <c r="P218" s="145">
        <v>44286</v>
      </c>
      <c r="Q218" s="145">
        <v>44650</v>
      </c>
      <c r="R218" s="145" t="s">
        <v>23</v>
      </c>
      <c r="S218" s="145" t="s">
        <v>522</v>
      </c>
    </row>
    <row r="219" s="119" customFormat="1" ht="20" customHeight="1" spans="1:19">
      <c r="A219" s="13">
        <v>213</v>
      </c>
      <c r="B219" s="13" t="s">
        <v>518</v>
      </c>
      <c r="C219" s="13" t="s">
        <v>526</v>
      </c>
      <c r="D219" s="13">
        <v>600</v>
      </c>
      <c r="E219" s="13">
        <v>17.4</v>
      </c>
      <c r="F219" s="13" t="s">
        <v>61</v>
      </c>
      <c r="G219" s="45">
        <f t="shared" si="29"/>
        <v>72000</v>
      </c>
      <c r="H219" s="45">
        <f t="shared" si="27"/>
        <v>7200</v>
      </c>
      <c r="I219" s="45"/>
      <c r="J219" s="45">
        <f t="shared" si="30"/>
        <v>7200</v>
      </c>
      <c r="K219" s="45">
        <f t="shared" si="34"/>
        <v>2160</v>
      </c>
      <c r="L219" s="45">
        <f t="shared" si="28"/>
        <v>2160</v>
      </c>
      <c r="M219" s="45">
        <f t="shared" si="31"/>
        <v>2880</v>
      </c>
      <c r="N219" s="45">
        <f t="shared" si="32"/>
        <v>5040</v>
      </c>
      <c r="O219" s="45">
        <f t="shared" si="33"/>
        <v>7200</v>
      </c>
      <c r="P219" s="145">
        <v>44274</v>
      </c>
      <c r="Q219" s="145">
        <v>44638</v>
      </c>
      <c r="R219" s="145" t="s">
        <v>23</v>
      </c>
      <c r="S219" s="145" t="s">
        <v>500</v>
      </c>
    </row>
    <row r="220" s="119" customFormat="1" ht="20" customHeight="1" spans="1:19">
      <c r="A220" s="13">
        <v>214</v>
      </c>
      <c r="B220" s="13" t="s">
        <v>518</v>
      </c>
      <c r="C220" s="13" t="s">
        <v>527</v>
      </c>
      <c r="D220" s="13">
        <v>1100</v>
      </c>
      <c r="E220" s="13">
        <v>36.38</v>
      </c>
      <c r="F220" s="13" t="s">
        <v>61</v>
      </c>
      <c r="G220" s="45">
        <f t="shared" si="29"/>
        <v>132000</v>
      </c>
      <c r="H220" s="45">
        <f t="shared" si="27"/>
        <v>13200</v>
      </c>
      <c r="I220" s="45"/>
      <c r="J220" s="45">
        <f t="shared" si="30"/>
        <v>13200</v>
      </c>
      <c r="K220" s="45">
        <f t="shared" si="34"/>
        <v>3960</v>
      </c>
      <c r="L220" s="45">
        <f t="shared" si="28"/>
        <v>3960</v>
      </c>
      <c r="M220" s="45">
        <f t="shared" si="31"/>
        <v>5280</v>
      </c>
      <c r="N220" s="45">
        <f t="shared" si="32"/>
        <v>9240</v>
      </c>
      <c r="O220" s="45">
        <f t="shared" si="33"/>
        <v>13200</v>
      </c>
      <c r="P220" s="145">
        <v>44274</v>
      </c>
      <c r="Q220" s="145">
        <v>44638</v>
      </c>
      <c r="R220" s="145" t="s">
        <v>23</v>
      </c>
      <c r="S220" s="145" t="s">
        <v>500</v>
      </c>
    </row>
    <row r="221" s="119" customFormat="1" ht="20" customHeight="1" spans="1:19">
      <c r="A221" s="13">
        <v>215</v>
      </c>
      <c r="B221" s="13" t="s">
        <v>528</v>
      </c>
      <c r="C221" s="13" t="s">
        <v>529</v>
      </c>
      <c r="D221" s="13">
        <v>1000</v>
      </c>
      <c r="E221" s="13">
        <v>18.68</v>
      </c>
      <c r="F221" s="13" t="s">
        <v>61</v>
      </c>
      <c r="G221" s="45">
        <f t="shared" si="29"/>
        <v>120000</v>
      </c>
      <c r="H221" s="45">
        <f t="shared" si="27"/>
        <v>12000</v>
      </c>
      <c r="I221" s="45"/>
      <c r="J221" s="45">
        <f t="shared" si="30"/>
        <v>12000</v>
      </c>
      <c r="K221" s="45">
        <f t="shared" si="34"/>
        <v>3600</v>
      </c>
      <c r="L221" s="45">
        <f t="shared" si="28"/>
        <v>3600</v>
      </c>
      <c r="M221" s="45">
        <f t="shared" si="31"/>
        <v>4800</v>
      </c>
      <c r="N221" s="45">
        <f t="shared" si="32"/>
        <v>8400</v>
      </c>
      <c r="O221" s="45">
        <f t="shared" si="33"/>
        <v>12000</v>
      </c>
      <c r="P221" s="145">
        <v>44263</v>
      </c>
      <c r="Q221" s="149">
        <v>44637</v>
      </c>
      <c r="R221" s="145" t="s">
        <v>26</v>
      </c>
      <c r="S221" s="145" t="s">
        <v>516</v>
      </c>
    </row>
    <row r="222" s="119" customFormat="1" ht="20" customHeight="1" spans="1:19">
      <c r="A222" s="13">
        <v>216</v>
      </c>
      <c r="B222" s="13" t="s">
        <v>530</v>
      </c>
      <c r="C222" s="13" t="s">
        <v>531</v>
      </c>
      <c r="D222" s="13">
        <v>630</v>
      </c>
      <c r="E222" s="13">
        <v>11.4</v>
      </c>
      <c r="F222" s="13" t="s">
        <v>61</v>
      </c>
      <c r="G222" s="45">
        <f t="shared" si="29"/>
        <v>75600</v>
      </c>
      <c r="H222" s="45">
        <f t="shared" si="27"/>
        <v>7560</v>
      </c>
      <c r="I222" s="45"/>
      <c r="J222" s="45">
        <f t="shared" si="30"/>
        <v>7560</v>
      </c>
      <c r="K222" s="45">
        <f t="shared" si="34"/>
        <v>2268</v>
      </c>
      <c r="L222" s="45">
        <f t="shared" si="28"/>
        <v>2268</v>
      </c>
      <c r="M222" s="45">
        <f t="shared" si="31"/>
        <v>3024</v>
      </c>
      <c r="N222" s="45">
        <f t="shared" si="32"/>
        <v>5292</v>
      </c>
      <c r="O222" s="45">
        <f t="shared" si="33"/>
        <v>7560</v>
      </c>
      <c r="P222" s="145">
        <v>44264</v>
      </c>
      <c r="Q222" s="145">
        <v>44638</v>
      </c>
      <c r="R222" s="145" t="s">
        <v>26</v>
      </c>
      <c r="S222" s="145" t="s">
        <v>516</v>
      </c>
    </row>
    <row r="223" s="119" customFormat="1" ht="20" customHeight="1" spans="1:19">
      <c r="A223" s="13">
        <v>217</v>
      </c>
      <c r="B223" s="13" t="s">
        <v>530</v>
      </c>
      <c r="C223" s="13" t="s">
        <v>532</v>
      </c>
      <c r="D223" s="13">
        <v>1700</v>
      </c>
      <c r="E223" s="13">
        <v>30.02</v>
      </c>
      <c r="F223" s="13" t="s">
        <v>61</v>
      </c>
      <c r="G223" s="45">
        <f t="shared" si="29"/>
        <v>204000</v>
      </c>
      <c r="H223" s="45">
        <f t="shared" si="27"/>
        <v>20400</v>
      </c>
      <c r="I223" s="45"/>
      <c r="J223" s="45">
        <f t="shared" si="30"/>
        <v>20400</v>
      </c>
      <c r="K223" s="45">
        <f t="shared" si="34"/>
        <v>6120</v>
      </c>
      <c r="L223" s="45">
        <f t="shared" si="28"/>
        <v>6120</v>
      </c>
      <c r="M223" s="45">
        <f t="shared" si="31"/>
        <v>8160</v>
      </c>
      <c r="N223" s="45">
        <f t="shared" si="32"/>
        <v>14280</v>
      </c>
      <c r="O223" s="45">
        <f t="shared" si="33"/>
        <v>20400</v>
      </c>
      <c r="P223" s="145">
        <v>44265</v>
      </c>
      <c r="Q223" s="149">
        <v>44639</v>
      </c>
      <c r="R223" s="145" t="s">
        <v>26</v>
      </c>
      <c r="S223" s="145" t="s">
        <v>516</v>
      </c>
    </row>
    <row r="224" s="119" customFormat="1" ht="20" customHeight="1" spans="1:19">
      <c r="A224" s="13">
        <v>218</v>
      </c>
      <c r="B224" s="13" t="s">
        <v>533</v>
      </c>
      <c r="C224" s="13" t="s">
        <v>534</v>
      </c>
      <c r="D224" s="13">
        <v>4820</v>
      </c>
      <c r="E224" s="13">
        <v>123.94</v>
      </c>
      <c r="F224" s="13" t="s">
        <v>61</v>
      </c>
      <c r="G224" s="45">
        <f t="shared" si="29"/>
        <v>578400</v>
      </c>
      <c r="H224" s="45">
        <f t="shared" si="27"/>
        <v>57840</v>
      </c>
      <c r="I224" s="45"/>
      <c r="J224" s="45">
        <f t="shared" si="30"/>
        <v>57840</v>
      </c>
      <c r="K224" s="45">
        <f t="shared" si="34"/>
        <v>17352</v>
      </c>
      <c r="L224" s="45">
        <f t="shared" si="28"/>
        <v>17352</v>
      </c>
      <c r="M224" s="45">
        <f t="shared" si="31"/>
        <v>23136</v>
      </c>
      <c r="N224" s="45">
        <f t="shared" si="32"/>
        <v>40488</v>
      </c>
      <c r="O224" s="45">
        <f t="shared" si="33"/>
        <v>57840</v>
      </c>
      <c r="P224" s="145">
        <v>44272</v>
      </c>
      <c r="Q224" s="145">
        <v>44636</v>
      </c>
      <c r="R224" s="145" t="s">
        <v>23</v>
      </c>
      <c r="S224" s="145" t="s">
        <v>489</v>
      </c>
    </row>
    <row r="225" s="119" customFormat="1" ht="20" customHeight="1" spans="1:19">
      <c r="A225" s="13">
        <v>219</v>
      </c>
      <c r="B225" s="13" t="s">
        <v>535</v>
      </c>
      <c r="C225" s="13" t="s">
        <v>536</v>
      </c>
      <c r="D225" s="13">
        <v>800</v>
      </c>
      <c r="E225" s="13">
        <v>19.3</v>
      </c>
      <c r="F225" s="13" t="s">
        <v>61</v>
      </c>
      <c r="G225" s="45">
        <f t="shared" si="29"/>
        <v>96000</v>
      </c>
      <c r="H225" s="45">
        <f t="shared" si="27"/>
        <v>9600</v>
      </c>
      <c r="I225" s="45"/>
      <c r="J225" s="45">
        <f t="shared" si="30"/>
        <v>9600</v>
      </c>
      <c r="K225" s="45">
        <f t="shared" si="34"/>
        <v>2880</v>
      </c>
      <c r="L225" s="45">
        <f t="shared" si="28"/>
        <v>2880</v>
      </c>
      <c r="M225" s="45">
        <f t="shared" si="31"/>
        <v>3840</v>
      </c>
      <c r="N225" s="45">
        <f t="shared" si="32"/>
        <v>6720</v>
      </c>
      <c r="O225" s="45">
        <f t="shared" si="33"/>
        <v>9600</v>
      </c>
      <c r="P225" s="145">
        <v>44277</v>
      </c>
      <c r="Q225" s="145">
        <v>44641</v>
      </c>
      <c r="R225" s="145" t="s">
        <v>23</v>
      </c>
      <c r="S225" s="145" t="s">
        <v>489</v>
      </c>
    </row>
    <row r="226" s="119" customFormat="1" ht="20" customHeight="1" spans="1:19">
      <c r="A226" s="13">
        <v>220</v>
      </c>
      <c r="B226" s="13" t="s">
        <v>535</v>
      </c>
      <c r="C226" s="13" t="s">
        <v>537</v>
      </c>
      <c r="D226" s="13">
        <v>1100</v>
      </c>
      <c r="E226" s="13">
        <v>25.07</v>
      </c>
      <c r="F226" s="13" t="s">
        <v>61</v>
      </c>
      <c r="G226" s="45">
        <f t="shared" si="29"/>
        <v>132000</v>
      </c>
      <c r="H226" s="45">
        <f t="shared" si="27"/>
        <v>13200</v>
      </c>
      <c r="I226" s="45"/>
      <c r="J226" s="45">
        <f t="shared" si="30"/>
        <v>13200</v>
      </c>
      <c r="K226" s="45">
        <f t="shared" si="34"/>
        <v>3960</v>
      </c>
      <c r="L226" s="45">
        <f t="shared" si="28"/>
        <v>3960</v>
      </c>
      <c r="M226" s="45">
        <f t="shared" si="31"/>
        <v>5280</v>
      </c>
      <c r="N226" s="45">
        <f t="shared" si="32"/>
        <v>9240</v>
      </c>
      <c r="O226" s="45">
        <f t="shared" si="33"/>
        <v>13200</v>
      </c>
      <c r="P226" s="145">
        <v>44277</v>
      </c>
      <c r="Q226" s="145">
        <v>44641</v>
      </c>
      <c r="R226" s="145" t="s">
        <v>23</v>
      </c>
      <c r="S226" s="145" t="s">
        <v>489</v>
      </c>
    </row>
    <row r="227" s="119" customFormat="1" ht="20" customHeight="1" spans="1:19">
      <c r="A227" s="13">
        <v>221</v>
      </c>
      <c r="B227" s="13" t="s">
        <v>502</v>
      </c>
      <c r="C227" s="13" t="s">
        <v>538</v>
      </c>
      <c r="D227" s="13">
        <v>1050</v>
      </c>
      <c r="E227" s="13">
        <v>27.9</v>
      </c>
      <c r="F227" s="13" t="s">
        <v>61</v>
      </c>
      <c r="G227" s="45">
        <f t="shared" si="29"/>
        <v>126000</v>
      </c>
      <c r="H227" s="45">
        <f t="shared" si="27"/>
        <v>12600</v>
      </c>
      <c r="I227" s="45"/>
      <c r="J227" s="45">
        <f t="shared" si="30"/>
        <v>12600</v>
      </c>
      <c r="K227" s="45">
        <f t="shared" si="34"/>
        <v>3780</v>
      </c>
      <c r="L227" s="45">
        <f t="shared" si="28"/>
        <v>3780</v>
      </c>
      <c r="M227" s="45">
        <f t="shared" si="31"/>
        <v>5040</v>
      </c>
      <c r="N227" s="45">
        <f t="shared" si="32"/>
        <v>8820</v>
      </c>
      <c r="O227" s="45">
        <f t="shared" si="33"/>
        <v>12600</v>
      </c>
      <c r="P227" s="145">
        <v>44274</v>
      </c>
      <c r="Q227" s="145">
        <v>44638</v>
      </c>
      <c r="R227" s="145" t="s">
        <v>23</v>
      </c>
      <c r="S227" s="145" t="s">
        <v>319</v>
      </c>
    </row>
    <row r="228" s="119" customFormat="1" ht="20" customHeight="1" spans="1:19">
      <c r="A228" s="13">
        <v>222</v>
      </c>
      <c r="B228" s="13" t="s">
        <v>502</v>
      </c>
      <c r="C228" s="13" t="s">
        <v>539</v>
      </c>
      <c r="D228" s="13">
        <v>1000</v>
      </c>
      <c r="E228" s="13">
        <v>23.46</v>
      </c>
      <c r="F228" s="13" t="s">
        <v>61</v>
      </c>
      <c r="G228" s="45">
        <f t="shared" si="29"/>
        <v>120000</v>
      </c>
      <c r="H228" s="45">
        <f t="shared" si="27"/>
        <v>12000</v>
      </c>
      <c r="I228" s="45"/>
      <c r="J228" s="45">
        <f t="shared" si="30"/>
        <v>12000</v>
      </c>
      <c r="K228" s="45">
        <f t="shared" si="34"/>
        <v>3600</v>
      </c>
      <c r="L228" s="45">
        <f t="shared" si="28"/>
        <v>3600</v>
      </c>
      <c r="M228" s="45">
        <f t="shared" si="31"/>
        <v>4800</v>
      </c>
      <c r="N228" s="45">
        <f t="shared" si="32"/>
        <v>8400</v>
      </c>
      <c r="O228" s="45">
        <f t="shared" si="33"/>
        <v>12000</v>
      </c>
      <c r="P228" s="145">
        <v>44274</v>
      </c>
      <c r="Q228" s="145">
        <v>44638</v>
      </c>
      <c r="R228" s="145" t="s">
        <v>23</v>
      </c>
      <c r="S228" s="145" t="s">
        <v>319</v>
      </c>
    </row>
    <row r="229" s="119" customFormat="1" ht="20" customHeight="1" spans="1:19">
      <c r="A229" s="13">
        <v>223</v>
      </c>
      <c r="B229" s="13" t="s">
        <v>502</v>
      </c>
      <c r="C229" s="13" t="s">
        <v>540</v>
      </c>
      <c r="D229" s="13">
        <v>1500</v>
      </c>
      <c r="E229" s="13">
        <v>34.7</v>
      </c>
      <c r="F229" s="13" t="s">
        <v>61</v>
      </c>
      <c r="G229" s="45">
        <f t="shared" si="29"/>
        <v>180000</v>
      </c>
      <c r="H229" s="45">
        <f t="shared" si="27"/>
        <v>18000</v>
      </c>
      <c r="I229" s="45"/>
      <c r="J229" s="45">
        <f t="shared" si="30"/>
        <v>18000</v>
      </c>
      <c r="K229" s="45">
        <f t="shared" si="34"/>
        <v>5400</v>
      </c>
      <c r="L229" s="45">
        <f t="shared" si="28"/>
        <v>5400</v>
      </c>
      <c r="M229" s="45">
        <f t="shared" si="31"/>
        <v>7200</v>
      </c>
      <c r="N229" s="45">
        <f t="shared" si="32"/>
        <v>12600</v>
      </c>
      <c r="O229" s="45">
        <f t="shared" si="33"/>
        <v>18000</v>
      </c>
      <c r="P229" s="145">
        <v>44274</v>
      </c>
      <c r="Q229" s="145">
        <v>44638</v>
      </c>
      <c r="R229" s="145" t="s">
        <v>23</v>
      </c>
      <c r="S229" s="145" t="s">
        <v>319</v>
      </c>
    </row>
    <row r="230" s="119" customFormat="1" ht="20" customHeight="1" spans="1:19">
      <c r="A230" s="13">
        <v>224</v>
      </c>
      <c r="B230" s="13" t="s">
        <v>502</v>
      </c>
      <c r="C230" s="13" t="s">
        <v>541</v>
      </c>
      <c r="D230" s="13">
        <v>1400</v>
      </c>
      <c r="E230" s="13">
        <v>33.97</v>
      </c>
      <c r="F230" s="13" t="s">
        <v>61</v>
      </c>
      <c r="G230" s="45">
        <f t="shared" si="29"/>
        <v>168000</v>
      </c>
      <c r="H230" s="45">
        <f t="shared" si="27"/>
        <v>16800</v>
      </c>
      <c r="I230" s="45"/>
      <c r="J230" s="45">
        <f t="shared" si="30"/>
        <v>16800</v>
      </c>
      <c r="K230" s="45">
        <f t="shared" si="34"/>
        <v>5040</v>
      </c>
      <c r="L230" s="45">
        <f t="shared" si="28"/>
        <v>5040</v>
      </c>
      <c r="M230" s="45">
        <f t="shared" si="31"/>
        <v>6720</v>
      </c>
      <c r="N230" s="45">
        <f t="shared" si="32"/>
        <v>11760</v>
      </c>
      <c r="O230" s="45">
        <f t="shared" si="33"/>
        <v>16800</v>
      </c>
      <c r="P230" s="145">
        <v>44274</v>
      </c>
      <c r="Q230" s="145">
        <v>44638</v>
      </c>
      <c r="R230" s="145" t="s">
        <v>23</v>
      </c>
      <c r="S230" s="145" t="s">
        <v>319</v>
      </c>
    </row>
    <row r="231" s="119" customFormat="1" ht="20" customHeight="1" spans="1:19">
      <c r="A231" s="13">
        <v>225</v>
      </c>
      <c r="B231" s="13" t="s">
        <v>542</v>
      </c>
      <c r="C231" s="13" t="s">
        <v>543</v>
      </c>
      <c r="D231" s="13">
        <v>1300</v>
      </c>
      <c r="E231" s="13">
        <v>30.61</v>
      </c>
      <c r="F231" s="13" t="s">
        <v>113</v>
      </c>
      <c r="G231" s="45">
        <f t="shared" si="29"/>
        <v>156000</v>
      </c>
      <c r="H231" s="45">
        <f t="shared" si="27"/>
        <v>15600</v>
      </c>
      <c r="I231" s="45"/>
      <c r="J231" s="45">
        <f t="shared" si="30"/>
        <v>15600</v>
      </c>
      <c r="K231" s="45">
        <f t="shared" si="34"/>
        <v>4680</v>
      </c>
      <c r="L231" s="45">
        <f t="shared" si="28"/>
        <v>4680</v>
      </c>
      <c r="M231" s="45">
        <f t="shared" si="31"/>
        <v>6240</v>
      </c>
      <c r="N231" s="45">
        <f t="shared" si="32"/>
        <v>10920</v>
      </c>
      <c r="O231" s="45">
        <f t="shared" si="33"/>
        <v>15600</v>
      </c>
      <c r="P231" s="145">
        <v>44276</v>
      </c>
      <c r="Q231" s="145">
        <v>44640</v>
      </c>
      <c r="R231" s="145" t="s">
        <v>23</v>
      </c>
      <c r="S231" s="145" t="s">
        <v>544</v>
      </c>
    </row>
    <row r="232" s="119" customFormat="1" ht="20" customHeight="1" spans="1:19">
      <c r="A232" s="13">
        <v>226</v>
      </c>
      <c r="B232" s="13" t="s">
        <v>542</v>
      </c>
      <c r="C232" s="13" t="s">
        <v>545</v>
      </c>
      <c r="D232" s="13">
        <v>2000</v>
      </c>
      <c r="E232" s="13">
        <v>48.84</v>
      </c>
      <c r="F232" s="13" t="s">
        <v>61</v>
      </c>
      <c r="G232" s="45">
        <f t="shared" si="29"/>
        <v>240000</v>
      </c>
      <c r="H232" s="45">
        <f t="shared" si="27"/>
        <v>24000</v>
      </c>
      <c r="I232" s="45"/>
      <c r="J232" s="45">
        <f t="shared" si="30"/>
        <v>24000</v>
      </c>
      <c r="K232" s="45">
        <f t="shared" si="34"/>
        <v>7200</v>
      </c>
      <c r="L232" s="45">
        <f t="shared" si="28"/>
        <v>7200</v>
      </c>
      <c r="M232" s="45">
        <f t="shared" si="31"/>
        <v>9600</v>
      </c>
      <c r="N232" s="45">
        <f t="shared" si="32"/>
        <v>16800</v>
      </c>
      <c r="O232" s="45">
        <f t="shared" si="33"/>
        <v>24000</v>
      </c>
      <c r="P232" s="145">
        <v>44276</v>
      </c>
      <c r="Q232" s="145">
        <v>44640</v>
      </c>
      <c r="R232" s="145" t="s">
        <v>23</v>
      </c>
      <c r="S232" s="145" t="s">
        <v>544</v>
      </c>
    </row>
    <row r="233" s="119" customFormat="1" ht="20" customHeight="1" spans="1:19">
      <c r="A233" s="13">
        <v>227</v>
      </c>
      <c r="B233" s="13" t="s">
        <v>542</v>
      </c>
      <c r="C233" s="13" t="s">
        <v>546</v>
      </c>
      <c r="D233" s="13">
        <v>1200</v>
      </c>
      <c r="E233" s="13">
        <v>33.4</v>
      </c>
      <c r="F233" s="13" t="s">
        <v>61</v>
      </c>
      <c r="G233" s="45">
        <f t="shared" si="29"/>
        <v>144000</v>
      </c>
      <c r="H233" s="45">
        <f t="shared" si="27"/>
        <v>14400</v>
      </c>
      <c r="I233" s="45"/>
      <c r="J233" s="45">
        <f t="shared" si="30"/>
        <v>14400</v>
      </c>
      <c r="K233" s="45">
        <f t="shared" si="34"/>
        <v>4320</v>
      </c>
      <c r="L233" s="45">
        <f t="shared" si="28"/>
        <v>4320</v>
      </c>
      <c r="M233" s="45">
        <f t="shared" si="31"/>
        <v>5760</v>
      </c>
      <c r="N233" s="45">
        <f t="shared" si="32"/>
        <v>10080</v>
      </c>
      <c r="O233" s="45">
        <f t="shared" si="33"/>
        <v>14400</v>
      </c>
      <c r="P233" s="145">
        <v>44276</v>
      </c>
      <c r="Q233" s="145">
        <v>44640</v>
      </c>
      <c r="R233" s="145" t="s">
        <v>23</v>
      </c>
      <c r="S233" s="145" t="s">
        <v>544</v>
      </c>
    </row>
    <row r="234" s="119" customFormat="1" ht="20" customHeight="1" spans="1:19">
      <c r="A234" s="13">
        <v>228</v>
      </c>
      <c r="B234" s="13" t="s">
        <v>547</v>
      </c>
      <c r="C234" s="13" t="s">
        <v>548</v>
      </c>
      <c r="D234" s="13">
        <v>1600</v>
      </c>
      <c r="E234" s="13">
        <v>43.9</v>
      </c>
      <c r="F234" s="13" t="s">
        <v>61</v>
      </c>
      <c r="G234" s="45">
        <f t="shared" si="29"/>
        <v>192000</v>
      </c>
      <c r="H234" s="45">
        <f t="shared" si="27"/>
        <v>19200</v>
      </c>
      <c r="I234" s="45"/>
      <c r="J234" s="45">
        <f t="shared" si="30"/>
        <v>19200</v>
      </c>
      <c r="K234" s="45">
        <f t="shared" si="34"/>
        <v>5760</v>
      </c>
      <c r="L234" s="45">
        <f t="shared" si="28"/>
        <v>5760</v>
      </c>
      <c r="M234" s="45">
        <f t="shared" si="31"/>
        <v>7680</v>
      </c>
      <c r="N234" s="45">
        <f t="shared" si="32"/>
        <v>13440</v>
      </c>
      <c r="O234" s="45">
        <f t="shared" si="33"/>
        <v>19200</v>
      </c>
      <c r="P234" s="145">
        <v>44277</v>
      </c>
      <c r="Q234" s="145">
        <v>44641</v>
      </c>
      <c r="R234" s="145" t="s">
        <v>23</v>
      </c>
      <c r="S234" s="145" t="s">
        <v>352</v>
      </c>
    </row>
    <row r="235" s="119" customFormat="1" ht="20" customHeight="1" spans="1:19">
      <c r="A235" s="13">
        <v>229</v>
      </c>
      <c r="B235" s="13" t="s">
        <v>542</v>
      </c>
      <c r="C235" s="13" t="s">
        <v>549</v>
      </c>
      <c r="D235" s="13">
        <v>900</v>
      </c>
      <c r="E235" s="13">
        <v>24.2</v>
      </c>
      <c r="F235" s="13" t="s">
        <v>113</v>
      </c>
      <c r="G235" s="45">
        <f t="shared" si="29"/>
        <v>108000</v>
      </c>
      <c r="H235" s="45">
        <f t="shared" si="27"/>
        <v>10800</v>
      </c>
      <c r="I235" s="45"/>
      <c r="J235" s="45">
        <f t="shared" si="30"/>
        <v>10800</v>
      </c>
      <c r="K235" s="45">
        <f t="shared" si="34"/>
        <v>3240</v>
      </c>
      <c r="L235" s="45">
        <f t="shared" si="28"/>
        <v>3240</v>
      </c>
      <c r="M235" s="45">
        <f t="shared" si="31"/>
        <v>4320</v>
      </c>
      <c r="N235" s="45">
        <f t="shared" si="32"/>
        <v>7560</v>
      </c>
      <c r="O235" s="45">
        <f t="shared" si="33"/>
        <v>10800</v>
      </c>
      <c r="P235" s="145">
        <v>44276</v>
      </c>
      <c r="Q235" s="145">
        <v>44640</v>
      </c>
      <c r="R235" s="145" t="s">
        <v>23</v>
      </c>
      <c r="S235" s="145" t="s">
        <v>544</v>
      </c>
    </row>
    <row r="236" s="119" customFormat="1" ht="20" customHeight="1" spans="1:19">
      <c r="A236" s="13">
        <v>230</v>
      </c>
      <c r="B236" s="13" t="s">
        <v>550</v>
      </c>
      <c r="C236" s="13" t="s">
        <v>551</v>
      </c>
      <c r="D236" s="13">
        <v>850</v>
      </c>
      <c r="E236" s="13">
        <v>19.6</v>
      </c>
      <c r="F236" s="13" t="s">
        <v>61</v>
      </c>
      <c r="G236" s="45">
        <f t="shared" si="29"/>
        <v>102000</v>
      </c>
      <c r="H236" s="45">
        <f t="shared" si="27"/>
        <v>10200</v>
      </c>
      <c r="I236" s="45"/>
      <c r="J236" s="45">
        <f t="shared" si="30"/>
        <v>10200</v>
      </c>
      <c r="K236" s="45">
        <f t="shared" si="34"/>
        <v>3060</v>
      </c>
      <c r="L236" s="45">
        <f t="shared" si="28"/>
        <v>3060</v>
      </c>
      <c r="M236" s="45">
        <f t="shared" si="31"/>
        <v>4080</v>
      </c>
      <c r="N236" s="45">
        <f t="shared" si="32"/>
        <v>7140</v>
      </c>
      <c r="O236" s="45">
        <f t="shared" si="33"/>
        <v>10200</v>
      </c>
      <c r="P236" s="152">
        <v>44279</v>
      </c>
      <c r="Q236" s="152">
        <v>44643</v>
      </c>
      <c r="R236" s="152" t="s">
        <v>23</v>
      </c>
      <c r="S236" s="152" t="s">
        <v>352</v>
      </c>
    </row>
    <row r="237" s="119" customFormat="1" ht="20" customHeight="1" spans="1:19">
      <c r="A237" s="13">
        <v>231</v>
      </c>
      <c r="B237" s="13" t="s">
        <v>535</v>
      </c>
      <c r="C237" s="13" t="s">
        <v>552</v>
      </c>
      <c r="D237" s="13">
        <v>1500</v>
      </c>
      <c r="E237" s="13">
        <v>35</v>
      </c>
      <c r="F237" s="13" t="s">
        <v>61</v>
      </c>
      <c r="G237" s="45">
        <f t="shared" si="29"/>
        <v>180000</v>
      </c>
      <c r="H237" s="45">
        <f t="shared" si="27"/>
        <v>18000</v>
      </c>
      <c r="I237" s="45"/>
      <c r="J237" s="45">
        <f t="shared" si="30"/>
        <v>18000</v>
      </c>
      <c r="K237" s="45">
        <f t="shared" si="34"/>
        <v>5400</v>
      </c>
      <c r="L237" s="45">
        <f t="shared" si="28"/>
        <v>5400</v>
      </c>
      <c r="M237" s="45">
        <f t="shared" si="31"/>
        <v>7200</v>
      </c>
      <c r="N237" s="45">
        <f t="shared" si="32"/>
        <v>12600</v>
      </c>
      <c r="O237" s="45">
        <f t="shared" si="33"/>
        <v>18000</v>
      </c>
      <c r="P237" s="145">
        <v>44276</v>
      </c>
      <c r="Q237" s="145">
        <v>44640</v>
      </c>
      <c r="R237" s="145" t="s">
        <v>23</v>
      </c>
      <c r="S237" s="145" t="s">
        <v>489</v>
      </c>
    </row>
    <row r="238" s="119" customFormat="1" ht="20" customHeight="1" spans="1:19">
      <c r="A238" s="13">
        <v>232</v>
      </c>
      <c r="B238" s="13" t="s">
        <v>535</v>
      </c>
      <c r="C238" s="13" t="s">
        <v>553</v>
      </c>
      <c r="D238" s="13">
        <v>600</v>
      </c>
      <c r="E238" s="13">
        <v>20.6</v>
      </c>
      <c r="F238" s="13" t="s">
        <v>61</v>
      </c>
      <c r="G238" s="45">
        <f t="shared" si="29"/>
        <v>72000</v>
      </c>
      <c r="H238" s="45">
        <f t="shared" si="27"/>
        <v>7200</v>
      </c>
      <c r="I238" s="45"/>
      <c r="J238" s="45">
        <f t="shared" si="30"/>
        <v>7200</v>
      </c>
      <c r="K238" s="45">
        <f t="shared" si="34"/>
        <v>2160</v>
      </c>
      <c r="L238" s="45">
        <f t="shared" si="28"/>
        <v>2160</v>
      </c>
      <c r="M238" s="45">
        <f t="shared" si="31"/>
        <v>2880</v>
      </c>
      <c r="N238" s="45">
        <f t="shared" si="32"/>
        <v>5040</v>
      </c>
      <c r="O238" s="45">
        <f t="shared" si="33"/>
        <v>7200</v>
      </c>
      <c r="P238" s="145">
        <v>44277</v>
      </c>
      <c r="Q238" s="145">
        <v>44641</v>
      </c>
      <c r="R238" s="145" t="s">
        <v>23</v>
      </c>
      <c r="S238" s="145" t="s">
        <v>489</v>
      </c>
    </row>
    <row r="239" s="119" customFormat="1" ht="20" customHeight="1" spans="1:19">
      <c r="A239" s="13">
        <v>233</v>
      </c>
      <c r="B239" s="13" t="s">
        <v>542</v>
      </c>
      <c r="C239" s="13" t="s">
        <v>554</v>
      </c>
      <c r="D239" s="13">
        <v>1800</v>
      </c>
      <c r="E239" s="13">
        <v>44</v>
      </c>
      <c r="F239" s="13" t="s">
        <v>68</v>
      </c>
      <c r="G239" s="45">
        <f t="shared" si="29"/>
        <v>216000</v>
      </c>
      <c r="H239" s="45">
        <f t="shared" si="27"/>
        <v>21600</v>
      </c>
      <c r="I239" s="45"/>
      <c r="J239" s="45">
        <f t="shared" si="30"/>
        <v>21600</v>
      </c>
      <c r="K239" s="45">
        <f t="shared" si="34"/>
        <v>6480</v>
      </c>
      <c r="L239" s="45">
        <f t="shared" si="28"/>
        <v>6480</v>
      </c>
      <c r="M239" s="45">
        <f t="shared" si="31"/>
        <v>8640</v>
      </c>
      <c r="N239" s="45">
        <f t="shared" si="32"/>
        <v>15120</v>
      </c>
      <c r="O239" s="45">
        <f t="shared" si="33"/>
        <v>21600</v>
      </c>
      <c r="P239" s="145">
        <v>44286</v>
      </c>
      <c r="Q239" s="145">
        <v>44650</v>
      </c>
      <c r="R239" s="145" t="s">
        <v>23</v>
      </c>
      <c r="S239" s="145" t="s">
        <v>544</v>
      </c>
    </row>
    <row r="240" s="119" customFormat="1" ht="20" customHeight="1" spans="1:19">
      <c r="A240" s="13">
        <v>234</v>
      </c>
      <c r="B240" s="13" t="s">
        <v>555</v>
      </c>
      <c r="C240" s="13" t="s">
        <v>556</v>
      </c>
      <c r="D240" s="13">
        <v>2900</v>
      </c>
      <c r="E240" s="13">
        <v>52.21</v>
      </c>
      <c r="F240" s="13" t="s">
        <v>113</v>
      </c>
      <c r="G240" s="45">
        <f t="shared" si="29"/>
        <v>348000</v>
      </c>
      <c r="H240" s="45">
        <f t="shared" si="27"/>
        <v>34800</v>
      </c>
      <c r="I240" s="45"/>
      <c r="J240" s="45">
        <f t="shared" si="30"/>
        <v>34800</v>
      </c>
      <c r="K240" s="45">
        <f t="shared" si="34"/>
        <v>10440</v>
      </c>
      <c r="L240" s="45">
        <f t="shared" si="28"/>
        <v>10440</v>
      </c>
      <c r="M240" s="45">
        <f t="shared" si="31"/>
        <v>13920</v>
      </c>
      <c r="N240" s="45">
        <f t="shared" si="32"/>
        <v>24360</v>
      </c>
      <c r="O240" s="45">
        <f t="shared" si="33"/>
        <v>34800</v>
      </c>
      <c r="P240" s="145">
        <v>44277</v>
      </c>
      <c r="Q240" s="145">
        <v>44641</v>
      </c>
      <c r="R240" s="145" t="s">
        <v>23</v>
      </c>
      <c r="S240" s="145" t="s">
        <v>489</v>
      </c>
    </row>
    <row r="241" s="119" customFormat="1" ht="20" customHeight="1" spans="1:19">
      <c r="A241" s="13">
        <v>235</v>
      </c>
      <c r="B241" s="13" t="s">
        <v>555</v>
      </c>
      <c r="C241" s="13" t="s">
        <v>557</v>
      </c>
      <c r="D241" s="13">
        <v>2000</v>
      </c>
      <c r="E241" s="13">
        <v>46.21</v>
      </c>
      <c r="F241" s="13" t="s">
        <v>61</v>
      </c>
      <c r="G241" s="45">
        <f t="shared" si="29"/>
        <v>240000</v>
      </c>
      <c r="H241" s="45">
        <f t="shared" si="27"/>
        <v>24000</v>
      </c>
      <c r="I241" s="45"/>
      <c r="J241" s="45">
        <f t="shared" si="30"/>
        <v>24000</v>
      </c>
      <c r="K241" s="45">
        <f t="shared" si="34"/>
        <v>7200</v>
      </c>
      <c r="L241" s="45">
        <f t="shared" si="28"/>
        <v>7200</v>
      </c>
      <c r="M241" s="45">
        <f t="shared" si="31"/>
        <v>9600</v>
      </c>
      <c r="N241" s="45">
        <f t="shared" si="32"/>
        <v>16800</v>
      </c>
      <c r="O241" s="45">
        <f t="shared" si="33"/>
        <v>24000</v>
      </c>
      <c r="P241" s="145">
        <v>44273</v>
      </c>
      <c r="Q241" s="145">
        <v>44637</v>
      </c>
      <c r="R241" s="145" t="s">
        <v>23</v>
      </c>
      <c r="S241" s="145" t="s">
        <v>249</v>
      </c>
    </row>
    <row r="242" s="119" customFormat="1" ht="20" customHeight="1" spans="1:19">
      <c r="A242" s="13">
        <v>236</v>
      </c>
      <c r="B242" s="13" t="s">
        <v>555</v>
      </c>
      <c r="C242" s="16" t="s">
        <v>558</v>
      </c>
      <c r="D242" s="13">
        <v>4000</v>
      </c>
      <c r="E242" s="13">
        <v>93.46</v>
      </c>
      <c r="F242" s="13" t="s">
        <v>61</v>
      </c>
      <c r="G242" s="45">
        <f t="shared" si="29"/>
        <v>480000</v>
      </c>
      <c r="H242" s="45">
        <f t="shared" si="27"/>
        <v>48000</v>
      </c>
      <c r="I242" s="45"/>
      <c r="J242" s="45">
        <f t="shared" si="30"/>
        <v>48000</v>
      </c>
      <c r="K242" s="45">
        <f t="shared" si="34"/>
        <v>14400</v>
      </c>
      <c r="L242" s="45">
        <f t="shared" si="28"/>
        <v>14400</v>
      </c>
      <c r="M242" s="45">
        <f t="shared" si="31"/>
        <v>19200</v>
      </c>
      <c r="N242" s="45">
        <f t="shared" si="32"/>
        <v>33600</v>
      </c>
      <c r="O242" s="45">
        <f t="shared" si="33"/>
        <v>48000</v>
      </c>
      <c r="P242" s="145">
        <v>44273</v>
      </c>
      <c r="Q242" s="145">
        <v>44637</v>
      </c>
      <c r="R242" s="145" t="s">
        <v>23</v>
      </c>
      <c r="S242" s="145" t="s">
        <v>249</v>
      </c>
    </row>
    <row r="243" s="119" customFormat="1" ht="20" customHeight="1" spans="1:19">
      <c r="A243" s="13">
        <v>237</v>
      </c>
      <c r="B243" s="13" t="s">
        <v>559</v>
      </c>
      <c r="C243" s="13" t="s">
        <v>560</v>
      </c>
      <c r="D243" s="13">
        <v>4800</v>
      </c>
      <c r="E243" s="13">
        <v>110.2</v>
      </c>
      <c r="F243" s="13" t="s">
        <v>61</v>
      </c>
      <c r="G243" s="45">
        <f t="shared" si="29"/>
        <v>576000</v>
      </c>
      <c r="H243" s="45">
        <f t="shared" si="27"/>
        <v>57600</v>
      </c>
      <c r="I243" s="45"/>
      <c r="J243" s="45">
        <f t="shared" si="30"/>
        <v>57600</v>
      </c>
      <c r="K243" s="45">
        <f t="shared" si="34"/>
        <v>17280</v>
      </c>
      <c r="L243" s="45">
        <f t="shared" si="28"/>
        <v>17280</v>
      </c>
      <c r="M243" s="45">
        <f t="shared" si="31"/>
        <v>23040</v>
      </c>
      <c r="N243" s="45">
        <f t="shared" si="32"/>
        <v>40320</v>
      </c>
      <c r="O243" s="45">
        <f t="shared" si="33"/>
        <v>57600</v>
      </c>
      <c r="P243" s="145">
        <v>44273</v>
      </c>
      <c r="Q243" s="149">
        <v>44640</v>
      </c>
      <c r="R243" s="145" t="s">
        <v>23</v>
      </c>
      <c r="S243" s="145" t="s">
        <v>249</v>
      </c>
    </row>
    <row r="244" s="119" customFormat="1" ht="20" customHeight="1" spans="1:19">
      <c r="A244" s="13">
        <v>238</v>
      </c>
      <c r="B244" s="13" t="s">
        <v>561</v>
      </c>
      <c r="C244" s="13" t="s">
        <v>562</v>
      </c>
      <c r="D244" s="13">
        <v>900</v>
      </c>
      <c r="E244" s="13">
        <v>24.1</v>
      </c>
      <c r="F244" s="13" t="s">
        <v>113</v>
      </c>
      <c r="G244" s="45">
        <f t="shared" si="29"/>
        <v>108000</v>
      </c>
      <c r="H244" s="45">
        <f t="shared" si="27"/>
        <v>10800</v>
      </c>
      <c r="I244" s="45"/>
      <c r="J244" s="45">
        <f t="shared" si="30"/>
        <v>10800</v>
      </c>
      <c r="K244" s="45">
        <f t="shared" si="34"/>
        <v>3240</v>
      </c>
      <c r="L244" s="45">
        <f t="shared" si="28"/>
        <v>3240</v>
      </c>
      <c r="M244" s="45">
        <f t="shared" si="31"/>
        <v>4320</v>
      </c>
      <c r="N244" s="45">
        <f t="shared" si="32"/>
        <v>7560</v>
      </c>
      <c r="O244" s="45">
        <f t="shared" si="33"/>
        <v>10800</v>
      </c>
      <c r="P244" s="145">
        <v>44277</v>
      </c>
      <c r="Q244" s="145">
        <v>44641</v>
      </c>
      <c r="R244" s="145" t="s">
        <v>23</v>
      </c>
      <c r="S244" s="145" t="s">
        <v>352</v>
      </c>
    </row>
    <row r="245" s="119" customFormat="1" ht="20" customHeight="1" spans="1:19">
      <c r="A245" s="13">
        <v>239</v>
      </c>
      <c r="B245" s="13" t="s">
        <v>555</v>
      </c>
      <c r="C245" s="13" t="s">
        <v>563</v>
      </c>
      <c r="D245" s="13">
        <v>1000</v>
      </c>
      <c r="E245" s="13">
        <v>23.2</v>
      </c>
      <c r="F245" s="13" t="s">
        <v>61</v>
      </c>
      <c r="G245" s="45">
        <f t="shared" si="29"/>
        <v>120000</v>
      </c>
      <c r="H245" s="45">
        <f t="shared" si="27"/>
        <v>12000</v>
      </c>
      <c r="I245" s="45"/>
      <c r="J245" s="45">
        <f t="shared" si="30"/>
        <v>12000</v>
      </c>
      <c r="K245" s="45">
        <f t="shared" si="34"/>
        <v>3600</v>
      </c>
      <c r="L245" s="45">
        <f t="shared" si="28"/>
        <v>3600</v>
      </c>
      <c r="M245" s="45">
        <f t="shared" si="31"/>
        <v>4800</v>
      </c>
      <c r="N245" s="45">
        <f t="shared" si="32"/>
        <v>8400</v>
      </c>
      <c r="O245" s="45">
        <f t="shared" si="33"/>
        <v>12000</v>
      </c>
      <c r="P245" s="145">
        <v>44273</v>
      </c>
      <c r="Q245" s="145">
        <v>44637</v>
      </c>
      <c r="R245" s="145" t="s">
        <v>23</v>
      </c>
      <c r="S245" s="145" t="s">
        <v>249</v>
      </c>
    </row>
    <row r="246" s="119" customFormat="1" ht="20" customHeight="1" spans="1:19">
      <c r="A246" s="13">
        <v>240</v>
      </c>
      <c r="B246" s="13" t="s">
        <v>561</v>
      </c>
      <c r="C246" s="13" t="s">
        <v>564</v>
      </c>
      <c r="D246" s="13">
        <v>1100</v>
      </c>
      <c r="E246" s="13">
        <v>31.5</v>
      </c>
      <c r="F246" s="13" t="s">
        <v>113</v>
      </c>
      <c r="G246" s="45">
        <f t="shared" si="29"/>
        <v>132000</v>
      </c>
      <c r="H246" s="45">
        <f t="shared" si="27"/>
        <v>13200</v>
      </c>
      <c r="I246" s="45"/>
      <c r="J246" s="45">
        <f t="shared" si="30"/>
        <v>13200</v>
      </c>
      <c r="K246" s="45">
        <f t="shared" si="34"/>
        <v>3960</v>
      </c>
      <c r="L246" s="45">
        <f t="shared" si="28"/>
        <v>3960</v>
      </c>
      <c r="M246" s="45">
        <f t="shared" si="31"/>
        <v>5280</v>
      </c>
      <c r="N246" s="45">
        <f t="shared" si="32"/>
        <v>9240</v>
      </c>
      <c r="O246" s="45">
        <f t="shared" si="33"/>
        <v>13200</v>
      </c>
      <c r="P246" s="145">
        <v>44277</v>
      </c>
      <c r="Q246" s="145">
        <v>44641</v>
      </c>
      <c r="R246" s="145" t="s">
        <v>23</v>
      </c>
      <c r="S246" s="145" t="s">
        <v>352</v>
      </c>
    </row>
    <row r="247" s="119" customFormat="1" ht="20" customHeight="1" spans="1:19">
      <c r="A247" s="13">
        <v>241</v>
      </c>
      <c r="B247" s="13" t="s">
        <v>565</v>
      </c>
      <c r="C247" s="13" t="s">
        <v>566</v>
      </c>
      <c r="D247" s="13">
        <v>500</v>
      </c>
      <c r="E247" s="13">
        <v>14.62</v>
      </c>
      <c r="F247" s="13" t="s">
        <v>61</v>
      </c>
      <c r="G247" s="45">
        <f t="shared" si="29"/>
        <v>60000</v>
      </c>
      <c r="H247" s="45">
        <f t="shared" si="27"/>
        <v>6000</v>
      </c>
      <c r="I247" s="45"/>
      <c r="J247" s="45">
        <f t="shared" si="30"/>
        <v>6000</v>
      </c>
      <c r="K247" s="45">
        <f t="shared" si="34"/>
        <v>1800</v>
      </c>
      <c r="L247" s="45">
        <f t="shared" si="28"/>
        <v>1800</v>
      </c>
      <c r="M247" s="45">
        <f t="shared" si="31"/>
        <v>2400</v>
      </c>
      <c r="N247" s="45">
        <f t="shared" si="32"/>
        <v>4200</v>
      </c>
      <c r="O247" s="45">
        <f t="shared" si="33"/>
        <v>6000</v>
      </c>
      <c r="P247" s="145">
        <v>44276</v>
      </c>
      <c r="Q247" s="145">
        <v>44640</v>
      </c>
      <c r="R247" s="145" t="s">
        <v>24</v>
      </c>
      <c r="S247" s="145" t="s">
        <v>567</v>
      </c>
    </row>
    <row r="248" s="119" customFormat="1" ht="20" customHeight="1" spans="1:19">
      <c r="A248" s="13">
        <v>242</v>
      </c>
      <c r="B248" s="13" t="s">
        <v>568</v>
      </c>
      <c r="C248" s="13" t="s">
        <v>569</v>
      </c>
      <c r="D248" s="13">
        <v>2000</v>
      </c>
      <c r="E248" s="13">
        <v>64.3</v>
      </c>
      <c r="F248" s="13" t="s">
        <v>61</v>
      </c>
      <c r="G248" s="45">
        <f t="shared" si="29"/>
        <v>240000</v>
      </c>
      <c r="H248" s="45">
        <f t="shared" si="27"/>
        <v>24000</v>
      </c>
      <c r="I248" s="45"/>
      <c r="J248" s="45">
        <f t="shared" si="30"/>
        <v>24000</v>
      </c>
      <c r="K248" s="45">
        <f t="shared" si="34"/>
        <v>7200</v>
      </c>
      <c r="L248" s="45">
        <f t="shared" si="28"/>
        <v>7200</v>
      </c>
      <c r="M248" s="45">
        <f t="shared" si="31"/>
        <v>9600</v>
      </c>
      <c r="N248" s="45">
        <f t="shared" si="32"/>
        <v>16800</v>
      </c>
      <c r="O248" s="45">
        <f t="shared" si="33"/>
        <v>24000</v>
      </c>
      <c r="P248" s="145">
        <v>44274</v>
      </c>
      <c r="Q248" s="145">
        <v>44638</v>
      </c>
      <c r="R248" s="145" t="s">
        <v>23</v>
      </c>
      <c r="S248" s="145" t="s">
        <v>570</v>
      </c>
    </row>
    <row r="249" s="119" customFormat="1" ht="20" customHeight="1" spans="1:19">
      <c r="A249" s="13">
        <v>243</v>
      </c>
      <c r="B249" s="13" t="s">
        <v>571</v>
      </c>
      <c r="C249" s="13" t="s">
        <v>572</v>
      </c>
      <c r="D249" s="13">
        <v>2300</v>
      </c>
      <c r="E249" s="13">
        <v>65.83</v>
      </c>
      <c r="F249" s="13" t="s">
        <v>61</v>
      </c>
      <c r="G249" s="45">
        <f t="shared" si="29"/>
        <v>276000</v>
      </c>
      <c r="H249" s="45">
        <f t="shared" si="27"/>
        <v>27600</v>
      </c>
      <c r="I249" s="45"/>
      <c r="J249" s="45">
        <f t="shared" si="30"/>
        <v>27600</v>
      </c>
      <c r="K249" s="45">
        <f t="shared" si="34"/>
        <v>8280</v>
      </c>
      <c r="L249" s="45">
        <f t="shared" si="28"/>
        <v>8280</v>
      </c>
      <c r="M249" s="45">
        <f t="shared" si="31"/>
        <v>11040</v>
      </c>
      <c r="N249" s="45">
        <f t="shared" si="32"/>
        <v>19320</v>
      </c>
      <c r="O249" s="45">
        <f t="shared" si="33"/>
        <v>27600</v>
      </c>
      <c r="P249" s="145">
        <v>44277</v>
      </c>
      <c r="Q249" s="145">
        <v>44641</v>
      </c>
      <c r="R249" s="145" t="s">
        <v>26</v>
      </c>
      <c r="S249" s="145" t="s">
        <v>573</v>
      </c>
    </row>
    <row r="250" s="119" customFormat="1" ht="20" customHeight="1" spans="1:19">
      <c r="A250" s="13">
        <v>244</v>
      </c>
      <c r="B250" s="13" t="s">
        <v>574</v>
      </c>
      <c r="C250" s="13" t="s">
        <v>575</v>
      </c>
      <c r="D250" s="13">
        <v>2000</v>
      </c>
      <c r="E250" s="13">
        <v>70</v>
      </c>
      <c r="F250" s="13" t="s">
        <v>61</v>
      </c>
      <c r="G250" s="45">
        <f t="shared" si="29"/>
        <v>240000</v>
      </c>
      <c r="H250" s="45">
        <f t="shared" si="27"/>
        <v>24000</v>
      </c>
      <c r="I250" s="45"/>
      <c r="J250" s="45">
        <f t="shared" si="30"/>
        <v>24000</v>
      </c>
      <c r="K250" s="45">
        <f t="shared" si="34"/>
        <v>7200</v>
      </c>
      <c r="L250" s="45">
        <f t="shared" si="28"/>
        <v>7200</v>
      </c>
      <c r="M250" s="45">
        <f t="shared" si="31"/>
        <v>9600</v>
      </c>
      <c r="N250" s="45">
        <f t="shared" si="32"/>
        <v>16800</v>
      </c>
      <c r="O250" s="45">
        <f t="shared" si="33"/>
        <v>24000</v>
      </c>
      <c r="P250" s="145">
        <v>44276</v>
      </c>
      <c r="Q250" s="145">
        <v>44640</v>
      </c>
      <c r="R250" s="145" t="s">
        <v>23</v>
      </c>
      <c r="S250" s="145" t="s">
        <v>544</v>
      </c>
    </row>
    <row r="251" s="119" customFormat="1" ht="20" customHeight="1" spans="1:19">
      <c r="A251" s="13">
        <v>245</v>
      </c>
      <c r="B251" s="13" t="s">
        <v>565</v>
      </c>
      <c r="C251" s="13" t="s">
        <v>576</v>
      </c>
      <c r="D251" s="13">
        <v>600</v>
      </c>
      <c r="E251" s="13">
        <v>14.6</v>
      </c>
      <c r="F251" s="13" t="s">
        <v>61</v>
      </c>
      <c r="G251" s="45">
        <f t="shared" si="29"/>
        <v>72000</v>
      </c>
      <c r="H251" s="45">
        <f t="shared" si="27"/>
        <v>7200</v>
      </c>
      <c r="I251" s="45"/>
      <c r="J251" s="45">
        <f t="shared" si="30"/>
        <v>7200</v>
      </c>
      <c r="K251" s="45">
        <f t="shared" si="34"/>
        <v>2160</v>
      </c>
      <c r="L251" s="45">
        <f t="shared" si="28"/>
        <v>2160</v>
      </c>
      <c r="M251" s="45">
        <f t="shared" si="31"/>
        <v>2880</v>
      </c>
      <c r="N251" s="45">
        <f t="shared" si="32"/>
        <v>5040</v>
      </c>
      <c r="O251" s="45">
        <f t="shared" si="33"/>
        <v>7200</v>
      </c>
      <c r="P251" s="145">
        <v>44276</v>
      </c>
      <c r="Q251" s="145">
        <v>44640</v>
      </c>
      <c r="R251" s="145" t="s">
        <v>24</v>
      </c>
      <c r="S251" s="145" t="s">
        <v>567</v>
      </c>
    </row>
    <row r="252" s="119" customFormat="1" ht="20" customHeight="1" spans="1:19">
      <c r="A252" s="13">
        <v>246</v>
      </c>
      <c r="B252" s="13" t="s">
        <v>577</v>
      </c>
      <c r="C252" s="13" t="s">
        <v>578</v>
      </c>
      <c r="D252" s="13">
        <v>800</v>
      </c>
      <c r="E252" s="13">
        <v>19.6</v>
      </c>
      <c r="F252" s="13" t="s">
        <v>61</v>
      </c>
      <c r="G252" s="45">
        <f t="shared" si="29"/>
        <v>96000</v>
      </c>
      <c r="H252" s="45">
        <f t="shared" si="27"/>
        <v>9600</v>
      </c>
      <c r="I252" s="45"/>
      <c r="J252" s="45">
        <f t="shared" si="30"/>
        <v>9600</v>
      </c>
      <c r="K252" s="45">
        <f t="shared" si="34"/>
        <v>2880</v>
      </c>
      <c r="L252" s="45">
        <f t="shared" si="28"/>
        <v>2880</v>
      </c>
      <c r="M252" s="45">
        <f t="shared" si="31"/>
        <v>3840</v>
      </c>
      <c r="N252" s="45">
        <f t="shared" si="32"/>
        <v>6720</v>
      </c>
      <c r="O252" s="45">
        <f t="shared" si="33"/>
        <v>9600</v>
      </c>
      <c r="P252" s="145">
        <v>44277</v>
      </c>
      <c r="Q252" s="145">
        <v>44641</v>
      </c>
      <c r="R252" s="145" t="s">
        <v>26</v>
      </c>
      <c r="S252" s="145" t="s">
        <v>573</v>
      </c>
    </row>
    <row r="253" s="119" customFormat="1" ht="20" customHeight="1" spans="1:19">
      <c r="A253" s="13">
        <v>247</v>
      </c>
      <c r="B253" s="13" t="s">
        <v>579</v>
      </c>
      <c r="C253" s="13" t="s">
        <v>580</v>
      </c>
      <c r="D253" s="13">
        <v>1100</v>
      </c>
      <c r="E253" s="13">
        <v>33</v>
      </c>
      <c r="F253" s="13" t="s">
        <v>61</v>
      </c>
      <c r="G253" s="45">
        <f t="shared" si="29"/>
        <v>132000</v>
      </c>
      <c r="H253" s="45">
        <f t="shared" si="27"/>
        <v>13200</v>
      </c>
      <c r="I253" s="45"/>
      <c r="J253" s="45">
        <f t="shared" si="30"/>
        <v>13200</v>
      </c>
      <c r="K253" s="45">
        <f t="shared" si="34"/>
        <v>3960</v>
      </c>
      <c r="L253" s="45">
        <f t="shared" si="28"/>
        <v>3960</v>
      </c>
      <c r="M253" s="45">
        <f t="shared" si="31"/>
        <v>5280</v>
      </c>
      <c r="N253" s="45">
        <f t="shared" si="32"/>
        <v>9240</v>
      </c>
      <c r="O253" s="45">
        <f t="shared" si="33"/>
        <v>13200</v>
      </c>
      <c r="P253" s="145">
        <v>44282</v>
      </c>
      <c r="Q253" s="145">
        <v>44646</v>
      </c>
      <c r="R253" s="145" t="s">
        <v>23</v>
      </c>
      <c r="S253" s="145" t="s">
        <v>246</v>
      </c>
    </row>
    <row r="254" s="119" customFormat="1" ht="20" customHeight="1" spans="1:19">
      <c r="A254" s="13">
        <v>248</v>
      </c>
      <c r="B254" s="13" t="s">
        <v>574</v>
      </c>
      <c r="C254" s="13" t="s">
        <v>581</v>
      </c>
      <c r="D254" s="13">
        <v>1000</v>
      </c>
      <c r="E254" s="13">
        <v>26.75</v>
      </c>
      <c r="F254" s="13" t="s">
        <v>61</v>
      </c>
      <c r="G254" s="45">
        <f t="shared" si="29"/>
        <v>120000</v>
      </c>
      <c r="H254" s="45">
        <f t="shared" si="27"/>
        <v>12000</v>
      </c>
      <c r="I254" s="45"/>
      <c r="J254" s="45">
        <f t="shared" si="30"/>
        <v>12000</v>
      </c>
      <c r="K254" s="45">
        <f t="shared" si="34"/>
        <v>3600</v>
      </c>
      <c r="L254" s="45">
        <f t="shared" si="28"/>
        <v>3600</v>
      </c>
      <c r="M254" s="45">
        <f t="shared" si="31"/>
        <v>4800</v>
      </c>
      <c r="N254" s="45">
        <f t="shared" si="32"/>
        <v>8400</v>
      </c>
      <c r="O254" s="45">
        <f t="shared" si="33"/>
        <v>12000</v>
      </c>
      <c r="P254" s="145">
        <v>44276</v>
      </c>
      <c r="Q254" s="145">
        <v>44640</v>
      </c>
      <c r="R254" s="145" t="s">
        <v>23</v>
      </c>
      <c r="S254" s="145" t="s">
        <v>544</v>
      </c>
    </row>
    <row r="255" s="119" customFormat="1" ht="20" customHeight="1" spans="1:19">
      <c r="A255" s="13">
        <v>249</v>
      </c>
      <c r="B255" s="13" t="s">
        <v>582</v>
      </c>
      <c r="C255" s="13" t="s">
        <v>583</v>
      </c>
      <c r="D255" s="13">
        <v>2000</v>
      </c>
      <c r="E255" s="13">
        <v>46.01</v>
      </c>
      <c r="F255" s="13" t="s">
        <v>61</v>
      </c>
      <c r="G255" s="45">
        <f t="shared" si="29"/>
        <v>240000</v>
      </c>
      <c r="H255" s="45">
        <f t="shared" si="27"/>
        <v>24000</v>
      </c>
      <c r="I255" s="45"/>
      <c r="J255" s="45">
        <f t="shared" si="30"/>
        <v>24000</v>
      </c>
      <c r="K255" s="45">
        <f t="shared" si="34"/>
        <v>7200</v>
      </c>
      <c r="L255" s="45">
        <f t="shared" si="28"/>
        <v>7200</v>
      </c>
      <c r="M255" s="45">
        <f t="shared" si="31"/>
        <v>9600</v>
      </c>
      <c r="N255" s="45">
        <f t="shared" si="32"/>
        <v>16800</v>
      </c>
      <c r="O255" s="45">
        <f t="shared" si="33"/>
        <v>24000</v>
      </c>
      <c r="P255" s="145">
        <v>44280</v>
      </c>
      <c r="Q255" s="145">
        <v>44644</v>
      </c>
      <c r="R255" s="145" t="s">
        <v>26</v>
      </c>
      <c r="S255" s="145" t="s">
        <v>584</v>
      </c>
    </row>
    <row r="256" s="119" customFormat="1" ht="20" customHeight="1" spans="1:19">
      <c r="A256" s="13">
        <v>250</v>
      </c>
      <c r="B256" s="13" t="s">
        <v>585</v>
      </c>
      <c r="C256" s="13" t="s">
        <v>586</v>
      </c>
      <c r="D256" s="13">
        <v>2000</v>
      </c>
      <c r="E256" s="13">
        <v>48</v>
      </c>
      <c r="F256" s="13" t="s">
        <v>61</v>
      </c>
      <c r="G256" s="45">
        <f t="shared" si="29"/>
        <v>240000</v>
      </c>
      <c r="H256" s="45">
        <f t="shared" si="27"/>
        <v>24000</v>
      </c>
      <c r="I256" s="45"/>
      <c r="J256" s="45">
        <f t="shared" si="30"/>
        <v>24000</v>
      </c>
      <c r="K256" s="45">
        <f t="shared" si="34"/>
        <v>7200</v>
      </c>
      <c r="L256" s="45">
        <f t="shared" si="28"/>
        <v>7200</v>
      </c>
      <c r="M256" s="45">
        <f t="shared" si="31"/>
        <v>9600</v>
      </c>
      <c r="N256" s="45">
        <f t="shared" si="32"/>
        <v>16800</v>
      </c>
      <c r="O256" s="45">
        <f t="shared" si="33"/>
        <v>24000</v>
      </c>
      <c r="P256" s="145">
        <v>44280</v>
      </c>
      <c r="Q256" s="145">
        <v>44644</v>
      </c>
      <c r="R256" s="145" t="s">
        <v>23</v>
      </c>
      <c r="S256" s="145" t="s">
        <v>352</v>
      </c>
    </row>
    <row r="257" s="119" customFormat="1" ht="20" customHeight="1" spans="1:19">
      <c r="A257" s="13">
        <v>251</v>
      </c>
      <c r="B257" s="13" t="s">
        <v>587</v>
      </c>
      <c r="C257" s="13" t="s">
        <v>588</v>
      </c>
      <c r="D257" s="13">
        <v>2808</v>
      </c>
      <c r="E257" s="13">
        <v>64.45</v>
      </c>
      <c r="F257" s="13" t="s">
        <v>61</v>
      </c>
      <c r="G257" s="45">
        <f t="shared" si="29"/>
        <v>336960</v>
      </c>
      <c r="H257" s="45">
        <f t="shared" si="27"/>
        <v>33696</v>
      </c>
      <c r="I257" s="45"/>
      <c r="J257" s="45">
        <f t="shared" si="30"/>
        <v>33696</v>
      </c>
      <c r="K257" s="45">
        <f t="shared" si="34"/>
        <v>10108.8</v>
      </c>
      <c r="L257" s="45">
        <f t="shared" si="28"/>
        <v>10108.8</v>
      </c>
      <c r="M257" s="45">
        <f t="shared" si="31"/>
        <v>13478.4</v>
      </c>
      <c r="N257" s="45">
        <f t="shared" si="32"/>
        <v>23587.2</v>
      </c>
      <c r="O257" s="45">
        <f t="shared" si="33"/>
        <v>33696</v>
      </c>
      <c r="P257" s="145">
        <v>44280</v>
      </c>
      <c r="Q257" s="145">
        <v>44644</v>
      </c>
      <c r="R257" s="145" t="s">
        <v>23</v>
      </c>
      <c r="S257" s="145" t="s">
        <v>241</v>
      </c>
    </row>
    <row r="258" s="119" customFormat="1" ht="20" customHeight="1" spans="1:19">
      <c r="A258" s="13">
        <v>252</v>
      </c>
      <c r="B258" s="13" t="s">
        <v>589</v>
      </c>
      <c r="C258" s="13" t="s">
        <v>590</v>
      </c>
      <c r="D258" s="13">
        <v>2000</v>
      </c>
      <c r="E258" s="13">
        <v>45.68</v>
      </c>
      <c r="F258" s="13" t="s">
        <v>107</v>
      </c>
      <c r="G258" s="45">
        <f t="shared" si="29"/>
        <v>240000</v>
      </c>
      <c r="H258" s="45">
        <f t="shared" si="27"/>
        <v>24000</v>
      </c>
      <c r="I258" s="45"/>
      <c r="J258" s="45">
        <f t="shared" si="30"/>
        <v>24000</v>
      </c>
      <c r="K258" s="45">
        <f t="shared" si="34"/>
        <v>7200</v>
      </c>
      <c r="L258" s="45">
        <f t="shared" si="28"/>
        <v>7200</v>
      </c>
      <c r="M258" s="45">
        <f t="shared" si="31"/>
        <v>9600</v>
      </c>
      <c r="N258" s="45">
        <f t="shared" si="32"/>
        <v>16800</v>
      </c>
      <c r="O258" s="45">
        <f t="shared" si="33"/>
        <v>24000</v>
      </c>
      <c r="P258" s="145">
        <v>44280</v>
      </c>
      <c r="Q258" s="145">
        <v>44644</v>
      </c>
      <c r="R258" s="145" t="s">
        <v>26</v>
      </c>
      <c r="S258" s="145" t="s">
        <v>356</v>
      </c>
    </row>
    <row r="259" s="119" customFormat="1" ht="20" customHeight="1" spans="1:19">
      <c r="A259" s="13">
        <v>253</v>
      </c>
      <c r="B259" s="13" t="s">
        <v>591</v>
      </c>
      <c r="C259" s="13" t="s">
        <v>592</v>
      </c>
      <c r="D259" s="13">
        <v>600</v>
      </c>
      <c r="E259" s="13">
        <v>16.04</v>
      </c>
      <c r="F259" s="13" t="s">
        <v>61</v>
      </c>
      <c r="G259" s="45">
        <f t="shared" si="29"/>
        <v>72000</v>
      </c>
      <c r="H259" s="45">
        <f t="shared" si="27"/>
        <v>7200</v>
      </c>
      <c r="I259" s="45"/>
      <c r="J259" s="45">
        <f t="shared" si="30"/>
        <v>7200</v>
      </c>
      <c r="K259" s="45">
        <f t="shared" si="34"/>
        <v>2160</v>
      </c>
      <c r="L259" s="45">
        <f t="shared" si="28"/>
        <v>2160</v>
      </c>
      <c r="M259" s="45">
        <f t="shared" si="31"/>
        <v>2880</v>
      </c>
      <c r="N259" s="45">
        <f t="shared" si="32"/>
        <v>5040</v>
      </c>
      <c r="O259" s="45">
        <f t="shared" si="33"/>
        <v>7200</v>
      </c>
      <c r="P259" s="145">
        <v>44280</v>
      </c>
      <c r="Q259" s="145">
        <v>44644</v>
      </c>
      <c r="R259" s="145" t="s">
        <v>26</v>
      </c>
      <c r="S259" s="145" t="s">
        <v>356</v>
      </c>
    </row>
    <row r="260" s="119" customFormat="1" ht="20" customHeight="1" spans="1:19">
      <c r="A260" s="13">
        <v>254</v>
      </c>
      <c r="B260" s="13" t="s">
        <v>593</v>
      </c>
      <c r="C260" s="13" t="s">
        <v>594</v>
      </c>
      <c r="D260" s="13">
        <v>900</v>
      </c>
      <c r="E260" s="13">
        <v>21.89</v>
      </c>
      <c r="F260" s="13" t="s">
        <v>61</v>
      </c>
      <c r="G260" s="45">
        <f t="shared" si="29"/>
        <v>108000</v>
      </c>
      <c r="H260" s="45">
        <f t="shared" si="27"/>
        <v>10800</v>
      </c>
      <c r="I260" s="45"/>
      <c r="J260" s="45">
        <f t="shared" si="30"/>
        <v>10800</v>
      </c>
      <c r="K260" s="45">
        <f t="shared" si="34"/>
        <v>3240</v>
      </c>
      <c r="L260" s="45">
        <f t="shared" si="28"/>
        <v>3240</v>
      </c>
      <c r="M260" s="45">
        <f t="shared" si="31"/>
        <v>4320</v>
      </c>
      <c r="N260" s="45">
        <f t="shared" si="32"/>
        <v>7560</v>
      </c>
      <c r="O260" s="45">
        <f t="shared" si="33"/>
        <v>10800</v>
      </c>
      <c r="P260" s="145">
        <v>44276</v>
      </c>
      <c r="Q260" s="145">
        <v>44640</v>
      </c>
      <c r="R260" s="145" t="s">
        <v>23</v>
      </c>
      <c r="S260" s="145" t="s">
        <v>500</v>
      </c>
    </row>
    <row r="261" s="119" customFormat="1" ht="20" customHeight="1" spans="1:19">
      <c r="A261" s="13">
        <v>255</v>
      </c>
      <c r="B261" s="13" t="s">
        <v>591</v>
      </c>
      <c r="C261" s="13" t="s">
        <v>595</v>
      </c>
      <c r="D261" s="13">
        <v>2000</v>
      </c>
      <c r="E261" s="13">
        <v>46</v>
      </c>
      <c r="F261" s="13" t="s">
        <v>61</v>
      </c>
      <c r="G261" s="45">
        <f t="shared" si="29"/>
        <v>240000</v>
      </c>
      <c r="H261" s="45">
        <f t="shared" si="27"/>
        <v>24000</v>
      </c>
      <c r="I261" s="45"/>
      <c r="J261" s="45">
        <f t="shared" si="30"/>
        <v>24000</v>
      </c>
      <c r="K261" s="45">
        <f t="shared" si="34"/>
        <v>7200</v>
      </c>
      <c r="L261" s="45">
        <f t="shared" si="28"/>
        <v>7200</v>
      </c>
      <c r="M261" s="45">
        <f t="shared" si="31"/>
        <v>9600</v>
      </c>
      <c r="N261" s="45">
        <f t="shared" si="32"/>
        <v>16800</v>
      </c>
      <c r="O261" s="45">
        <f t="shared" si="33"/>
        <v>24000</v>
      </c>
      <c r="P261" s="145">
        <v>44280</v>
      </c>
      <c r="Q261" s="145">
        <v>44644</v>
      </c>
      <c r="R261" s="145" t="s">
        <v>26</v>
      </c>
      <c r="S261" s="145" t="s">
        <v>356</v>
      </c>
    </row>
    <row r="262" s="119" customFormat="1" ht="20" customHeight="1" spans="1:19">
      <c r="A262" s="13">
        <v>256</v>
      </c>
      <c r="B262" s="13" t="s">
        <v>585</v>
      </c>
      <c r="C262" s="13" t="s">
        <v>596</v>
      </c>
      <c r="D262" s="13">
        <v>350</v>
      </c>
      <c r="E262" s="13">
        <v>8.19</v>
      </c>
      <c r="F262" s="13" t="s">
        <v>68</v>
      </c>
      <c r="G262" s="45">
        <f t="shared" si="29"/>
        <v>42000</v>
      </c>
      <c r="H262" s="45">
        <f t="shared" si="27"/>
        <v>4200</v>
      </c>
      <c r="I262" s="45"/>
      <c r="J262" s="45">
        <f t="shared" si="30"/>
        <v>4200</v>
      </c>
      <c r="K262" s="45">
        <f t="shared" si="34"/>
        <v>1260</v>
      </c>
      <c r="L262" s="45">
        <f t="shared" si="28"/>
        <v>1260</v>
      </c>
      <c r="M262" s="45">
        <f t="shared" si="31"/>
        <v>1680</v>
      </c>
      <c r="N262" s="45">
        <f t="shared" si="32"/>
        <v>2940</v>
      </c>
      <c r="O262" s="45">
        <f t="shared" si="33"/>
        <v>4200</v>
      </c>
      <c r="P262" s="145">
        <v>44280</v>
      </c>
      <c r="Q262" s="145">
        <v>44644</v>
      </c>
      <c r="R262" s="145" t="s">
        <v>23</v>
      </c>
      <c r="S262" s="145" t="s">
        <v>352</v>
      </c>
    </row>
    <row r="263" s="119" customFormat="1" ht="20" customHeight="1" spans="1:19">
      <c r="A263" s="13">
        <v>257</v>
      </c>
      <c r="B263" s="13" t="s">
        <v>585</v>
      </c>
      <c r="C263" s="13" t="s">
        <v>597</v>
      </c>
      <c r="D263" s="13">
        <v>1100</v>
      </c>
      <c r="E263" s="13">
        <v>25.11</v>
      </c>
      <c r="F263" s="13" t="s">
        <v>68</v>
      </c>
      <c r="G263" s="45">
        <f t="shared" si="29"/>
        <v>132000</v>
      </c>
      <c r="H263" s="45">
        <f t="shared" ref="H263:H326" si="35">D263*120*10%</f>
        <v>13200</v>
      </c>
      <c r="I263" s="45"/>
      <c r="J263" s="45">
        <f t="shared" si="30"/>
        <v>13200</v>
      </c>
      <c r="K263" s="45">
        <f t="shared" si="34"/>
        <v>3960</v>
      </c>
      <c r="L263" s="45">
        <f t="shared" ref="L263:L326" si="36">J263*0.3</f>
        <v>3960</v>
      </c>
      <c r="M263" s="45">
        <f t="shared" si="31"/>
        <v>5280</v>
      </c>
      <c r="N263" s="45">
        <f t="shared" si="32"/>
        <v>9240</v>
      </c>
      <c r="O263" s="45">
        <f t="shared" si="33"/>
        <v>13200</v>
      </c>
      <c r="P263" s="145">
        <v>44280</v>
      </c>
      <c r="Q263" s="145">
        <v>44644</v>
      </c>
      <c r="R263" s="145" t="s">
        <v>23</v>
      </c>
      <c r="S263" s="145" t="s">
        <v>352</v>
      </c>
    </row>
    <row r="264" s="119" customFormat="1" ht="20" customHeight="1" spans="1:19">
      <c r="A264" s="13">
        <v>258</v>
      </c>
      <c r="B264" s="13" t="s">
        <v>587</v>
      </c>
      <c r="C264" s="13" t="s">
        <v>598</v>
      </c>
      <c r="D264" s="13">
        <v>3080</v>
      </c>
      <c r="E264" s="13">
        <v>71.83</v>
      </c>
      <c r="F264" s="13" t="s">
        <v>107</v>
      </c>
      <c r="G264" s="45">
        <f t="shared" ref="G264:G327" si="37">D264*120</f>
        <v>369600</v>
      </c>
      <c r="H264" s="45">
        <f t="shared" si="35"/>
        <v>36960</v>
      </c>
      <c r="I264" s="45"/>
      <c r="J264" s="45">
        <f t="shared" ref="J264:J327" si="38">H264+I264</f>
        <v>36960</v>
      </c>
      <c r="K264" s="45">
        <f t="shared" si="34"/>
        <v>11088</v>
      </c>
      <c r="L264" s="45">
        <f t="shared" si="36"/>
        <v>11088</v>
      </c>
      <c r="M264" s="45">
        <f t="shared" ref="M264:M327" si="39">J264*0.4</f>
        <v>14784</v>
      </c>
      <c r="N264" s="45">
        <f t="shared" ref="N264:N327" si="40">L264+M264</f>
        <v>25872</v>
      </c>
      <c r="O264" s="45">
        <f t="shared" ref="O264:O327" si="41">K264+N264</f>
        <v>36960</v>
      </c>
      <c r="P264" s="145">
        <v>44280</v>
      </c>
      <c r="Q264" s="145">
        <v>44644</v>
      </c>
      <c r="R264" s="145" t="s">
        <v>23</v>
      </c>
      <c r="S264" s="145" t="s">
        <v>241</v>
      </c>
    </row>
    <row r="265" s="119" customFormat="1" ht="20" customHeight="1" spans="1:19">
      <c r="A265" s="13">
        <v>259</v>
      </c>
      <c r="B265" s="13" t="s">
        <v>599</v>
      </c>
      <c r="C265" s="13" t="s">
        <v>600</v>
      </c>
      <c r="D265" s="13">
        <v>2100</v>
      </c>
      <c r="E265" s="13">
        <v>55.82</v>
      </c>
      <c r="F265" s="13" t="s">
        <v>240</v>
      </c>
      <c r="G265" s="45">
        <f t="shared" si="37"/>
        <v>252000</v>
      </c>
      <c r="H265" s="45">
        <f t="shared" si="35"/>
        <v>25200</v>
      </c>
      <c r="I265" s="45"/>
      <c r="J265" s="45">
        <f t="shared" si="38"/>
        <v>25200</v>
      </c>
      <c r="K265" s="45">
        <f t="shared" si="34"/>
        <v>7560</v>
      </c>
      <c r="L265" s="45">
        <f t="shared" si="36"/>
        <v>7560</v>
      </c>
      <c r="M265" s="45">
        <f t="shared" si="39"/>
        <v>10080</v>
      </c>
      <c r="N265" s="45">
        <f t="shared" si="40"/>
        <v>17640</v>
      </c>
      <c r="O265" s="45">
        <f t="shared" si="41"/>
        <v>25200</v>
      </c>
      <c r="P265" s="145">
        <v>44280</v>
      </c>
      <c r="Q265" s="145">
        <v>44644</v>
      </c>
      <c r="R265" s="145" t="s">
        <v>26</v>
      </c>
      <c r="S265" s="145" t="s">
        <v>356</v>
      </c>
    </row>
    <row r="266" s="119" customFormat="1" ht="20" customHeight="1" spans="1:19">
      <c r="A266" s="13">
        <v>260</v>
      </c>
      <c r="B266" s="13" t="s">
        <v>601</v>
      </c>
      <c r="C266" s="13" t="s">
        <v>602</v>
      </c>
      <c r="D266" s="13">
        <v>2666</v>
      </c>
      <c r="E266" s="13">
        <v>60.8</v>
      </c>
      <c r="F266" s="13" t="s">
        <v>107</v>
      </c>
      <c r="G266" s="45">
        <f t="shared" si="37"/>
        <v>319920</v>
      </c>
      <c r="H266" s="45">
        <f t="shared" si="35"/>
        <v>31992</v>
      </c>
      <c r="I266" s="45"/>
      <c r="J266" s="45">
        <f t="shared" si="38"/>
        <v>31992</v>
      </c>
      <c r="K266" s="45">
        <f t="shared" si="34"/>
        <v>9597.6</v>
      </c>
      <c r="L266" s="45">
        <f t="shared" si="36"/>
        <v>9597.6</v>
      </c>
      <c r="M266" s="45">
        <f t="shared" si="39"/>
        <v>12796.8</v>
      </c>
      <c r="N266" s="45">
        <f t="shared" si="40"/>
        <v>22394.4</v>
      </c>
      <c r="O266" s="45">
        <f t="shared" si="41"/>
        <v>31992</v>
      </c>
      <c r="P266" s="145">
        <v>44280</v>
      </c>
      <c r="Q266" s="145">
        <v>44644</v>
      </c>
      <c r="R266" s="145" t="s">
        <v>23</v>
      </c>
      <c r="S266" s="145" t="s">
        <v>603</v>
      </c>
    </row>
    <row r="267" s="119" customFormat="1" ht="20" customHeight="1" spans="1:19">
      <c r="A267" s="13">
        <v>261</v>
      </c>
      <c r="B267" s="13" t="s">
        <v>604</v>
      </c>
      <c r="C267" s="13" t="s">
        <v>605</v>
      </c>
      <c r="D267" s="13">
        <v>1200</v>
      </c>
      <c r="E267" s="13">
        <v>28</v>
      </c>
      <c r="F267" s="13" t="s">
        <v>107</v>
      </c>
      <c r="G267" s="45">
        <f t="shared" si="37"/>
        <v>144000</v>
      </c>
      <c r="H267" s="45">
        <f t="shared" si="35"/>
        <v>14400</v>
      </c>
      <c r="I267" s="45"/>
      <c r="J267" s="45">
        <f t="shared" si="38"/>
        <v>14400</v>
      </c>
      <c r="K267" s="45">
        <f t="shared" si="34"/>
        <v>4320</v>
      </c>
      <c r="L267" s="45">
        <f t="shared" si="36"/>
        <v>4320</v>
      </c>
      <c r="M267" s="45">
        <f t="shared" si="39"/>
        <v>5760</v>
      </c>
      <c r="N267" s="45">
        <f t="shared" si="40"/>
        <v>10080</v>
      </c>
      <c r="O267" s="45">
        <f t="shared" si="41"/>
        <v>14400</v>
      </c>
      <c r="P267" s="145">
        <v>44280</v>
      </c>
      <c r="Q267" s="145">
        <v>44644</v>
      </c>
      <c r="R267" s="145" t="s">
        <v>23</v>
      </c>
      <c r="S267" s="145" t="s">
        <v>606</v>
      </c>
    </row>
    <row r="268" s="119" customFormat="1" ht="20" customHeight="1" spans="1:19">
      <c r="A268" s="13">
        <v>262</v>
      </c>
      <c r="B268" s="13" t="s">
        <v>607</v>
      </c>
      <c r="C268" s="13" t="s">
        <v>608</v>
      </c>
      <c r="D268" s="13">
        <v>1200</v>
      </c>
      <c r="E268" s="13">
        <v>28</v>
      </c>
      <c r="F268" s="13" t="s">
        <v>107</v>
      </c>
      <c r="G268" s="45">
        <f t="shared" si="37"/>
        <v>144000</v>
      </c>
      <c r="H268" s="45">
        <f t="shared" si="35"/>
        <v>14400</v>
      </c>
      <c r="I268" s="45"/>
      <c r="J268" s="45">
        <f t="shared" si="38"/>
        <v>14400</v>
      </c>
      <c r="K268" s="45">
        <f t="shared" si="34"/>
        <v>4320</v>
      </c>
      <c r="L268" s="45">
        <f t="shared" si="36"/>
        <v>4320</v>
      </c>
      <c r="M268" s="45">
        <f t="shared" si="39"/>
        <v>5760</v>
      </c>
      <c r="N268" s="45">
        <f t="shared" si="40"/>
        <v>10080</v>
      </c>
      <c r="O268" s="45">
        <f t="shared" si="41"/>
        <v>14400</v>
      </c>
      <c r="P268" s="145">
        <v>44280</v>
      </c>
      <c r="Q268" s="145">
        <v>44644</v>
      </c>
      <c r="R268" s="145" t="s">
        <v>23</v>
      </c>
      <c r="S268" s="145" t="s">
        <v>609</v>
      </c>
    </row>
    <row r="269" s="119" customFormat="1" ht="20" customHeight="1" spans="1:19">
      <c r="A269" s="13">
        <v>263</v>
      </c>
      <c r="B269" s="13" t="s">
        <v>610</v>
      </c>
      <c r="C269" s="13" t="s">
        <v>611</v>
      </c>
      <c r="D269" s="13">
        <v>1300</v>
      </c>
      <c r="E269" s="13">
        <v>30.8</v>
      </c>
      <c r="F269" s="13" t="s">
        <v>107</v>
      </c>
      <c r="G269" s="45">
        <f t="shared" si="37"/>
        <v>156000</v>
      </c>
      <c r="H269" s="45">
        <f t="shared" si="35"/>
        <v>15600</v>
      </c>
      <c r="I269" s="45"/>
      <c r="J269" s="45">
        <f t="shared" si="38"/>
        <v>15600</v>
      </c>
      <c r="K269" s="45">
        <f t="shared" si="34"/>
        <v>4680</v>
      </c>
      <c r="L269" s="45">
        <f t="shared" si="36"/>
        <v>4680</v>
      </c>
      <c r="M269" s="45">
        <f t="shared" si="39"/>
        <v>6240</v>
      </c>
      <c r="N269" s="45">
        <f t="shared" si="40"/>
        <v>10920</v>
      </c>
      <c r="O269" s="45">
        <f t="shared" si="41"/>
        <v>15600</v>
      </c>
      <c r="P269" s="145">
        <v>44280</v>
      </c>
      <c r="Q269" s="145">
        <v>44644</v>
      </c>
      <c r="R269" s="145" t="s">
        <v>23</v>
      </c>
      <c r="S269" s="145" t="s">
        <v>603</v>
      </c>
    </row>
    <row r="270" s="119" customFormat="1" ht="20" customHeight="1" spans="1:19">
      <c r="A270" s="13">
        <v>264</v>
      </c>
      <c r="B270" s="13" t="s">
        <v>601</v>
      </c>
      <c r="C270" s="13" t="s">
        <v>612</v>
      </c>
      <c r="D270" s="13">
        <v>2600</v>
      </c>
      <c r="E270" s="13">
        <v>66.6</v>
      </c>
      <c r="F270" s="13" t="s">
        <v>61</v>
      </c>
      <c r="G270" s="45">
        <f t="shared" si="37"/>
        <v>312000</v>
      </c>
      <c r="H270" s="45">
        <f t="shared" si="35"/>
        <v>31200</v>
      </c>
      <c r="I270" s="45"/>
      <c r="J270" s="45">
        <f t="shared" si="38"/>
        <v>31200</v>
      </c>
      <c r="K270" s="45">
        <f t="shared" si="34"/>
        <v>9360</v>
      </c>
      <c r="L270" s="45">
        <f t="shared" si="36"/>
        <v>9360</v>
      </c>
      <c r="M270" s="45">
        <f t="shared" si="39"/>
        <v>12480</v>
      </c>
      <c r="N270" s="45">
        <f t="shared" si="40"/>
        <v>21840</v>
      </c>
      <c r="O270" s="45">
        <f t="shared" si="41"/>
        <v>31200</v>
      </c>
      <c r="P270" s="145">
        <v>44280</v>
      </c>
      <c r="Q270" s="145">
        <v>44644</v>
      </c>
      <c r="R270" s="145" t="s">
        <v>23</v>
      </c>
      <c r="S270" s="145" t="s">
        <v>603</v>
      </c>
    </row>
    <row r="271" s="119" customFormat="1" ht="20" customHeight="1" spans="1:19">
      <c r="A271" s="13">
        <v>265</v>
      </c>
      <c r="B271" s="13" t="s">
        <v>613</v>
      </c>
      <c r="C271" s="13" t="s">
        <v>614</v>
      </c>
      <c r="D271" s="13">
        <v>1800</v>
      </c>
      <c r="E271" s="13">
        <v>45.67</v>
      </c>
      <c r="F271" s="13" t="s">
        <v>61</v>
      </c>
      <c r="G271" s="45">
        <f t="shared" si="37"/>
        <v>216000</v>
      </c>
      <c r="H271" s="45">
        <f t="shared" si="35"/>
        <v>21600</v>
      </c>
      <c r="I271" s="45"/>
      <c r="J271" s="45">
        <f t="shared" si="38"/>
        <v>21600</v>
      </c>
      <c r="K271" s="45">
        <f t="shared" si="34"/>
        <v>6480</v>
      </c>
      <c r="L271" s="45">
        <f t="shared" si="36"/>
        <v>6480</v>
      </c>
      <c r="M271" s="45">
        <f t="shared" si="39"/>
        <v>8640</v>
      </c>
      <c r="N271" s="45">
        <f t="shared" si="40"/>
        <v>15120</v>
      </c>
      <c r="O271" s="45">
        <f t="shared" si="41"/>
        <v>21600</v>
      </c>
      <c r="P271" s="145">
        <v>44280</v>
      </c>
      <c r="Q271" s="145">
        <v>44644</v>
      </c>
      <c r="R271" s="145" t="s">
        <v>23</v>
      </c>
      <c r="S271" s="145" t="s">
        <v>246</v>
      </c>
    </row>
    <row r="272" s="119" customFormat="1" ht="20" customHeight="1" spans="1:19">
      <c r="A272" s="13">
        <v>266</v>
      </c>
      <c r="B272" s="13" t="s">
        <v>615</v>
      </c>
      <c r="C272" s="13" t="s">
        <v>616</v>
      </c>
      <c r="D272" s="13">
        <v>1000</v>
      </c>
      <c r="E272" s="13">
        <v>26</v>
      </c>
      <c r="F272" s="13" t="s">
        <v>61</v>
      </c>
      <c r="G272" s="45">
        <f t="shared" si="37"/>
        <v>120000</v>
      </c>
      <c r="H272" s="45">
        <f t="shared" si="35"/>
        <v>12000</v>
      </c>
      <c r="I272" s="45"/>
      <c r="J272" s="45">
        <f t="shared" si="38"/>
        <v>12000</v>
      </c>
      <c r="K272" s="45">
        <f t="shared" ref="K272:K335" si="42">J272*0.3</f>
        <v>3600</v>
      </c>
      <c r="L272" s="45">
        <f t="shared" si="36"/>
        <v>3600</v>
      </c>
      <c r="M272" s="45">
        <f t="shared" si="39"/>
        <v>4800</v>
      </c>
      <c r="N272" s="45">
        <f t="shared" si="40"/>
        <v>8400</v>
      </c>
      <c r="O272" s="45">
        <f t="shared" si="41"/>
        <v>12000</v>
      </c>
      <c r="P272" s="145">
        <v>44280</v>
      </c>
      <c r="Q272" s="145">
        <v>44644</v>
      </c>
      <c r="R272" s="145" t="s">
        <v>23</v>
      </c>
      <c r="S272" s="145" t="s">
        <v>617</v>
      </c>
    </row>
    <row r="273" s="119" customFormat="1" ht="20" customHeight="1" spans="1:19">
      <c r="A273" s="13">
        <v>267</v>
      </c>
      <c r="B273" s="13" t="s">
        <v>613</v>
      </c>
      <c r="C273" s="13" t="s">
        <v>618</v>
      </c>
      <c r="D273" s="13">
        <v>1500</v>
      </c>
      <c r="E273" s="13">
        <v>46.58</v>
      </c>
      <c r="F273" s="13" t="s">
        <v>61</v>
      </c>
      <c r="G273" s="45">
        <f t="shared" si="37"/>
        <v>180000</v>
      </c>
      <c r="H273" s="45">
        <f t="shared" si="35"/>
        <v>18000</v>
      </c>
      <c r="I273" s="45"/>
      <c r="J273" s="45">
        <f t="shared" si="38"/>
        <v>18000</v>
      </c>
      <c r="K273" s="45">
        <f t="shared" si="42"/>
        <v>5400</v>
      </c>
      <c r="L273" s="45">
        <f t="shared" si="36"/>
        <v>5400</v>
      </c>
      <c r="M273" s="45">
        <f t="shared" si="39"/>
        <v>7200</v>
      </c>
      <c r="N273" s="45">
        <f t="shared" si="40"/>
        <v>12600</v>
      </c>
      <c r="O273" s="45">
        <f t="shared" si="41"/>
        <v>18000</v>
      </c>
      <c r="P273" s="145">
        <v>44280</v>
      </c>
      <c r="Q273" s="145">
        <v>44644</v>
      </c>
      <c r="R273" s="145" t="s">
        <v>23</v>
      </c>
      <c r="S273" s="145" t="s">
        <v>246</v>
      </c>
    </row>
    <row r="274" s="119" customFormat="1" ht="20" customHeight="1" spans="1:19">
      <c r="A274" s="13">
        <v>268</v>
      </c>
      <c r="B274" s="13" t="s">
        <v>589</v>
      </c>
      <c r="C274" s="13" t="s">
        <v>619</v>
      </c>
      <c r="D274" s="13">
        <v>1900</v>
      </c>
      <c r="E274" s="13">
        <v>43.26</v>
      </c>
      <c r="F274" s="13" t="s">
        <v>107</v>
      </c>
      <c r="G274" s="45">
        <f t="shared" si="37"/>
        <v>228000</v>
      </c>
      <c r="H274" s="45">
        <f t="shared" si="35"/>
        <v>22800</v>
      </c>
      <c r="I274" s="45"/>
      <c r="J274" s="45">
        <f t="shared" si="38"/>
        <v>22800</v>
      </c>
      <c r="K274" s="45">
        <f t="shared" si="42"/>
        <v>6840</v>
      </c>
      <c r="L274" s="45">
        <f t="shared" si="36"/>
        <v>6840</v>
      </c>
      <c r="M274" s="45">
        <f t="shared" si="39"/>
        <v>9120</v>
      </c>
      <c r="N274" s="45">
        <f t="shared" si="40"/>
        <v>15960</v>
      </c>
      <c r="O274" s="45">
        <f t="shared" si="41"/>
        <v>22800</v>
      </c>
      <c r="P274" s="145">
        <v>44280</v>
      </c>
      <c r="Q274" s="145">
        <v>44644</v>
      </c>
      <c r="R274" s="145" t="s">
        <v>26</v>
      </c>
      <c r="S274" s="145" t="s">
        <v>356</v>
      </c>
    </row>
    <row r="275" s="119" customFormat="1" ht="20" customHeight="1" spans="1:19">
      <c r="A275" s="13">
        <v>269</v>
      </c>
      <c r="B275" s="13" t="s">
        <v>589</v>
      </c>
      <c r="C275" s="13" t="s">
        <v>620</v>
      </c>
      <c r="D275" s="13">
        <v>1800</v>
      </c>
      <c r="E275" s="13">
        <v>41</v>
      </c>
      <c r="F275" s="13" t="s">
        <v>107</v>
      </c>
      <c r="G275" s="45">
        <f t="shared" si="37"/>
        <v>216000</v>
      </c>
      <c r="H275" s="45">
        <f t="shared" si="35"/>
        <v>21600</v>
      </c>
      <c r="I275" s="45"/>
      <c r="J275" s="45">
        <f t="shared" si="38"/>
        <v>21600</v>
      </c>
      <c r="K275" s="45">
        <f t="shared" si="42"/>
        <v>6480</v>
      </c>
      <c r="L275" s="45">
        <f t="shared" si="36"/>
        <v>6480</v>
      </c>
      <c r="M275" s="45">
        <f t="shared" si="39"/>
        <v>8640</v>
      </c>
      <c r="N275" s="45">
        <f t="shared" si="40"/>
        <v>15120</v>
      </c>
      <c r="O275" s="45">
        <f t="shared" si="41"/>
        <v>21600</v>
      </c>
      <c r="P275" s="145">
        <v>44280</v>
      </c>
      <c r="Q275" s="145">
        <v>44644</v>
      </c>
      <c r="R275" s="145" t="s">
        <v>26</v>
      </c>
      <c r="S275" s="145" t="s">
        <v>356</v>
      </c>
    </row>
    <row r="276" s="119" customFormat="1" ht="20" customHeight="1" spans="1:19">
      <c r="A276" s="13">
        <v>270</v>
      </c>
      <c r="B276" s="13" t="s">
        <v>621</v>
      </c>
      <c r="C276" s="13" t="s">
        <v>622</v>
      </c>
      <c r="D276" s="13">
        <v>1800</v>
      </c>
      <c r="E276" s="13">
        <v>44.8</v>
      </c>
      <c r="F276" s="13" t="s">
        <v>107</v>
      </c>
      <c r="G276" s="45">
        <f t="shared" si="37"/>
        <v>216000</v>
      </c>
      <c r="H276" s="45">
        <f t="shared" si="35"/>
        <v>21600</v>
      </c>
      <c r="I276" s="45"/>
      <c r="J276" s="45">
        <f t="shared" si="38"/>
        <v>21600</v>
      </c>
      <c r="K276" s="45">
        <f t="shared" si="42"/>
        <v>6480</v>
      </c>
      <c r="L276" s="45">
        <f t="shared" si="36"/>
        <v>6480</v>
      </c>
      <c r="M276" s="45">
        <f t="shared" si="39"/>
        <v>8640</v>
      </c>
      <c r="N276" s="45">
        <f t="shared" si="40"/>
        <v>15120</v>
      </c>
      <c r="O276" s="45">
        <f t="shared" si="41"/>
        <v>21600</v>
      </c>
      <c r="P276" s="145">
        <v>44280</v>
      </c>
      <c r="Q276" s="145">
        <v>44644</v>
      </c>
      <c r="R276" s="145" t="s">
        <v>23</v>
      </c>
      <c r="S276" s="145" t="s">
        <v>623</v>
      </c>
    </row>
    <row r="277" s="119" customFormat="1" ht="20" customHeight="1" spans="1:19">
      <c r="A277" s="13">
        <v>271</v>
      </c>
      <c r="B277" s="13" t="s">
        <v>610</v>
      </c>
      <c r="C277" s="13" t="s">
        <v>624</v>
      </c>
      <c r="D277" s="13">
        <v>1800</v>
      </c>
      <c r="E277" s="13">
        <v>41</v>
      </c>
      <c r="F277" s="13" t="s">
        <v>107</v>
      </c>
      <c r="G277" s="45">
        <f t="shared" si="37"/>
        <v>216000</v>
      </c>
      <c r="H277" s="45">
        <f t="shared" si="35"/>
        <v>21600</v>
      </c>
      <c r="I277" s="45"/>
      <c r="J277" s="45">
        <f t="shared" si="38"/>
        <v>21600</v>
      </c>
      <c r="K277" s="45">
        <f t="shared" si="42"/>
        <v>6480</v>
      </c>
      <c r="L277" s="45">
        <f t="shared" si="36"/>
        <v>6480</v>
      </c>
      <c r="M277" s="45">
        <f t="shared" si="39"/>
        <v>8640</v>
      </c>
      <c r="N277" s="45">
        <f t="shared" si="40"/>
        <v>15120</v>
      </c>
      <c r="O277" s="45">
        <f t="shared" si="41"/>
        <v>21600</v>
      </c>
      <c r="P277" s="145">
        <v>44280</v>
      </c>
      <c r="Q277" s="145">
        <v>44644</v>
      </c>
      <c r="R277" s="145" t="s">
        <v>23</v>
      </c>
      <c r="S277" s="145" t="s">
        <v>603</v>
      </c>
    </row>
    <row r="278" s="119" customFormat="1" ht="20" customHeight="1" spans="1:19">
      <c r="A278" s="13">
        <v>272</v>
      </c>
      <c r="B278" s="13" t="s">
        <v>625</v>
      </c>
      <c r="C278" s="16" t="s">
        <v>626</v>
      </c>
      <c r="D278" s="13">
        <v>1200</v>
      </c>
      <c r="E278" s="13">
        <v>28</v>
      </c>
      <c r="F278" s="13" t="s">
        <v>61</v>
      </c>
      <c r="G278" s="45">
        <f t="shared" si="37"/>
        <v>144000</v>
      </c>
      <c r="H278" s="45">
        <f t="shared" si="35"/>
        <v>14400</v>
      </c>
      <c r="I278" s="45"/>
      <c r="J278" s="45">
        <f t="shared" si="38"/>
        <v>14400</v>
      </c>
      <c r="K278" s="45">
        <f t="shared" si="42"/>
        <v>4320</v>
      </c>
      <c r="L278" s="45">
        <f t="shared" si="36"/>
        <v>4320</v>
      </c>
      <c r="M278" s="45">
        <f t="shared" si="39"/>
        <v>5760</v>
      </c>
      <c r="N278" s="45">
        <f t="shared" si="40"/>
        <v>10080</v>
      </c>
      <c r="O278" s="45">
        <f t="shared" si="41"/>
        <v>14400</v>
      </c>
      <c r="P278" s="145">
        <v>44280</v>
      </c>
      <c r="Q278" s="145">
        <v>44644</v>
      </c>
      <c r="R278" s="145" t="s">
        <v>23</v>
      </c>
      <c r="S278" s="145" t="s">
        <v>603</v>
      </c>
    </row>
    <row r="279" s="119" customFormat="1" ht="20" customHeight="1" spans="1:19">
      <c r="A279" s="13">
        <v>273</v>
      </c>
      <c r="B279" s="13" t="s">
        <v>627</v>
      </c>
      <c r="C279" s="13" t="s">
        <v>628</v>
      </c>
      <c r="D279" s="13">
        <v>600</v>
      </c>
      <c r="E279" s="13">
        <v>21.33</v>
      </c>
      <c r="F279" s="13" t="s">
        <v>629</v>
      </c>
      <c r="G279" s="45">
        <f t="shared" si="37"/>
        <v>72000</v>
      </c>
      <c r="H279" s="45">
        <f t="shared" si="35"/>
        <v>7200</v>
      </c>
      <c r="I279" s="45">
        <v>2160</v>
      </c>
      <c r="J279" s="45">
        <f t="shared" si="38"/>
        <v>9360</v>
      </c>
      <c r="K279" s="45">
        <f t="shared" si="42"/>
        <v>2808</v>
      </c>
      <c r="L279" s="45">
        <f t="shared" si="36"/>
        <v>2808</v>
      </c>
      <c r="M279" s="45">
        <f t="shared" si="39"/>
        <v>3744</v>
      </c>
      <c r="N279" s="45">
        <f t="shared" si="40"/>
        <v>6552</v>
      </c>
      <c r="O279" s="45">
        <f t="shared" si="41"/>
        <v>9360</v>
      </c>
      <c r="P279" s="145">
        <v>44280</v>
      </c>
      <c r="Q279" s="145">
        <v>44644</v>
      </c>
      <c r="R279" s="145" t="s">
        <v>23</v>
      </c>
      <c r="S279" s="145" t="s">
        <v>241</v>
      </c>
    </row>
    <row r="280" s="119" customFormat="1" ht="20" customHeight="1" spans="1:19">
      <c r="A280" s="13">
        <v>274</v>
      </c>
      <c r="B280" s="13" t="s">
        <v>630</v>
      </c>
      <c r="C280" s="13" t="s">
        <v>631</v>
      </c>
      <c r="D280" s="13">
        <v>1980</v>
      </c>
      <c r="E280" s="13">
        <v>61.01</v>
      </c>
      <c r="F280" s="13" t="s">
        <v>107</v>
      </c>
      <c r="G280" s="45">
        <f t="shared" si="37"/>
        <v>237600</v>
      </c>
      <c r="H280" s="45">
        <f t="shared" si="35"/>
        <v>23760</v>
      </c>
      <c r="I280" s="45"/>
      <c r="J280" s="45">
        <f t="shared" si="38"/>
        <v>23760</v>
      </c>
      <c r="K280" s="45">
        <f t="shared" si="42"/>
        <v>7128</v>
      </c>
      <c r="L280" s="45">
        <f t="shared" si="36"/>
        <v>7128</v>
      </c>
      <c r="M280" s="45">
        <f t="shared" si="39"/>
        <v>9504</v>
      </c>
      <c r="N280" s="45">
        <f t="shared" si="40"/>
        <v>16632</v>
      </c>
      <c r="O280" s="45">
        <f t="shared" si="41"/>
        <v>23760</v>
      </c>
      <c r="P280" s="145">
        <v>44280</v>
      </c>
      <c r="Q280" s="145">
        <v>44644</v>
      </c>
      <c r="R280" s="145" t="s">
        <v>23</v>
      </c>
      <c r="S280" s="145" t="s">
        <v>632</v>
      </c>
    </row>
    <row r="281" s="119" customFormat="1" ht="20" customHeight="1" spans="1:19">
      <c r="A281" s="13">
        <v>275</v>
      </c>
      <c r="B281" s="13" t="s">
        <v>627</v>
      </c>
      <c r="C281" s="13" t="s">
        <v>633</v>
      </c>
      <c r="D281" s="13">
        <v>400</v>
      </c>
      <c r="E281" s="13">
        <v>11.9</v>
      </c>
      <c r="F281" s="13" t="s">
        <v>61</v>
      </c>
      <c r="G281" s="45">
        <f t="shared" si="37"/>
        <v>48000</v>
      </c>
      <c r="H281" s="45">
        <f t="shared" si="35"/>
        <v>4800</v>
      </c>
      <c r="I281" s="45"/>
      <c r="J281" s="45">
        <f t="shared" si="38"/>
        <v>4800</v>
      </c>
      <c r="K281" s="45">
        <f t="shared" si="42"/>
        <v>1440</v>
      </c>
      <c r="L281" s="45">
        <f t="shared" si="36"/>
        <v>1440</v>
      </c>
      <c r="M281" s="45">
        <f t="shared" si="39"/>
        <v>1920</v>
      </c>
      <c r="N281" s="45">
        <f t="shared" si="40"/>
        <v>3360</v>
      </c>
      <c r="O281" s="45">
        <f t="shared" si="41"/>
        <v>4800</v>
      </c>
      <c r="P281" s="145">
        <v>44280</v>
      </c>
      <c r="Q281" s="145">
        <v>44644</v>
      </c>
      <c r="R281" s="145" t="s">
        <v>23</v>
      </c>
      <c r="S281" s="145" t="s">
        <v>241</v>
      </c>
    </row>
    <row r="282" s="119" customFormat="1" ht="20" customHeight="1" spans="1:19">
      <c r="A282" s="13">
        <v>276</v>
      </c>
      <c r="B282" s="13" t="s">
        <v>634</v>
      </c>
      <c r="C282" s="13" t="s">
        <v>635</v>
      </c>
      <c r="D282" s="13">
        <v>1800</v>
      </c>
      <c r="E282" s="13">
        <v>33.09</v>
      </c>
      <c r="F282" s="13" t="s">
        <v>107</v>
      </c>
      <c r="G282" s="45">
        <f t="shared" si="37"/>
        <v>216000</v>
      </c>
      <c r="H282" s="45">
        <f t="shared" si="35"/>
        <v>21600</v>
      </c>
      <c r="I282" s="45"/>
      <c r="J282" s="45">
        <f t="shared" si="38"/>
        <v>21600</v>
      </c>
      <c r="K282" s="45">
        <f t="shared" si="42"/>
        <v>6480</v>
      </c>
      <c r="L282" s="45">
        <f t="shared" si="36"/>
        <v>6480</v>
      </c>
      <c r="M282" s="45">
        <f t="shared" si="39"/>
        <v>8640</v>
      </c>
      <c r="N282" s="45">
        <f t="shared" si="40"/>
        <v>15120</v>
      </c>
      <c r="O282" s="45">
        <f t="shared" si="41"/>
        <v>21600</v>
      </c>
      <c r="P282" s="145">
        <v>44280</v>
      </c>
      <c r="Q282" s="145">
        <v>44644</v>
      </c>
      <c r="R282" s="145" t="s">
        <v>23</v>
      </c>
      <c r="S282" s="145" t="s">
        <v>623</v>
      </c>
    </row>
    <row r="283" s="119" customFormat="1" ht="20" customHeight="1" spans="1:19">
      <c r="A283" s="13">
        <v>277</v>
      </c>
      <c r="B283" s="13" t="s">
        <v>636</v>
      </c>
      <c r="C283" s="13" t="s">
        <v>637</v>
      </c>
      <c r="D283" s="13">
        <v>1750</v>
      </c>
      <c r="E283" s="13">
        <v>49.07</v>
      </c>
      <c r="F283" s="13" t="s">
        <v>61</v>
      </c>
      <c r="G283" s="45">
        <f t="shared" si="37"/>
        <v>210000</v>
      </c>
      <c r="H283" s="45">
        <f t="shared" si="35"/>
        <v>21000</v>
      </c>
      <c r="I283" s="45"/>
      <c r="J283" s="45">
        <f t="shared" si="38"/>
        <v>21000</v>
      </c>
      <c r="K283" s="45">
        <f t="shared" si="42"/>
        <v>6300</v>
      </c>
      <c r="L283" s="45">
        <f t="shared" si="36"/>
        <v>6300</v>
      </c>
      <c r="M283" s="45">
        <f t="shared" si="39"/>
        <v>8400</v>
      </c>
      <c r="N283" s="45">
        <f t="shared" si="40"/>
        <v>14700</v>
      </c>
      <c r="O283" s="45">
        <f t="shared" si="41"/>
        <v>21000</v>
      </c>
      <c r="P283" s="145">
        <v>44280</v>
      </c>
      <c r="Q283" s="145">
        <v>44644</v>
      </c>
      <c r="R283" s="145" t="s">
        <v>23</v>
      </c>
      <c r="S283" s="145" t="s">
        <v>282</v>
      </c>
    </row>
    <row r="284" s="119" customFormat="1" ht="20" customHeight="1" spans="1:19">
      <c r="A284" s="13">
        <v>278</v>
      </c>
      <c r="B284" s="13" t="s">
        <v>638</v>
      </c>
      <c r="C284" s="13" t="s">
        <v>639</v>
      </c>
      <c r="D284" s="13">
        <v>2500</v>
      </c>
      <c r="E284" s="13">
        <v>78.87</v>
      </c>
      <c r="F284" s="13" t="s">
        <v>61</v>
      </c>
      <c r="G284" s="45">
        <f t="shared" si="37"/>
        <v>300000</v>
      </c>
      <c r="H284" s="45">
        <f t="shared" si="35"/>
        <v>30000</v>
      </c>
      <c r="I284" s="45"/>
      <c r="J284" s="45">
        <f t="shared" si="38"/>
        <v>30000</v>
      </c>
      <c r="K284" s="45">
        <f t="shared" si="42"/>
        <v>9000</v>
      </c>
      <c r="L284" s="45">
        <f t="shared" si="36"/>
        <v>9000</v>
      </c>
      <c r="M284" s="45">
        <f t="shared" si="39"/>
        <v>12000</v>
      </c>
      <c r="N284" s="45">
        <f t="shared" si="40"/>
        <v>21000</v>
      </c>
      <c r="O284" s="45">
        <f t="shared" si="41"/>
        <v>30000</v>
      </c>
      <c r="P284" s="145">
        <v>44282</v>
      </c>
      <c r="Q284" s="145">
        <v>44646</v>
      </c>
      <c r="R284" s="145" t="s">
        <v>23</v>
      </c>
      <c r="S284" s="145" t="s">
        <v>640</v>
      </c>
    </row>
    <row r="285" s="119" customFormat="1" ht="20" customHeight="1" spans="1:19">
      <c r="A285" s="13">
        <v>279</v>
      </c>
      <c r="B285" s="13" t="s">
        <v>641</v>
      </c>
      <c r="C285" s="13" t="s">
        <v>642</v>
      </c>
      <c r="D285" s="13">
        <v>4000</v>
      </c>
      <c r="E285" s="13">
        <v>91</v>
      </c>
      <c r="F285" s="13" t="s">
        <v>337</v>
      </c>
      <c r="G285" s="45">
        <f t="shared" si="37"/>
        <v>480000</v>
      </c>
      <c r="H285" s="45">
        <f t="shared" si="35"/>
        <v>48000</v>
      </c>
      <c r="I285" s="45"/>
      <c r="J285" s="45">
        <f t="shared" si="38"/>
        <v>48000</v>
      </c>
      <c r="K285" s="45">
        <f t="shared" si="42"/>
        <v>14400</v>
      </c>
      <c r="L285" s="45">
        <f t="shared" si="36"/>
        <v>14400</v>
      </c>
      <c r="M285" s="45">
        <f t="shared" si="39"/>
        <v>19200</v>
      </c>
      <c r="N285" s="45">
        <f t="shared" si="40"/>
        <v>33600</v>
      </c>
      <c r="O285" s="45">
        <f t="shared" si="41"/>
        <v>48000</v>
      </c>
      <c r="P285" s="145">
        <v>44282</v>
      </c>
      <c r="Q285" s="145">
        <v>44646</v>
      </c>
      <c r="R285" s="145" t="s">
        <v>23</v>
      </c>
      <c r="S285" s="145" t="s">
        <v>643</v>
      </c>
    </row>
    <row r="286" s="119" customFormat="1" ht="20" customHeight="1" spans="1:19">
      <c r="A286" s="13">
        <v>280</v>
      </c>
      <c r="B286" s="13" t="s">
        <v>641</v>
      </c>
      <c r="C286" s="13" t="s">
        <v>644</v>
      </c>
      <c r="D286" s="13">
        <v>3300</v>
      </c>
      <c r="E286" s="13">
        <v>59.3</v>
      </c>
      <c r="F286" s="13" t="s">
        <v>68</v>
      </c>
      <c r="G286" s="45">
        <f t="shared" si="37"/>
        <v>396000</v>
      </c>
      <c r="H286" s="45">
        <f t="shared" si="35"/>
        <v>39600</v>
      </c>
      <c r="I286" s="45"/>
      <c r="J286" s="45">
        <f t="shared" si="38"/>
        <v>39600</v>
      </c>
      <c r="K286" s="45">
        <f t="shared" si="42"/>
        <v>11880</v>
      </c>
      <c r="L286" s="45">
        <f t="shared" si="36"/>
        <v>11880</v>
      </c>
      <c r="M286" s="45">
        <f t="shared" si="39"/>
        <v>15840</v>
      </c>
      <c r="N286" s="45">
        <f t="shared" si="40"/>
        <v>27720</v>
      </c>
      <c r="O286" s="45">
        <f t="shared" si="41"/>
        <v>39600</v>
      </c>
      <c r="P286" s="145">
        <v>44282</v>
      </c>
      <c r="Q286" s="145">
        <v>44646</v>
      </c>
      <c r="R286" s="145" t="s">
        <v>23</v>
      </c>
      <c r="S286" s="145" t="s">
        <v>643</v>
      </c>
    </row>
    <row r="287" s="119" customFormat="1" ht="20" customHeight="1" spans="1:19">
      <c r="A287" s="13">
        <v>281</v>
      </c>
      <c r="B287" s="13" t="s">
        <v>645</v>
      </c>
      <c r="C287" s="13" t="s">
        <v>646</v>
      </c>
      <c r="D287" s="13">
        <v>2800</v>
      </c>
      <c r="E287" s="13">
        <v>48.64</v>
      </c>
      <c r="F287" s="13" t="s">
        <v>61</v>
      </c>
      <c r="G287" s="45">
        <f t="shared" si="37"/>
        <v>336000</v>
      </c>
      <c r="H287" s="45">
        <f t="shared" si="35"/>
        <v>33600</v>
      </c>
      <c r="I287" s="45"/>
      <c r="J287" s="45">
        <f t="shared" si="38"/>
        <v>33600</v>
      </c>
      <c r="K287" s="45">
        <f t="shared" si="42"/>
        <v>10080</v>
      </c>
      <c r="L287" s="45">
        <f t="shared" si="36"/>
        <v>10080</v>
      </c>
      <c r="M287" s="45">
        <f t="shared" si="39"/>
        <v>13440</v>
      </c>
      <c r="N287" s="45">
        <f t="shared" si="40"/>
        <v>23520</v>
      </c>
      <c r="O287" s="45">
        <f t="shared" si="41"/>
        <v>33600</v>
      </c>
      <c r="P287" s="145">
        <v>44283</v>
      </c>
      <c r="Q287" s="145">
        <v>44647</v>
      </c>
      <c r="R287" s="145" t="s">
        <v>23</v>
      </c>
      <c r="S287" s="145" t="s">
        <v>489</v>
      </c>
    </row>
    <row r="288" s="119" customFormat="1" ht="20" customHeight="1" spans="1:19">
      <c r="A288" s="13">
        <v>282</v>
      </c>
      <c r="B288" s="13" t="s">
        <v>647</v>
      </c>
      <c r="C288" s="13" t="s">
        <v>648</v>
      </c>
      <c r="D288" s="13">
        <v>2000</v>
      </c>
      <c r="E288" s="13">
        <v>37</v>
      </c>
      <c r="F288" s="13" t="s">
        <v>61</v>
      </c>
      <c r="G288" s="45">
        <f t="shared" si="37"/>
        <v>240000</v>
      </c>
      <c r="H288" s="45">
        <f t="shared" si="35"/>
        <v>24000</v>
      </c>
      <c r="I288" s="45"/>
      <c r="J288" s="45">
        <f t="shared" si="38"/>
        <v>24000</v>
      </c>
      <c r="K288" s="45">
        <f t="shared" si="42"/>
        <v>7200</v>
      </c>
      <c r="L288" s="45">
        <f t="shared" si="36"/>
        <v>7200</v>
      </c>
      <c r="M288" s="45">
        <f t="shared" si="39"/>
        <v>9600</v>
      </c>
      <c r="N288" s="45">
        <f t="shared" si="40"/>
        <v>16800</v>
      </c>
      <c r="O288" s="45">
        <f t="shared" si="41"/>
        <v>24000</v>
      </c>
      <c r="P288" s="145">
        <v>44283</v>
      </c>
      <c r="Q288" s="145">
        <v>44647</v>
      </c>
      <c r="R288" s="145" t="s">
        <v>23</v>
      </c>
      <c r="S288" s="145" t="s">
        <v>649</v>
      </c>
    </row>
    <row r="289" s="119" customFormat="1" ht="20" customHeight="1" spans="1:19">
      <c r="A289" s="13">
        <v>283</v>
      </c>
      <c r="B289" s="13" t="s">
        <v>650</v>
      </c>
      <c r="C289" s="13" t="s">
        <v>651</v>
      </c>
      <c r="D289" s="13">
        <v>2300</v>
      </c>
      <c r="E289" s="13">
        <v>76.04</v>
      </c>
      <c r="F289" s="13" t="s">
        <v>61</v>
      </c>
      <c r="G289" s="45">
        <f t="shared" si="37"/>
        <v>276000</v>
      </c>
      <c r="H289" s="45">
        <f t="shared" si="35"/>
        <v>27600</v>
      </c>
      <c r="I289" s="45"/>
      <c r="J289" s="45">
        <f t="shared" si="38"/>
        <v>27600</v>
      </c>
      <c r="K289" s="45">
        <f t="shared" si="42"/>
        <v>8280</v>
      </c>
      <c r="L289" s="45">
        <f t="shared" si="36"/>
        <v>8280</v>
      </c>
      <c r="M289" s="45">
        <f t="shared" si="39"/>
        <v>11040</v>
      </c>
      <c r="N289" s="45">
        <f t="shared" si="40"/>
        <v>19320</v>
      </c>
      <c r="O289" s="45">
        <f t="shared" si="41"/>
        <v>27600</v>
      </c>
      <c r="P289" s="145">
        <v>44283</v>
      </c>
      <c r="Q289" s="145">
        <v>44647</v>
      </c>
      <c r="R289" s="145" t="s">
        <v>23</v>
      </c>
      <c r="S289" s="145" t="s">
        <v>652</v>
      </c>
    </row>
    <row r="290" s="119" customFormat="1" ht="20" customHeight="1" spans="1:19">
      <c r="A290" s="13">
        <v>284</v>
      </c>
      <c r="B290" s="13" t="s">
        <v>641</v>
      </c>
      <c r="C290" s="13" t="s">
        <v>653</v>
      </c>
      <c r="D290" s="13">
        <v>1700</v>
      </c>
      <c r="E290" s="13">
        <v>32.7</v>
      </c>
      <c r="F290" s="13" t="s">
        <v>61</v>
      </c>
      <c r="G290" s="45">
        <f t="shared" si="37"/>
        <v>204000</v>
      </c>
      <c r="H290" s="45">
        <f t="shared" si="35"/>
        <v>20400</v>
      </c>
      <c r="I290" s="45"/>
      <c r="J290" s="45">
        <f t="shared" si="38"/>
        <v>20400</v>
      </c>
      <c r="K290" s="45">
        <f t="shared" si="42"/>
        <v>6120</v>
      </c>
      <c r="L290" s="45">
        <f t="shared" si="36"/>
        <v>6120</v>
      </c>
      <c r="M290" s="45">
        <f t="shared" si="39"/>
        <v>8160</v>
      </c>
      <c r="N290" s="45">
        <f t="shared" si="40"/>
        <v>14280</v>
      </c>
      <c r="O290" s="45">
        <f t="shared" si="41"/>
        <v>20400</v>
      </c>
      <c r="P290" s="145">
        <v>44282</v>
      </c>
      <c r="Q290" s="145">
        <v>44646</v>
      </c>
      <c r="R290" s="145" t="s">
        <v>23</v>
      </c>
      <c r="S290" s="145" t="s">
        <v>643</v>
      </c>
    </row>
    <row r="291" s="119" customFormat="1" ht="20" customHeight="1" spans="1:19">
      <c r="A291" s="13">
        <v>285</v>
      </c>
      <c r="B291" s="13" t="s">
        <v>654</v>
      </c>
      <c r="C291" s="13" t="s">
        <v>655</v>
      </c>
      <c r="D291" s="13">
        <v>1750</v>
      </c>
      <c r="E291" s="13">
        <v>40.65</v>
      </c>
      <c r="F291" s="13" t="s">
        <v>61</v>
      </c>
      <c r="G291" s="45">
        <f t="shared" si="37"/>
        <v>210000</v>
      </c>
      <c r="H291" s="45">
        <f t="shared" si="35"/>
        <v>21000</v>
      </c>
      <c r="I291" s="45"/>
      <c r="J291" s="45">
        <f t="shared" si="38"/>
        <v>21000</v>
      </c>
      <c r="K291" s="45">
        <f t="shared" si="42"/>
        <v>6300</v>
      </c>
      <c r="L291" s="45">
        <f t="shared" si="36"/>
        <v>6300</v>
      </c>
      <c r="M291" s="45">
        <f t="shared" si="39"/>
        <v>8400</v>
      </c>
      <c r="N291" s="45">
        <f t="shared" si="40"/>
        <v>14700</v>
      </c>
      <c r="O291" s="45">
        <f t="shared" si="41"/>
        <v>21000</v>
      </c>
      <c r="P291" s="145">
        <v>44283</v>
      </c>
      <c r="Q291" s="145">
        <v>44647</v>
      </c>
      <c r="R291" s="145" t="s">
        <v>23</v>
      </c>
      <c r="S291" s="145" t="s">
        <v>603</v>
      </c>
    </row>
    <row r="292" s="119" customFormat="1" ht="20" customHeight="1" spans="1:19">
      <c r="A292" s="13">
        <v>286</v>
      </c>
      <c r="B292" s="13" t="s">
        <v>656</v>
      </c>
      <c r="C292" s="13" t="s">
        <v>657</v>
      </c>
      <c r="D292" s="13">
        <v>2000</v>
      </c>
      <c r="E292" s="13">
        <v>38.6</v>
      </c>
      <c r="F292" s="13" t="s">
        <v>61</v>
      </c>
      <c r="G292" s="45">
        <f t="shared" si="37"/>
        <v>240000</v>
      </c>
      <c r="H292" s="45">
        <f t="shared" si="35"/>
        <v>24000</v>
      </c>
      <c r="I292" s="45"/>
      <c r="J292" s="45">
        <f t="shared" si="38"/>
        <v>24000</v>
      </c>
      <c r="K292" s="45">
        <f t="shared" si="42"/>
        <v>7200</v>
      </c>
      <c r="L292" s="45">
        <f t="shared" si="36"/>
        <v>7200</v>
      </c>
      <c r="M292" s="45">
        <f t="shared" si="39"/>
        <v>9600</v>
      </c>
      <c r="N292" s="45">
        <f t="shared" si="40"/>
        <v>16800</v>
      </c>
      <c r="O292" s="45">
        <f t="shared" si="41"/>
        <v>24000</v>
      </c>
      <c r="P292" s="145">
        <v>44280</v>
      </c>
      <c r="Q292" s="145">
        <v>44644</v>
      </c>
      <c r="R292" s="145" t="s">
        <v>23</v>
      </c>
      <c r="S292" s="145" t="s">
        <v>643</v>
      </c>
    </row>
    <row r="293" s="119" customFormat="1" ht="20" customHeight="1" spans="1:19">
      <c r="A293" s="13">
        <v>287</v>
      </c>
      <c r="B293" s="13" t="s">
        <v>656</v>
      </c>
      <c r="C293" s="13" t="s">
        <v>658</v>
      </c>
      <c r="D293" s="13">
        <v>1000</v>
      </c>
      <c r="E293" s="13">
        <v>225.6</v>
      </c>
      <c r="F293" s="13" t="s">
        <v>61</v>
      </c>
      <c r="G293" s="45">
        <f t="shared" si="37"/>
        <v>120000</v>
      </c>
      <c r="H293" s="45">
        <f t="shared" si="35"/>
        <v>12000</v>
      </c>
      <c r="I293" s="45"/>
      <c r="J293" s="45">
        <f t="shared" si="38"/>
        <v>12000</v>
      </c>
      <c r="K293" s="45">
        <f t="shared" si="42"/>
        <v>3600</v>
      </c>
      <c r="L293" s="45">
        <f t="shared" si="36"/>
        <v>3600</v>
      </c>
      <c r="M293" s="45">
        <f t="shared" si="39"/>
        <v>4800</v>
      </c>
      <c r="N293" s="45">
        <f t="shared" si="40"/>
        <v>8400</v>
      </c>
      <c r="O293" s="45">
        <f t="shared" si="41"/>
        <v>12000</v>
      </c>
      <c r="P293" s="145">
        <v>44280</v>
      </c>
      <c r="Q293" s="145">
        <v>44644</v>
      </c>
      <c r="R293" s="145" t="s">
        <v>23</v>
      </c>
      <c r="S293" s="145" t="s">
        <v>249</v>
      </c>
    </row>
    <row r="294" s="119" customFormat="1" ht="20" customHeight="1" spans="1:19">
      <c r="A294" s="13">
        <v>288</v>
      </c>
      <c r="B294" s="13" t="s">
        <v>647</v>
      </c>
      <c r="C294" s="13" t="s">
        <v>659</v>
      </c>
      <c r="D294" s="13">
        <v>2160</v>
      </c>
      <c r="E294" s="13">
        <v>50</v>
      </c>
      <c r="F294" s="13" t="s">
        <v>660</v>
      </c>
      <c r="G294" s="45">
        <f t="shared" si="37"/>
        <v>259200</v>
      </c>
      <c r="H294" s="45">
        <f t="shared" si="35"/>
        <v>25920</v>
      </c>
      <c r="I294" s="45"/>
      <c r="J294" s="45">
        <f t="shared" si="38"/>
        <v>25920</v>
      </c>
      <c r="K294" s="45">
        <f t="shared" si="42"/>
        <v>7776</v>
      </c>
      <c r="L294" s="45">
        <f t="shared" si="36"/>
        <v>7776</v>
      </c>
      <c r="M294" s="45">
        <f t="shared" si="39"/>
        <v>10368</v>
      </c>
      <c r="N294" s="45">
        <f t="shared" si="40"/>
        <v>18144</v>
      </c>
      <c r="O294" s="45">
        <f t="shared" si="41"/>
        <v>25920</v>
      </c>
      <c r="P294" s="145">
        <v>44283</v>
      </c>
      <c r="Q294" s="145">
        <v>44647</v>
      </c>
      <c r="R294" s="145" t="s">
        <v>23</v>
      </c>
      <c r="S294" s="145" t="s">
        <v>649</v>
      </c>
    </row>
    <row r="295" s="119" customFormat="1" ht="20" customHeight="1" spans="1:19">
      <c r="A295" s="13">
        <v>289</v>
      </c>
      <c r="B295" s="13" t="s">
        <v>613</v>
      </c>
      <c r="C295" s="13" t="s">
        <v>661</v>
      </c>
      <c r="D295" s="13">
        <v>800</v>
      </c>
      <c r="E295" s="13">
        <v>23.24</v>
      </c>
      <c r="F295" s="13" t="s">
        <v>61</v>
      </c>
      <c r="G295" s="45">
        <f t="shared" si="37"/>
        <v>96000</v>
      </c>
      <c r="H295" s="45">
        <f t="shared" si="35"/>
        <v>9600</v>
      </c>
      <c r="I295" s="45"/>
      <c r="J295" s="45">
        <f t="shared" si="38"/>
        <v>9600</v>
      </c>
      <c r="K295" s="45">
        <f t="shared" si="42"/>
        <v>2880</v>
      </c>
      <c r="L295" s="45">
        <f t="shared" si="36"/>
        <v>2880</v>
      </c>
      <c r="M295" s="45">
        <f t="shared" si="39"/>
        <v>3840</v>
      </c>
      <c r="N295" s="45">
        <f t="shared" si="40"/>
        <v>6720</v>
      </c>
      <c r="O295" s="45">
        <f t="shared" si="41"/>
        <v>9600</v>
      </c>
      <c r="P295" s="145">
        <v>44280</v>
      </c>
      <c r="Q295" s="145">
        <v>44644</v>
      </c>
      <c r="R295" s="145" t="s">
        <v>23</v>
      </c>
      <c r="S295" s="145" t="s">
        <v>246</v>
      </c>
    </row>
    <row r="296" s="119" customFormat="1" ht="20" customHeight="1" spans="1:19">
      <c r="A296" s="13">
        <v>290</v>
      </c>
      <c r="B296" s="13" t="s">
        <v>662</v>
      </c>
      <c r="C296" s="13" t="s">
        <v>663</v>
      </c>
      <c r="D296" s="13">
        <v>2000</v>
      </c>
      <c r="E296" s="13">
        <v>49.76</v>
      </c>
      <c r="F296" s="13" t="s">
        <v>61</v>
      </c>
      <c r="G296" s="45">
        <f t="shared" si="37"/>
        <v>240000</v>
      </c>
      <c r="H296" s="45">
        <f t="shared" si="35"/>
        <v>24000</v>
      </c>
      <c r="I296" s="45"/>
      <c r="J296" s="45">
        <f t="shared" si="38"/>
        <v>24000</v>
      </c>
      <c r="K296" s="45">
        <f t="shared" si="42"/>
        <v>7200</v>
      </c>
      <c r="L296" s="45">
        <f t="shared" si="36"/>
        <v>7200</v>
      </c>
      <c r="M296" s="45">
        <f t="shared" si="39"/>
        <v>9600</v>
      </c>
      <c r="N296" s="45">
        <f t="shared" si="40"/>
        <v>16800</v>
      </c>
      <c r="O296" s="45">
        <f t="shared" si="41"/>
        <v>24000</v>
      </c>
      <c r="P296" s="145">
        <v>44283</v>
      </c>
      <c r="Q296" s="145">
        <v>44647</v>
      </c>
      <c r="R296" s="145" t="s">
        <v>23</v>
      </c>
      <c r="S296" s="145" t="s">
        <v>652</v>
      </c>
    </row>
    <row r="297" s="119" customFormat="1" ht="20" customHeight="1" spans="1:19">
      <c r="A297" s="13">
        <v>291</v>
      </c>
      <c r="B297" s="13" t="s">
        <v>601</v>
      </c>
      <c r="C297" s="13" t="s">
        <v>664</v>
      </c>
      <c r="D297" s="13">
        <v>1500</v>
      </c>
      <c r="E297" s="13">
        <v>34.12</v>
      </c>
      <c r="F297" s="13" t="s">
        <v>107</v>
      </c>
      <c r="G297" s="45">
        <f t="shared" si="37"/>
        <v>180000</v>
      </c>
      <c r="H297" s="45">
        <f t="shared" si="35"/>
        <v>18000</v>
      </c>
      <c r="I297" s="45"/>
      <c r="J297" s="45">
        <f t="shared" si="38"/>
        <v>18000</v>
      </c>
      <c r="K297" s="45">
        <f t="shared" si="42"/>
        <v>5400</v>
      </c>
      <c r="L297" s="45">
        <f t="shared" si="36"/>
        <v>5400</v>
      </c>
      <c r="M297" s="45">
        <f t="shared" si="39"/>
        <v>7200</v>
      </c>
      <c r="N297" s="45">
        <f t="shared" si="40"/>
        <v>12600</v>
      </c>
      <c r="O297" s="45">
        <f t="shared" si="41"/>
        <v>18000</v>
      </c>
      <c r="P297" s="145">
        <v>44283</v>
      </c>
      <c r="Q297" s="145">
        <v>44647</v>
      </c>
      <c r="R297" s="145" t="s">
        <v>23</v>
      </c>
      <c r="S297" s="145" t="s">
        <v>665</v>
      </c>
    </row>
    <row r="298" s="119" customFormat="1" ht="20" customHeight="1" spans="1:19">
      <c r="A298" s="13">
        <v>292</v>
      </c>
      <c r="B298" s="13" t="s">
        <v>666</v>
      </c>
      <c r="C298" s="13" t="s">
        <v>667</v>
      </c>
      <c r="D298" s="13">
        <v>670</v>
      </c>
      <c r="E298" s="13">
        <v>15.27</v>
      </c>
      <c r="F298" s="13" t="s">
        <v>61</v>
      </c>
      <c r="G298" s="45">
        <f t="shared" si="37"/>
        <v>80400</v>
      </c>
      <c r="H298" s="45">
        <f t="shared" si="35"/>
        <v>8040</v>
      </c>
      <c r="I298" s="45"/>
      <c r="J298" s="45">
        <f t="shared" si="38"/>
        <v>8040</v>
      </c>
      <c r="K298" s="45">
        <f t="shared" si="42"/>
        <v>2412</v>
      </c>
      <c r="L298" s="45">
        <f t="shared" si="36"/>
        <v>2412</v>
      </c>
      <c r="M298" s="45">
        <f t="shared" si="39"/>
        <v>3216</v>
      </c>
      <c r="N298" s="45">
        <f t="shared" si="40"/>
        <v>5628</v>
      </c>
      <c r="O298" s="45">
        <f t="shared" si="41"/>
        <v>8040</v>
      </c>
      <c r="P298" s="145">
        <v>44280</v>
      </c>
      <c r="Q298" s="145">
        <v>44644</v>
      </c>
      <c r="R298" s="145" t="s">
        <v>23</v>
      </c>
      <c r="S298" s="145" t="s">
        <v>668</v>
      </c>
    </row>
    <row r="299" s="119" customFormat="1" ht="20" customHeight="1" spans="1:19">
      <c r="A299" s="13">
        <v>293</v>
      </c>
      <c r="B299" s="13" t="s">
        <v>666</v>
      </c>
      <c r="C299" s="13" t="s">
        <v>669</v>
      </c>
      <c r="D299" s="13">
        <v>1000</v>
      </c>
      <c r="E299" s="13">
        <v>22.75</v>
      </c>
      <c r="F299" s="13" t="s">
        <v>61</v>
      </c>
      <c r="G299" s="45">
        <f t="shared" si="37"/>
        <v>120000</v>
      </c>
      <c r="H299" s="45">
        <f t="shared" si="35"/>
        <v>12000</v>
      </c>
      <c r="I299" s="45"/>
      <c r="J299" s="45">
        <f t="shared" si="38"/>
        <v>12000</v>
      </c>
      <c r="K299" s="45">
        <f t="shared" si="42"/>
        <v>3600</v>
      </c>
      <c r="L299" s="45">
        <f t="shared" si="36"/>
        <v>3600</v>
      </c>
      <c r="M299" s="45">
        <f t="shared" si="39"/>
        <v>4800</v>
      </c>
      <c r="N299" s="45">
        <f t="shared" si="40"/>
        <v>8400</v>
      </c>
      <c r="O299" s="45">
        <f t="shared" si="41"/>
        <v>12000</v>
      </c>
      <c r="P299" s="145">
        <v>44280</v>
      </c>
      <c r="Q299" s="145">
        <v>44644</v>
      </c>
      <c r="R299" s="145" t="s">
        <v>23</v>
      </c>
      <c r="S299" s="145" t="s">
        <v>668</v>
      </c>
    </row>
    <row r="300" s="119" customFormat="1" ht="20" customHeight="1" spans="1:19">
      <c r="A300" s="13">
        <v>294</v>
      </c>
      <c r="B300" s="13" t="s">
        <v>670</v>
      </c>
      <c r="C300" s="13" t="s">
        <v>671</v>
      </c>
      <c r="D300" s="13">
        <v>900</v>
      </c>
      <c r="E300" s="13">
        <v>24</v>
      </c>
      <c r="F300" s="13" t="s">
        <v>61</v>
      </c>
      <c r="G300" s="45">
        <f t="shared" si="37"/>
        <v>108000</v>
      </c>
      <c r="H300" s="45">
        <f t="shared" si="35"/>
        <v>10800</v>
      </c>
      <c r="I300" s="45"/>
      <c r="J300" s="45">
        <f t="shared" si="38"/>
        <v>10800</v>
      </c>
      <c r="K300" s="45">
        <f t="shared" si="42"/>
        <v>3240</v>
      </c>
      <c r="L300" s="45">
        <f t="shared" si="36"/>
        <v>3240</v>
      </c>
      <c r="M300" s="45">
        <f t="shared" si="39"/>
        <v>4320</v>
      </c>
      <c r="N300" s="45">
        <f t="shared" si="40"/>
        <v>7560</v>
      </c>
      <c r="O300" s="45">
        <f t="shared" si="41"/>
        <v>10800</v>
      </c>
      <c r="P300" s="145">
        <v>44282</v>
      </c>
      <c r="Q300" s="145">
        <v>44646</v>
      </c>
      <c r="R300" s="145" t="s">
        <v>23</v>
      </c>
      <c r="S300" s="145" t="s">
        <v>352</v>
      </c>
    </row>
    <row r="301" s="119" customFormat="1" ht="20" customHeight="1" spans="1:19">
      <c r="A301" s="13">
        <v>295</v>
      </c>
      <c r="B301" s="13" t="s">
        <v>672</v>
      </c>
      <c r="C301" s="13" t="s">
        <v>673</v>
      </c>
      <c r="D301" s="13">
        <v>1310</v>
      </c>
      <c r="E301" s="13">
        <v>30.11</v>
      </c>
      <c r="F301" s="13" t="s">
        <v>113</v>
      </c>
      <c r="G301" s="45">
        <f t="shared" si="37"/>
        <v>157200</v>
      </c>
      <c r="H301" s="45">
        <f t="shared" si="35"/>
        <v>15720</v>
      </c>
      <c r="I301" s="45"/>
      <c r="J301" s="45">
        <f t="shared" si="38"/>
        <v>15720</v>
      </c>
      <c r="K301" s="45">
        <f t="shared" si="42"/>
        <v>4716</v>
      </c>
      <c r="L301" s="45">
        <f t="shared" si="36"/>
        <v>4716</v>
      </c>
      <c r="M301" s="45">
        <f t="shared" si="39"/>
        <v>6288</v>
      </c>
      <c r="N301" s="45">
        <f t="shared" si="40"/>
        <v>11004</v>
      </c>
      <c r="O301" s="45">
        <f t="shared" si="41"/>
        <v>15720</v>
      </c>
      <c r="P301" s="145">
        <v>44282</v>
      </c>
      <c r="Q301" s="145">
        <v>44646</v>
      </c>
      <c r="R301" s="145" t="s">
        <v>23</v>
      </c>
      <c r="S301" s="145" t="s">
        <v>364</v>
      </c>
    </row>
    <row r="302" s="119" customFormat="1" ht="20" customHeight="1" spans="1:19">
      <c r="A302" s="13">
        <v>296</v>
      </c>
      <c r="B302" s="13" t="s">
        <v>674</v>
      </c>
      <c r="C302" s="13" t="s">
        <v>675</v>
      </c>
      <c r="D302" s="13">
        <v>1700</v>
      </c>
      <c r="E302" s="13">
        <v>30.02</v>
      </c>
      <c r="F302" s="13" t="s">
        <v>61</v>
      </c>
      <c r="G302" s="45">
        <f t="shared" si="37"/>
        <v>204000</v>
      </c>
      <c r="H302" s="45">
        <f t="shared" si="35"/>
        <v>20400</v>
      </c>
      <c r="I302" s="45"/>
      <c r="J302" s="45">
        <f t="shared" si="38"/>
        <v>20400</v>
      </c>
      <c r="K302" s="45">
        <f t="shared" si="42"/>
        <v>6120</v>
      </c>
      <c r="L302" s="45">
        <f t="shared" si="36"/>
        <v>6120</v>
      </c>
      <c r="M302" s="45">
        <f t="shared" si="39"/>
        <v>8160</v>
      </c>
      <c r="N302" s="45">
        <f t="shared" si="40"/>
        <v>14280</v>
      </c>
      <c r="O302" s="45">
        <f t="shared" si="41"/>
        <v>20400</v>
      </c>
      <c r="P302" s="145">
        <v>44284</v>
      </c>
      <c r="Q302" s="145">
        <v>44648</v>
      </c>
      <c r="R302" s="145" t="s">
        <v>23</v>
      </c>
      <c r="S302" s="145" t="s">
        <v>249</v>
      </c>
    </row>
    <row r="303" s="119" customFormat="1" ht="20" customHeight="1" spans="1:19">
      <c r="A303" s="13">
        <v>297</v>
      </c>
      <c r="B303" s="13" t="s">
        <v>627</v>
      </c>
      <c r="C303" s="13" t="s">
        <v>676</v>
      </c>
      <c r="D303" s="13">
        <v>1300</v>
      </c>
      <c r="E303" s="13">
        <v>38.05</v>
      </c>
      <c r="F303" s="13" t="s">
        <v>61</v>
      </c>
      <c r="G303" s="45">
        <f t="shared" si="37"/>
        <v>156000</v>
      </c>
      <c r="H303" s="45">
        <f t="shared" si="35"/>
        <v>15600</v>
      </c>
      <c r="I303" s="45"/>
      <c r="J303" s="45">
        <f t="shared" si="38"/>
        <v>15600</v>
      </c>
      <c r="K303" s="45">
        <f t="shared" si="42"/>
        <v>4680</v>
      </c>
      <c r="L303" s="45">
        <f t="shared" si="36"/>
        <v>4680</v>
      </c>
      <c r="M303" s="45">
        <f t="shared" si="39"/>
        <v>6240</v>
      </c>
      <c r="N303" s="45">
        <f t="shared" si="40"/>
        <v>10920</v>
      </c>
      <c r="O303" s="45">
        <f t="shared" si="41"/>
        <v>15600</v>
      </c>
      <c r="P303" s="145">
        <v>44283</v>
      </c>
      <c r="Q303" s="145">
        <v>44647</v>
      </c>
      <c r="R303" s="145" t="s">
        <v>23</v>
      </c>
      <c r="S303" s="145" t="s">
        <v>603</v>
      </c>
    </row>
    <row r="304" s="119" customFormat="1" ht="20" customHeight="1" spans="1:19">
      <c r="A304" s="13">
        <v>298</v>
      </c>
      <c r="B304" s="13" t="s">
        <v>677</v>
      </c>
      <c r="C304" s="13" t="s">
        <v>678</v>
      </c>
      <c r="D304" s="13">
        <v>1800</v>
      </c>
      <c r="E304" s="13">
        <v>56.38</v>
      </c>
      <c r="F304" s="13" t="s">
        <v>107</v>
      </c>
      <c r="G304" s="45">
        <f t="shared" si="37"/>
        <v>216000</v>
      </c>
      <c r="H304" s="45">
        <f t="shared" si="35"/>
        <v>21600</v>
      </c>
      <c r="I304" s="45"/>
      <c r="J304" s="45">
        <f t="shared" si="38"/>
        <v>21600</v>
      </c>
      <c r="K304" s="45">
        <f t="shared" si="42"/>
        <v>6480</v>
      </c>
      <c r="L304" s="45">
        <f t="shared" si="36"/>
        <v>6480</v>
      </c>
      <c r="M304" s="45">
        <f t="shared" si="39"/>
        <v>8640</v>
      </c>
      <c r="N304" s="45">
        <f t="shared" si="40"/>
        <v>15120</v>
      </c>
      <c r="O304" s="45">
        <f t="shared" si="41"/>
        <v>21600</v>
      </c>
      <c r="P304" s="145">
        <v>44284</v>
      </c>
      <c r="Q304" s="145">
        <v>44648</v>
      </c>
      <c r="R304" s="145" t="s">
        <v>23</v>
      </c>
      <c r="S304" s="145" t="s">
        <v>241</v>
      </c>
    </row>
    <row r="305" s="119" customFormat="1" ht="20" customHeight="1" spans="1:19">
      <c r="A305" s="13">
        <v>299</v>
      </c>
      <c r="B305" s="13" t="s">
        <v>670</v>
      </c>
      <c r="C305" s="13" t="s">
        <v>679</v>
      </c>
      <c r="D305" s="13">
        <v>1080</v>
      </c>
      <c r="E305" s="13">
        <v>34</v>
      </c>
      <c r="F305" s="13" t="s">
        <v>61</v>
      </c>
      <c r="G305" s="45">
        <f t="shared" si="37"/>
        <v>129600</v>
      </c>
      <c r="H305" s="45">
        <f t="shared" si="35"/>
        <v>12960</v>
      </c>
      <c r="I305" s="45"/>
      <c r="J305" s="45">
        <f t="shared" si="38"/>
        <v>12960</v>
      </c>
      <c r="K305" s="45">
        <f t="shared" si="42"/>
        <v>3888</v>
      </c>
      <c r="L305" s="45">
        <f t="shared" si="36"/>
        <v>3888</v>
      </c>
      <c r="M305" s="45">
        <f t="shared" si="39"/>
        <v>5184</v>
      </c>
      <c r="N305" s="45">
        <f t="shared" si="40"/>
        <v>9072</v>
      </c>
      <c r="O305" s="45">
        <f t="shared" si="41"/>
        <v>12960</v>
      </c>
      <c r="P305" s="145">
        <v>44282</v>
      </c>
      <c r="Q305" s="145">
        <v>44646</v>
      </c>
      <c r="R305" s="145" t="s">
        <v>23</v>
      </c>
      <c r="S305" s="145" t="s">
        <v>352</v>
      </c>
    </row>
    <row r="306" s="119" customFormat="1" ht="20" customHeight="1" spans="1:19">
      <c r="A306" s="13">
        <v>300</v>
      </c>
      <c r="B306" s="13" t="s">
        <v>627</v>
      </c>
      <c r="C306" s="13" t="s">
        <v>680</v>
      </c>
      <c r="D306" s="13">
        <v>700</v>
      </c>
      <c r="E306" s="13">
        <v>20.05</v>
      </c>
      <c r="F306" s="13" t="s">
        <v>629</v>
      </c>
      <c r="G306" s="45">
        <f t="shared" si="37"/>
        <v>84000</v>
      </c>
      <c r="H306" s="45">
        <f t="shared" si="35"/>
        <v>8400</v>
      </c>
      <c r="I306" s="45">
        <v>2520</v>
      </c>
      <c r="J306" s="45">
        <f t="shared" si="38"/>
        <v>10920</v>
      </c>
      <c r="K306" s="45">
        <f t="shared" si="42"/>
        <v>3276</v>
      </c>
      <c r="L306" s="45">
        <f t="shared" si="36"/>
        <v>3276</v>
      </c>
      <c r="M306" s="45">
        <f t="shared" si="39"/>
        <v>4368</v>
      </c>
      <c r="N306" s="45">
        <f t="shared" si="40"/>
        <v>7644</v>
      </c>
      <c r="O306" s="45">
        <f t="shared" si="41"/>
        <v>10920</v>
      </c>
      <c r="P306" s="145">
        <v>44283</v>
      </c>
      <c r="Q306" s="145">
        <v>44647</v>
      </c>
      <c r="R306" s="145" t="s">
        <v>23</v>
      </c>
      <c r="S306" s="145" t="s">
        <v>603</v>
      </c>
    </row>
    <row r="307" s="119" customFormat="1" ht="20" customHeight="1" spans="1:19">
      <c r="A307" s="13">
        <v>301</v>
      </c>
      <c r="B307" s="13" t="s">
        <v>681</v>
      </c>
      <c r="C307" s="13" t="s">
        <v>682</v>
      </c>
      <c r="D307" s="13">
        <v>1700</v>
      </c>
      <c r="E307" s="13">
        <v>45.75</v>
      </c>
      <c r="F307" s="13" t="s">
        <v>61</v>
      </c>
      <c r="G307" s="45">
        <f t="shared" si="37"/>
        <v>204000</v>
      </c>
      <c r="H307" s="45">
        <f t="shared" si="35"/>
        <v>20400</v>
      </c>
      <c r="I307" s="45"/>
      <c r="J307" s="45">
        <f t="shared" si="38"/>
        <v>20400</v>
      </c>
      <c r="K307" s="45">
        <f t="shared" si="42"/>
        <v>6120</v>
      </c>
      <c r="L307" s="45">
        <f t="shared" si="36"/>
        <v>6120</v>
      </c>
      <c r="M307" s="45">
        <f t="shared" si="39"/>
        <v>8160</v>
      </c>
      <c r="N307" s="45">
        <f t="shared" si="40"/>
        <v>14280</v>
      </c>
      <c r="O307" s="45">
        <f t="shared" si="41"/>
        <v>20400</v>
      </c>
      <c r="P307" s="145">
        <v>44283</v>
      </c>
      <c r="Q307" s="145">
        <v>44647</v>
      </c>
      <c r="R307" s="145" t="s">
        <v>23</v>
      </c>
      <c r="S307" s="145" t="s">
        <v>665</v>
      </c>
    </row>
    <row r="308" s="119" customFormat="1" ht="20" customHeight="1" spans="1:19">
      <c r="A308" s="13">
        <v>302</v>
      </c>
      <c r="B308" s="13" t="s">
        <v>683</v>
      </c>
      <c r="C308" s="13" t="s">
        <v>684</v>
      </c>
      <c r="D308" s="13">
        <v>1600</v>
      </c>
      <c r="E308" s="13">
        <v>38.07</v>
      </c>
      <c r="F308" s="13" t="s">
        <v>107</v>
      </c>
      <c r="G308" s="45">
        <f t="shared" si="37"/>
        <v>192000</v>
      </c>
      <c r="H308" s="45">
        <f t="shared" si="35"/>
        <v>19200</v>
      </c>
      <c r="I308" s="45"/>
      <c r="J308" s="45">
        <f t="shared" si="38"/>
        <v>19200</v>
      </c>
      <c r="K308" s="45">
        <f t="shared" si="42"/>
        <v>5760</v>
      </c>
      <c r="L308" s="45">
        <f t="shared" si="36"/>
        <v>5760</v>
      </c>
      <c r="M308" s="45">
        <f t="shared" si="39"/>
        <v>7680</v>
      </c>
      <c r="N308" s="45">
        <f t="shared" si="40"/>
        <v>13440</v>
      </c>
      <c r="O308" s="45">
        <f t="shared" si="41"/>
        <v>19200</v>
      </c>
      <c r="P308" s="145">
        <v>44282</v>
      </c>
      <c r="Q308" s="145">
        <v>44646</v>
      </c>
      <c r="R308" s="145" t="s">
        <v>23</v>
      </c>
      <c r="S308" s="145" t="s">
        <v>241</v>
      </c>
    </row>
    <row r="309" s="119" customFormat="1" ht="20" customHeight="1" spans="1:19">
      <c r="A309" s="13">
        <v>303</v>
      </c>
      <c r="B309" s="13" t="s">
        <v>685</v>
      </c>
      <c r="C309" s="13" t="s">
        <v>686</v>
      </c>
      <c r="D309" s="13">
        <v>2680</v>
      </c>
      <c r="E309" s="13">
        <v>61.07</v>
      </c>
      <c r="F309" s="13" t="s">
        <v>107</v>
      </c>
      <c r="G309" s="45">
        <f t="shared" si="37"/>
        <v>321600</v>
      </c>
      <c r="H309" s="45">
        <f t="shared" si="35"/>
        <v>32160</v>
      </c>
      <c r="I309" s="45"/>
      <c r="J309" s="45">
        <f t="shared" si="38"/>
        <v>32160</v>
      </c>
      <c r="K309" s="45">
        <f t="shared" si="42"/>
        <v>9648</v>
      </c>
      <c r="L309" s="45">
        <f t="shared" si="36"/>
        <v>9648</v>
      </c>
      <c r="M309" s="45">
        <f t="shared" si="39"/>
        <v>12864</v>
      </c>
      <c r="N309" s="45">
        <f t="shared" si="40"/>
        <v>22512</v>
      </c>
      <c r="O309" s="45">
        <f t="shared" si="41"/>
        <v>32160</v>
      </c>
      <c r="P309" s="145">
        <v>44284</v>
      </c>
      <c r="Q309" s="145">
        <v>44648</v>
      </c>
      <c r="R309" s="145" t="s">
        <v>23</v>
      </c>
      <c r="S309" s="145" t="s">
        <v>687</v>
      </c>
    </row>
    <row r="310" s="119" customFormat="1" ht="20" customHeight="1" spans="1:19">
      <c r="A310" s="13">
        <v>304</v>
      </c>
      <c r="B310" s="13" t="s">
        <v>688</v>
      </c>
      <c r="C310" s="13" t="s">
        <v>689</v>
      </c>
      <c r="D310" s="13">
        <v>2100</v>
      </c>
      <c r="E310" s="13">
        <v>70</v>
      </c>
      <c r="F310" s="13" t="s">
        <v>61</v>
      </c>
      <c r="G310" s="45">
        <f t="shared" si="37"/>
        <v>252000</v>
      </c>
      <c r="H310" s="45">
        <f t="shared" si="35"/>
        <v>25200</v>
      </c>
      <c r="I310" s="45"/>
      <c r="J310" s="45">
        <f t="shared" si="38"/>
        <v>25200</v>
      </c>
      <c r="K310" s="45">
        <f t="shared" si="42"/>
        <v>7560</v>
      </c>
      <c r="L310" s="45">
        <f t="shared" si="36"/>
        <v>7560</v>
      </c>
      <c r="M310" s="45">
        <f t="shared" si="39"/>
        <v>10080</v>
      </c>
      <c r="N310" s="45">
        <f t="shared" si="40"/>
        <v>17640</v>
      </c>
      <c r="O310" s="45">
        <f t="shared" si="41"/>
        <v>25200</v>
      </c>
      <c r="P310" s="145">
        <v>44284</v>
      </c>
      <c r="Q310" s="145">
        <v>44648</v>
      </c>
      <c r="R310" s="145" t="s">
        <v>23</v>
      </c>
      <c r="S310" s="145" t="s">
        <v>241</v>
      </c>
    </row>
    <row r="311" s="119" customFormat="1" ht="20" customHeight="1" spans="1:19">
      <c r="A311" s="13">
        <v>305</v>
      </c>
      <c r="B311" s="13" t="s">
        <v>690</v>
      </c>
      <c r="C311" s="13" t="s">
        <v>691</v>
      </c>
      <c r="D311" s="13">
        <v>1800</v>
      </c>
      <c r="E311" s="13">
        <v>42.71</v>
      </c>
      <c r="F311" s="13" t="s">
        <v>61</v>
      </c>
      <c r="G311" s="45">
        <f t="shared" si="37"/>
        <v>216000</v>
      </c>
      <c r="H311" s="45">
        <f t="shared" si="35"/>
        <v>21600</v>
      </c>
      <c r="I311" s="45"/>
      <c r="J311" s="45">
        <f t="shared" si="38"/>
        <v>21600</v>
      </c>
      <c r="K311" s="45">
        <f t="shared" si="42"/>
        <v>6480</v>
      </c>
      <c r="L311" s="45">
        <f t="shared" si="36"/>
        <v>6480</v>
      </c>
      <c r="M311" s="45">
        <f t="shared" si="39"/>
        <v>8640</v>
      </c>
      <c r="N311" s="45">
        <f t="shared" si="40"/>
        <v>15120</v>
      </c>
      <c r="O311" s="45">
        <f t="shared" si="41"/>
        <v>21600</v>
      </c>
      <c r="P311" s="145">
        <v>44286</v>
      </c>
      <c r="Q311" s="145">
        <v>44650</v>
      </c>
      <c r="R311" s="145" t="s">
        <v>26</v>
      </c>
      <c r="S311" s="145" t="s">
        <v>356</v>
      </c>
    </row>
    <row r="312" s="119" customFormat="1" ht="20" customHeight="1" spans="1:19">
      <c r="A312" s="13">
        <v>306</v>
      </c>
      <c r="B312" s="13" t="s">
        <v>690</v>
      </c>
      <c r="C312" s="13" t="s">
        <v>692</v>
      </c>
      <c r="D312" s="13">
        <v>1700</v>
      </c>
      <c r="E312" s="13">
        <v>38.69</v>
      </c>
      <c r="F312" s="13" t="s">
        <v>68</v>
      </c>
      <c r="G312" s="45">
        <f t="shared" si="37"/>
        <v>204000</v>
      </c>
      <c r="H312" s="45">
        <f t="shared" si="35"/>
        <v>20400</v>
      </c>
      <c r="I312" s="45"/>
      <c r="J312" s="45">
        <f t="shared" si="38"/>
        <v>20400</v>
      </c>
      <c r="K312" s="45">
        <f t="shared" si="42"/>
        <v>6120</v>
      </c>
      <c r="L312" s="45">
        <f t="shared" si="36"/>
        <v>6120</v>
      </c>
      <c r="M312" s="45">
        <f t="shared" si="39"/>
        <v>8160</v>
      </c>
      <c r="N312" s="45">
        <f t="shared" si="40"/>
        <v>14280</v>
      </c>
      <c r="O312" s="45">
        <f t="shared" si="41"/>
        <v>20400</v>
      </c>
      <c r="P312" s="145">
        <v>44286</v>
      </c>
      <c r="Q312" s="145">
        <v>44650</v>
      </c>
      <c r="R312" s="145" t="s">
        <v>26</v>
      </c>
      <c r="S312" s="145" t="s">
        <v>356</v>
      </c>
    </row>
    <row r="313" s="119" customFormat="1" ht="20" customHeight="1" spans="1:19">
      <c r="A313" s="13">
        <v>307</v>
      </c>
      <c r="B313" s="13" t="s">
        <v>693</v>
      </c>
      <c r="C313" s="13" t="s">
        <v>694</v>
      </c>
      <c r="D313" s="13">
        <v>1500</v>
      </c>
      <c r="E313" s="13">
        <v>36.12</v>
      </c>
      <c r="F313" s="13" t="s">
        <v>107</v>
      </c>
      <c r="G313" s="45">
        <f t="shared" si="37"/>
        <v>180000</v>
      </c>
      <c r="H313" s="45">
        <f t="shared" si="35"/>
        <v>18000</v>
      </c>
      <c r="I313" s="45"/>
      <c r="J313" s="45">
        <f t="shared" si="38"/>
        <v>18000</v>
      </c>
      <c r="K313" s="45">
        <f t="shared" si="42"/>
        <v>5400</v>
      </c>
      <c r="L313" s="45">
        <f t="shared" si="36"/>
        <v>5400</v>
      </c>
      <c r="M313" s="45">
        <f t="shared" si="39"/>
        <v>7200</v>
      </c>
      <c r="N313" s="45">
        <f t="shared" si="40"/>
        <v>12600</v>
      </c>
      <c r="O313" s="45">
        <f t="shared" si="41"/>
        <v>18000</v>
      </c>
      <c r="P313" s="145">
        <v>44285</v>
      </c>
      <c r="Q313" s="145">
        <v>44649</v>
      </c>
      <c r="R313" s="145" t="s">
        <v>23</v>
      </c>
      <c r="S313" s="145" t="s">
        <v>241</v>
      </c>
    </row>
    <row r="314" s="119" customFormat="1" ht="20" customHeight="1" spans="1:19">
      <c r="A314" s="13">
        <v>308</v>
      </c>
      <c r="B314" s="13" t="s">
        <v>695</v>
      </c>
      <c r="C314" s="13" t="s">
        <v>696</v>
      </c>
      <c r="D314" s="13">
        <v>2000</v>
      </c>
      <c r="E314" s="13">
        <v>35.51</v>
      </c>
      <c r="F314" s="13" t="s">
        <v>61</v>
      </c>
      <c r="G314" s="45">
        <f t="shared" si="37"/>
        <v>240000</v>
      </c>
      <c r="H314" s="45">
        <f t="shared" si="35"/>
        <v>24000</v>
      </c>
      <c r="I314" s="45"/>
      <c r="J314" s="45">
        <f t="shared" si="38"/>
        <v>24000</v>
      </c>
      <c r="K314" s="45">
        <f t="shared" si="42"/>
        <v>7200</v>
      </c>
      <c r="L314" s="45">
        <f t="shared" si="36"/>
        <v>7200</v>
      </c>
      <c r="M314" s="45">
        <f t="shared" si="39"/>
        <v>9600</v>
      </c>
      <c r="N314" s="45">
        <f t="shared" si="40"/>
        <v>16800</v>
      </c>
      <c r="O314" s="45">
        <f t="shared" si="41"/>
        <v>24000</v>
      </c>
      <c r="P314" s="145">
        <v>44284</v>
      </c>
      <c r="Q314" s="145">
        <v>44648</v>
      </c>
      <c r="R314" s="145" t="s">
        <v>23</v>
      </c>
      <c r="S314" s="145" t="s">
        <v>489</v>
      </c>
    </row>
    <row r="315" s="119" customFormat="1" ht="20" customHeight="1" spans="1:19">
      <c r="A315" s="13">
        <v>309</v>
      </c>
      <c r="B315" s="13" t="s">
        <v>697</v>
      </c>
      <c r="C315" s="13" t="s">
        <v>698</v>
      </c>
      <c r="D315" s="13">
        <v>1800</v>
      </c>
      <c r="E315" s="13">
        <v>41.9</v>
      </c>
      <c r="F315" s="13" t="s">
        <v>107</v>
      </c>
      <c r="G315" s="45">
        <f t="shared" si="37"/>
        <v>216000</v>
      </c>
      <c r="H315" s="45">
        <f t="shared" si="35"/>
        <v>21600</v>
      </c>
      <c r="I315" s="45"/>
      <c r="J315" s="45">
        <f t="shared" si="38"/>
        <v>21600</v>
      </c>
      <c r="K315" s="45">
        <f t="shared" si="42"/>
        <v>6480</v>
      </c>
      <c r="L315" s="45">
        <f t="shared" si="36"/>
        <v>6480</v>
      </c>
      <c r="M315" s="45">
        <f t="shared" si="39"/>
        <v>8640</v>
      </c>
      <c r="N315" s="45">
        <f t="shared" si="40"/>
        <v>15120</v>
      </c>
      <c r="O315" s="45">
        <f t="shared" si="41"/>
        <v>21600</v>
      </c>
      <c r="P315" s="145">
        <v>44285</v>
      </c>
      <c r="Q315" s="149">
        <v>44640</v>
      </c>
      <c r="R315" s="145" t="s">
        <v>23</v>
      </c>
      <c r="S315" s="145" t="s">
        <v>241</v>
      </c>
    </row>
    <row r="316" s="119" customFormat="1" ht="20" customHeight="1" spans="1:19">
      <c r="A316" s="13">
        <v>310</v>
      </c>
      <c r="B316" s="13" t="s">
        <v>697</v>
      </c>
      <c r="C316" s="13" t="s">
        <v>699</v>
      </c>
      <c r="D316" s="13">
        <v>1500</v>
      </c>
      <c r="E316" s="13">
        <v>35</v>
      </c>
      <c r="F316" s="13" t="s">
        <v>107</v>
      </c>
      <c r="G316" s="45">
        <f t="shared" si="37"/>
        <v>180000</v>
      </c>
      <c r="H316" s="45">
        <f t="shared" si="35"/>
        <v>18000</v>
      </c>
      <c r="I316" s="45"/>
      <c r="J316" s="45">
        <f t="shared" si="38"/>
        <v>18000</v>
      </c>
      <c r="K316" s="45">
        <f t="shared" si="42"/>
        <v>5400</v>
      </c>
      <c r="L316" s="45">
        <f t="shared" si="36"/>
        <v>5400</v>
      </c>
      <c r="M316" s="45">
        <f t="shared" si="39"/>
        <v>7200</v>
      </c>
      <c r="N316" s="45">
        <f t="shared" si="40"/>
        <v>12600</v>
      </c>
      <c r="O316" s="45">
        <f t="shared" si="41"/>
        <v>18000</v>
      </c>
      <c r="P316" s="145">
        <v>44285</v>
      </c>
      <c r="Q316" s="145">
        <v>44649</v>
      </c>
      <c r="R316" s="145" t="s">
        <v>23</v>
      </c>
      <c r="S316" s="145" t="s">
        <v>241</v>
      </c>
    </row>
    <row r="317" s="119" customFormat="1" ht="20" customHeight="1" spans="1:19">
      <c r="A317" s="13">
        <v>311</v>
      </c>
      <c r="B317" s="13" t="s">
        <v>700</v>
      </c>
      <c r="C317" s="13" t="s">
        <v>701</v>
      </c>
      <c r="D317" s="13">
        <v>2560</v>
      </c>
      <c r="E317" s="13">
        <v>46.63</v>
      </c>
      <c r="F317" s="13" t="s">
        <v>61</v>
      </c>
      <c r="G317" s="45">
        <f t="shared" si="37"/>
        <v>307200</v>
      </c>
      <c r="H317" s="45">
        <f t="shared" si="35"/>
        <v>30720</v>
      </c>
      <c r="I317" s="45"/>
      <c r="J317" s="45">
        <f t="shared" si="38"/>
        <v>30720</v>
      </c>
      <c r="K317" s="45">
        <f t="shared" si="42"/>
        <v>9216</v>
      </c>
      <c r="L317" s="45">
        <f t="shared" si="36"/>
        <v>9216</v>
      </c>
      <c r="M317" s="45">
        <f t="shared" si="39"/>
        <v>12288</v>
      </c>
      <c r="N317" s="45">
        <f t="shared" si="40"/>
        <v>21504</v>
      </c>
      <c r="O317" s="45">
        <f t="shared" si="41"/>
        <v>30720</v>
      </c>
      <c r="P317" s="145">
        <v>44284</v>
      </c>
      <c r="Q317" s="145">
        <v>44648</v>
      </c>
      <c r="R317" s="145" t="s">
        <v>23</v>
      </c>
      <c r="S317" s="145" t="s">
        <v>489</v>
      </c>
    </row>
    <row r="318" s="119" customFormat="1" ht="20" customHeight="1" spans="1:19">
      <c r="A318" s="13">
        <v>312</v>
      </c>
      <c r="B318" s="13" t="s">
        <v>702</v>
      </c>
      <c r="C318" s="13" t="s">
        <v>703</v>
      </c>
      <c r="D318" s="13">
        <v>1550</v>
      </c>
      <c r="E318" s="13">
        <v>37.01</v>
      </c>
      <c r="F318" s="13" t="s">
        <v>107</v>
      </c>
      <c r="G318" s="45">
        <f t="shared" si="37"/>
        <v>186000</v>
      </c>
      <c r="H318" s="45">
        <f t="shared" si="35"/>
        <v>18600</v>
      </c>
      <c r="I318" s="45"/>
      <c r="J318" s="45">
        <f t="shared" si="38"/>
        <v>18600</v>
      </c>
      <c r="K318" s="45">
        <f t="shared" si="42"/>
        <v>5580</v>
      </c>
      <c r="L318" s="45">
        <f t="shared" si="36"/>
        <v>5580</v>
      </c>
      <c r="M318" s="45">
        <f t="shared" si="39"/>
        <v>7440</v>
      </c>
      <c r="N318" s="45">
        <f t="shared" si="40"/>
        <v>13020</v>
      </c>
      <c r="O318" s="45">
        <f t="shared" si="41"/>
        <v>18600</v>
      </c>
      <c r="P318" s="145">
        <v>44286</v>
      </c>
      <c r="Q318" s="145">
        <v>44650</v>
      </c>
      <c r="R318" s="145" t="s">
        <v>23</v>
      </c>
      <c r="S318" s="145" t="s">
        <v>241</v>
      </c>
    </row>
    <row r="319" s="119" customFormat="1" ht="20" customHeight="1" spans="1:19">
      <c r="A319" s="13">
        <v>313</v>
      </c>
      <c r="B319" s="13" t="s">
        <v>704</v>
      </c>
      <c r="C319" s="13" t="s">
        <v>705</v>
      </c>
      <c r="D319" s="13">
        <v>1300</v>
      </c>
      <c r="E319" s="13">
        <v>29.83</v>
      </c>
      <c r="F319" s="13" t="s">
        <v>61</v>
      </c>
      <c r="G319" s="45">
        <f t="shared" si="37"/>
        <v>156000</v>
      </c>
      <c r="H319" s="45">
        <f t="shared" si="35"/>
        <v>15600</v>
      </c>
      <c r="I319" s="45"/>
      <c r="J319" s="45">
        <f t="shared" si="38"/>
        <v>15600</v>
      </c>
      <c r="K319" s="45">
        <f t="shared" si="42"/>
        <v>4680</v>
      </c>
      <c r="L319" s="45">
        <f t="shared" si="36"/>
        <v>4680</v>
      </c>
      <c r="M319" s="45">
        <f t="shared" si="39"/>
        <v>6240</v>
      </c>
      <c r="N319" s="45">
        <f t="shared" si="40"/>
        <v>10920</v>
      </c>
      <c r="O319" s="45">
        <f t="shared" si="41"/>
        <v>15600</v>
      </c>
      <c r="P319" s="145">
        <v>44286</v>
      </c>
      <c r="Q319" s="145">
        <v>44650</v>
      </c>
      <c r="R319" s="145" t="s">
        <v>23</v>
      </c>
      <c r="S319" s="145" t="s">
        <v>706</v>
      </c>
    </row>
    <row r="320" s="119" customFormat="1" ht="20" customHeight="1" spans="1:19">
      <c r="A320" s="13">
        <v>314</v>
      </c>
      <c r="B320" s="13" t="s">
        <v>707</v>
      </c>
      <c r="C320" s="13" t="s">
        <v>708</v>
      </c>
      <c r="D320" s="13">
        <v>1300</v>
      </c>
      <c r="E320" s="13">
        <v>30.87</v>
      </c>
      <c r="F320" s="13" t="s">
        <v>61</v>
      </c>
      <c r="G320" s="45">
        <f t="shared" si="37"/>
        <v>156000</v>
      </c>
      <c r="H320" s="45">
        <f t="shared" si="35"/>
        <v>15600</v>
      </c>
      <c r="I320" s="45"/>
      <c r="J320" s="45">
        <f t="shared" si="38"/>
        <v>15600</v>
      </c>
      <c r="K320" s="45">
        <f t="shared" si="42"/>
        <v>4680</v>
      </c>
      <c r="L320" s="45">
        <f t="shared" si="36"/>
        <v>4680</v>
      </c>
      <c r="M320" s="45">
        <f t="shared" si="39"/>
        <v>6240</v>
      </c>
      <c r="N320" s="45">
        <f t="shared" si="40"/>
        <v>10920</v>
      </c>
      <c r="O320" s="45">
        <f t="shared" si="41"/>
        <v>15600</v>
      </c>
      <c r="P320" s="145">
        <v>44286</v>
      </c>
      <c r="Q320" s="145">
        <v>44650</v>
      </c>
      <c r="R320" s="145" t="s">
        <v>26</v>
      </c>
      <c r="S320" s="145" t="s">
        <v>356</v>
      </c>
    </row>
    <row r="321" s="119" customFormat="1" ht="20" customHeight="1" spans="1:19">
      <c r="A321" s="13">
        <v>315</v>
      </c>
      <c r="B321" s="13" t="s">
        <v>707</v>
      </c>
      <c r="C321" s="13" t="s">
        <v>709</v>
      </c>
      <c r="D321" s="13">
        <v>1750</v>
      </c>
      <c r="E321" s="13">
        <v>42.43</v>
      </c>
      <c r="F321" s="13" t="s">
        <v>68</v>
      </c>
      <c r="G321" s="45">
        <f t="shared" si="37"/>
        <v>210000</v>
      </c>
      <c r="H321" s="45">
        <f t="shared" si="35"/>
        <v>21000</v>
      </c>
      <c r="I321" s="45"/>
      <c r="J321" s="45">
        <f t="shared" si="38"/>
        <v>21000</v>
      </c>
      <c r="K321" s="45">
        <f t="shared" si="42"/>
        <v>6300</v>
      </c>
      <c r="L321" s="45">
        <f t="shared" si="36"/>
        <v>6300</v>
      </c>
      <c r="M321" s="45">
        <f t="shared" si="39"/>
        <v>8400</v>
      </c>
      <c r="N321" s="45">
        <f t="shared" si="40"/>
        <v>14700</v>
      </c>
      <c r="O321" s="45">
        <f t="shared" si="41"/>
        <v>21000</v>
      </c>
      <c r="P321" s="145">
        <v>44286</v>
      </c>
      <c r="Q321" s="145">
        <v>44650</v>
      </c>
      <c r="R321" s="145" t="s">
        <v>26</v>
      </c>
      <c r="S321" s="145" t="s">
        <v>356</v>
      </c>
    </row>
    <row r="322" s="119" customFormat="1" ht="20" customHeight="1" spans="1:19">
      <c r="A322" s="13">
        <v>316</v>
      </c>
      <c r="B322" s="13" t="s">
        <v>707</v>
      </c>
      <c r="C322" s="13" t="s">
        <v>710</v>
      </c>
      <c r="D322" s="13">
        <v>1890</v>
      </c>
      <c r="E322" s="13">
        <v>43.73</v>
      </c>
      <c r="F322" s="13" t="s">
        <v>61</v>
      </c>
      <c r="G322" s="45">
        <f t="shared" si="37"/>
        <v>226800</v>
      </c>
      <c r="H322" s="45">
        <f t="shared" si="35"/>
        <v>22680</v>
      </c>
      <c r="I322" s="45"/>
      <c r="J322" s="45">
        <f t="shared" si="38"/>
        <v>22680</v>
      </c>
      <c r="K322" s="45">
        <f t="shared" si="42"/>
        <v>6804</v>
      </c>
      <c r="L322" s="45">
        <f t="shared" si="36"/>
        <v>6804</v>
      </c>
      <c r="M322" s="45">
        <f t="shared" si="39"/>
        <v>9072</v>
      </c>
      <c r="N322" s="45">
        <f t="shared" si="40"/>
        <v>15876</v>
      </c>
      <c r="O322" s="45">
        <f t="shared" si="41"/>
        <v>22680</v>
      </c>
      <c r="P322" s="145">
        <v>44286</v>
      </c>
      <c r="Q322" s="145">
        <v>44650</v>
      </c>
      <c r="R322" s="145" t="s">
        <v>26</v>
      </c>
      <c r="S322" s="145" t="s">
        <v>356</v>
      </c>
    </row>
    <row r="323" s="119" customFormat="1" ht="20" customHeight="1" spans="1:19">
      <c r="A323" s="13">
        <v>317</v>
      </c>
      <c r="B323" s="13" t="s">
        <v>711</v>
      </c>
      <c r="C323" s="13" t="s">
        <v>712</v>
      </c>
      <c r="D323" s="13">
        <v>2000</v>
      </c>
      <c r="E323" s="13">
        <v>46.99</v>
      </c>
      <c r="F323" s="13" t="s">
        <v>61</v>
      </c>
      <c r="G323" s="45">
        <f t="shared" si="37"/>
        <v>240000</v>
      </c>
      <c r="H323" s="45">
        <f t="shared" si="35"/>
        <v>24000</v>
      </c>
      <c r="I323" s="45"/>
      <c r="J323" s="45">
        <f t="shared" si="38"/>
        <v>24000</v>
      </c>
      <c r="K323" s="45">
        <f t="shared" si="42"/>
        <v>7200</v>
      </c>
      <c r="L323" s="45">
        <f t="shared" si="36"/>
        <v>7200</v>
      </c>
      <c r="M323" s="45">
        <f t="shared" si="39"/>
        <v>9600</v>
      </c>
      <c r="N323" s="45">
        <f t="shared" si="40"/>
        <v>16800</v>
      </c>
      <c r="O323" s="45">
        <f t="shared" si="41"/>
        <v>24000</v>
      </c>
      <c r="P323" s="145">
        <v>44285</v>
      </c>
      <c r="Q323" s="145">
        <v>44649</v>
      </c>
      <c r="R323" s="145" t="s">
        <v>23</v>
      </c>
      <c r="S323" s="145" t="s">
        <v>249</v>
      </c>
    </row>
    <row r="324" s="119" customFormat="1" ht="20" customHeight="1" spans="1:19">
      <c r="A324" s="13">
        <v>318</v>
      </c>
      <c r="B324" s="13" t="s">
        <v>713</v>
      </c>
      <c r="C324" s="13" t="s">
        <v>714</v>
      </c>
      <c r="D324" s="13">
        <v>2000</v>
      </c>
      <c r="E324" s="13">
        <v>45.5</v>
      </c>
      <c r="F324" s="13" t="s">
        <v>107</v>
      </c>
      <c r="G324" s="45">
        <f t="shared" si="37"/>
        <v>240000</v>
      </c>
      <c r="H324" s="45">
        <f t="shared" si="35"/>
        <v>24000</v>
      </c>
      <c r="I324" s="45"/>
      <c r="J324" s="45">
        <f t="shared" si="38"/>
        <v>24000</v>
      </c>
      <c r="K324" s="45">
        <f t="shared" si="42"/>
        <v>7200</v>
      </c>
      <c r="L324" s="45">
        <f t="shared" si="36"/>
        <v>7200</v>
      </c>
      <c r="M324" s="45">
        <f t="shared" si="39"/>
        <v>9600</v>
      </c>
      <c r="N324" s="45">
        <f t="shared" si="40"/>
        <v>16800</v>
      </c>
      <c r="O324" s="45">
        <f t="shared" si="41"/>
        <v>24000</v>
      </c>
      <c r="P324" s="145">
        <v>44286</v>
      </c>
      <c r="Q324" s="145">
        <v>44650</v>
      </c>
      <c r="R324" s="145" t="s">
        <v>23</v>
      </c>
      <c r="S324" s="145" t="s">
        <v>249</v>
      </c>
    </row>
    <row r="325" s="119" customFormat="1" ht="20" customHeight="1" spans="1:19">
      <c r="A325" s="13">
        <v>319</v>
      </c>
      <c r="B325" s="13" t="s">
        <v>690</v>
      </c>
      <c r="C325" s="13" t="s">
        <v>715</v>
      </c>
      <c r="D325" s="13">
        <v>1550</v>
      </c>
      <c r="E325" s="13">
        <v>36.65</v>
      </c>
      <c r="F325" s="13" t="s">
        <v>68</v>
      </c>
      <c r="G325" s="45">
        <f t="shared" si="37"/>
        <v>186000</v>
      </c>
      <c r="H325" s="45">
        <f t="shared" si="35"/>
        <v>18600</v>
      </c>
      <c r="I325" s="45"/>
      <c r="J325" s="45">
        <f t="shared" si="38"/>
        <v>18600</v>
      </c>
      <c r="K325" s="45">
        <f t="shared" si="42"/>
        <v>5580</v>
      </c>
      <c r="L325" s="45">
        <f t="shared" si="36"/>
        <v>5580</v>
      </c>
      <c r="M325" s="45">
        <f t="shared" si="39"/>
        <v>7440</v>
      </c>
      <c r="N325" s="45">
        <f t="shared" si="40"/>
        <v>13020</v>
      </c>
      <c r="O325" s="45">
        <f t="shared" si="41"/>
        <v>18600</v>
      </c>
      <c r="P325" s="145">
        <v>44286</v>
      </c>
      <c r="Q325" s="145">
        <v>44650</v>
      </c>
      <c r="R325" s="145" t="s">
        <v>26</v>
      </c>
      <c r="S325" s="145" t="s">
        <v>356</v>
      </c>
    </row>
    <row r="326" s="119" customFormat="1" ht="20" customHeight="1" spans="1:19">
      <c r="A326" s="13">
        <v>320</v>
      </c>
      <c r="B326" s="13" t="s">
        <v>716</v>
      </c>
      <c r="C326" s="13" t="s">
        <v>717</v>
      </c>
      <c r="D326" s="13">
        <v>1400</v>
      </c>
      <c r="E326" s="13">
        <v>31.84</v>
      </c>
      <c r="F326" s="13" t="s">
        <v>61</v>
      </c>
      <c r="G326" s="45">
        <f t="shared" si="37"/>
        <v>168000</v>
      </c>
      <c r="H326" s="45">
        <f t="shared" si="35"/>
        <v>16800</v>
      </c>
      <c r="I326" s="45"/>
      <c r="J326" s="45">
        <f t="shared" si="38"/>
        <v>16800</v>
      </c>
      <c r="K326" s="45">
        <f t="shared" si="42"/>
        <v>5040</v>
      </c>
      <c r="L326" s="45">
        <f t="shared" si="36"/>
        <v>5040</v>
      </c>
      <c r="M326" s="45">
        <f t="shared" si="39"/>
        <v>6720</v>
      </c>
      <c r="N326" s="45">
        <f t="shared" si="40"/>
        <v>11760</v>
      </c>
      <c r="O326" s="45">
        <f t="shared" si="41"/>
        <v>16800</v>
      </c>
      <c r="P326" s="145">
        <v>44284</v>
      </c>
      <c r="Q326" s="145">
        <v>44648</v>
      </c>
      <c r="R326" s="145" t="s">
        <v>23</v>
      </c>
      <c r="S326" s="145" t="s">
        <v>489</v>
      </c>
    </row>
    <row r="327" s="119" customFormat="1" ht="20" customHeight="1" spans="1:19">
      <c r="A327" s="13">
        <v>321</v>
      </c>
      <c r="B327" s="13" t="s">
        <v>718</v>
      </c>
      <c r="C327" s="13" t="s">
        <v>719</v>
      </c>
      <c r="D327" s="13">
        <v>1100</v>
      </c>
      <c r="E327" s="13">
        <v>26.07</v>
      </c>
      <c r="F327" s="13" t="s">
        <v>107</v>
      </c>
      <c r="G327" s="45">
        <f t="shared" si="37"/>
        <v>132000</v>
      </c>
      <c r="H327" s="45">
        <f t="shared" ref="H327:H337" si="43">D327*120*10%</f>
        <v>13200</v>
      </c>
      <c r="I327" s="45"/>
      <c r="J327" s="45">
        <f t="shared" si="38"/>
        <v>13200</v>
      </c>
      <c r="K327" s="45">
        <f t="shared" si="42"/>
        <v>3960</v>
      </c>
      <c r="L327" s="45">
        <f t="shared" ref="L327:L346" si="44">J327*0.3</f>
        <v>3960</v>
      </c>
      <c r="M327" s="45">
        <f t="shared" si="39"/>
        <v>5280</v>
      </c>
      <c r="N327" s="45">
        <f t="shared" si="40"/>
        <v>9240</v>
      </c>
      <c r="O327" s="45">
        <f t="shared" si="41"/>
        <v>13200</v>
      </c>
      <c r="P327" s="145">
        <v>44285</v>
      </c>
      <c r="Q327" s="145">
        <v>44649</v>
      </c>
      <c r="R327" s="145" t="s">
        <v>23</v>
      </c>
      <c r="S327" s="145" t="s">
        <v>720</v>
      </c>
    </row>
    <row r="328" s="119" customFormat="1" ht="20" customHeight="1" spans="1:19">
      <c r="A328" s="13">
        <v>322</v>
      </c>
      <c r="B328" s="13" t="s">
        <v>711</v>
      </c>
      <c r="C328" s="13" t="s">
        <v>721</v>
      </c>
      <c r="D328" s="13">
        <v>1000</v>
      </c>
      <c r="E328" s="13">
        <v>22.76</v>
      </c>
      <c r="F328" s="13" t="s">
        <v>61</v>
      </c>
      <c r="G328" s="45">
        <f t="shared" ref="G328:G347" si="45">D328*120</f>
        <v>120000</v>
      </c>
      <c r="H328" s="45">
        <f t="shared" si="43"/>
        <v>12000</v>
      </c>
      <c r="I328" s="45"/>
      <c r="J328" s="45">
        <f t="shared" ref="J328:J348" si="46">H328+I328</f>
        <v>12000</v>
      </c>
      <c r="K328" s="45">
        <f t="shared" si="42"/>
        <v>3600</v>
      </c>
      <c r="L328" s="45">
        <f t="shared" si="44"/>
        <v>3600</v>
      </c>
      <c r="M328" s="45">
        <f t="shared" ref="M328:M346" si="47">J328*0.4</f>
        <v>4800</v>
      </c>
      <c r="N328" s="45">
        <f t="shared" ref="N328:N346" si="48">L328+M328</f>
        <v>8400</v>
      </c>
      <c r="O328" s="45">
        <f t="shared" ref="O328:O347" si="49">K328+N328</f>
        <v>12000</v>
      </c>
      <c r="P328" s="145">
        <v>44285</v>
      </c>
      <c r="Q328" s="145">
        <v>44649</v>
      </c>
      <c r="R328" s="145" t="s">
        <v>23</v>
      </c>
      <c r="S328" s="145" t="s">
        <v>249</v>
      </c>
    </row>
    <row r="329" s="119" customFormat="1" ht="20" customHeight="1" spans="1:19">
      <c r="A329" s="13">
        <v>323</v>
      </c>
      <c r="B329" s="13" t="s">
        <v>722</v>
      </c>
      <c r="C329" s="13" t="s">
        <v>723</v>
      </c>
      <c r="D329" s="13">
        <v>1100</v>
      </c>
      <c r="E329" s="13">
        <v>26.49</v>
      </c>
      <c r="F329" s="13" t="s">
        <v>61</v>
      </c>
      <c r="G329" s="45">
        <f t="shared" si="45"/>
        <v>132000</v>
      </c>
      <c r="H329" s="45">
        <f t="shared" si="43"/>
        <v>13200</v>
      </c>
      <c r="I329" s="45"/>
      <c r="J329" s="45">
        <f t="shared" si="46"/>
        <v>13200</v>
      </c>
      <c r="K329" s="45">
        <f t="shared" si="42"/>
        <v>3960</v>
      </c>
      <c r="L329" s="45">
        <f t="shared" si="44"/>
        <v>3960</v>
      </c>
      <c r="M329" s="45">
        <f t="shared" si="47"/>
        <v>5280</v>
      </c>
      <c r="N329" s="45">
        <f t="shared" si="48"/>
        <v>9240</v>
      </c>
      <c r="O329" s="45">
        <f t="shared" si="49"/>
        <v>13200</v>
      </c>
      <c r="P329" s="145">
        <v>44286</v>
      </c>
      <c r="Q329" s="145">
        <v>44650</v>
      </c>
      <c r="R329" s="145" t="s">
        <v>23</v>
      </c>
      <c r="S329" s="145" t="s">
        <v>706</v>
      </c>
    </row>
    <row r="330" s="119" customFormat="1" ht="20" customHeight="1" spans="1:19">
      <c r="A330" s="13">
        <v>324</v>
      </c>
      <c r="B330" s="13" t="s">
        <v>724</v>
      </c>
      <c r="C330" s="13" t="s">
        <v>725</v>
      </c>
      <c r="D330" s="13">
        <v>2600</v>
      </c>
      <c r="E330" s="13">
        <v>50.1</v>
      </c>
      <c r="F330" s="13" t="s">
        <v>61</v>
      </c>
      <c r="G330" s="45">
        <f t="shared" si="45"/>
        <v>312000</v>
      </c>
      <c r="H330" s="45">
        <f t="shared" si="43"/>
        <v>31200</v>
      </c>
      <c r="I330" s="45"/>
      <c r="J330" s="45">
        <f t="shared" si="46"/>
        <v>31200</v>
      </c>
      <c r="K330" s="45">
        <f t="shared" si="42"/>
        <v>9360</v>
      </c>
      <c r="L330" s="45">
        <f t="shared" si="44"/>
        <v>9360</v>
      </c>
      <c r="M330" s="45">
        <f t="shared" si="47"/>
        <v>12480</v>
      </c>
      <c r="N330" s="45">
        <f t="shared" si="48"/>
        <v>21840</v>
      </c>
      <c r="O330" s="45">
        <f t="shared" si="49"/>
        <v>31200</v>
      </c>
      <c r="P330" s="145">
        <v>44286</v>
      </c>
      <c r="Q330" s="145">
        <v>44650</v>
      </c>
      <c r="R330" s="145" t="s">
        <v>26</v>
      </c>
      <c r="S330" s="145" t="s">
        <v>380</v>
      </c>
    </row>
    <row r="331" s="119" customFormat="1" ht="20" customHeight="1" spans="1:19">
      <c r="A331" s="13">
        <v>325</v>
      </c>
      <c r="B331" s="13" t="s">
        <v>685</v>
      </c>
      <c r="C331" s="13" t="s">
        <v>726</v>
      </c>
      <c r="D331" s="13">
        <v>1888</v>
      </c>
      <c r="E331" s="13">
        <v>43</v>
      </c>
      <c r="F331" s="13" t="s">
        <v>61</v>
      </c>
      <c r="G331" s="45">
        <f t="shared" si="45"/>
        <v>226560</v>
      </c>
      <c r="H331" s="45">
        <f t="shared" si="43"/>
        <v>22656</v>
      </c>
      <c r="I331" s="45"/>
      <c r="J331" s="45">
        <f t="shared" si="46"/>
        <v>22656</v>
      </c>
      <c r="K331" s="45">
        <f t="shared" si="42"/>
        <v>6796.8</v>
      </c>
      <c r="L331" s="45">
        <f t="shared" si="44"/>
        <v>6796.8</v>
      </c>
      <c r="M331" s="45">
        <f t="shared" si="47"/>
        <v>9062.4</v>
      </c>
      <c r="N331" s="45">
        <f t="shared" si="48"/>
        <v>15859.2</v>
      </c>
      <c r="O331" s="45">
        <f t="shared" si="49"/>
        <v>22656</v>
      </c>
      <c r="P331" s="145">
        <v>44284</v>
      </c>
      <c r="Q331" s="145">
        <v>44648</v>
      </c>
      <c r="R331" s="145" t="s">
        <v>23</v>
      </c>
      <c r="S331" s="145" t="s">
        <v>687</v>
      </c>
    </row>
    <row r="332" s="119" customFormat="1" ht="20" customHeight="1" spans="1:19">
      <c r="A332" s="13">
        <v>326</v>
      </c>
      <c r="B332" s="13" t="s">
        <v>685</v>
      </c>
      <c r="C332" s="13" t="s">
        <v>727</v>
      </c>
      <c r="D332" s="13">
        <v>2000</v>
      </c>
      <c r="E332" s="13">
        <v>46.6</v>
      </c>
      <c r="F332" s="13" t="s">
        <v>107</v>
      </c>
      <c r="G332" s="45">
        <f t="shared" si="45"/>
        <v>240000</v>
      </c>
      <c r="H332" s="45">
        <f t="shared" si="43"/>
        <v>24000</v>
      </c>
      <c r="I332" s="45"/>
      <c r="J332" s="45">
        <f t="shared" si="46"/>
        <v>24000</v>
      </c>
      <c r="K332" s="45">
        <f t="shared" si="42"/>
        <v>7200</v>
      </c>
      <c r="L332" s="45">
        <f t="shared" si="44"/>
        <v>7200</v>
      </c>
      <c r="M332" s="45">
        <f t="shared" si="47"/>
        <v>9600</v>
      </c>
      <c r="N332" s="45">
        <f t="shared" si="48"/>
        <v>16800</v>
      </c>
      <c r="O332" s="45">
        <f t="shared" si="49"/>
        <v>24000</v>
      </c>
      <c r="P332" s="145">
        <v>44284</v>
      </c>
      <c r="Q332" s="145">
        <v>44648</v>
      </c>
      <c r="R332" s="145" t="s">
        <v>23</v>
      </c>
      <c r="S332" s="145" t="s">
        <v>687</v>
      </c>
    </row>
    <row r="333" s="119" customFormat="1" ht="20" customHeight="1" spans="1:19">
      <c r="A333" s="13">
        <v>327</v>
      </c>
      <c r="B333" s="13" t="s">
        <v>294</v>
      </c>
      <c r="C333" s="13" t="s">
        <v>728</v>
      </c>
      <c r="D333" s="13">
        <v>1700</v>
      </c>
      <c r="E333" s="13">
        <v>40</v>
      </c>
      <c r="F333" s="13" t="s">
        <v>107</v>
      </c>
      <c r="G333" s="45">
        <f t="shared" si="45"/>
        <v>204000</v>
      </c>
      <c r="H333" s="45">
        <f t="shared" si="43"/>
        <v>20400</v>
      </c>
      <c r="I333" s="45"/>
      <c r="J333" s="45">
        <f t="shared" si="46"/>
        <v>20400</v>
      </c>
      <c r="K333" s="45">
        <f t="shared" si="42"/>
        <v>6120</v>
      </c>
      <c r="L333" s="45">
        <f t="shared" si="44"/>
        <v>6120</v>
      </c>
      <c r="M333" s="45">
        <f t="shared" si="47"/>
        <v>8160</v>
      </c>
      <c r="N333" s="45">
        <f t="shared" si="48"/>
        <v>14280</v>
      </c>
      <c r="O333" s="45">
        <f t="shared" si="49"/>
        <v>20400</v>
      </c>
      <c r="P333" s="145">
        <v>44286</v>
      </c>
      <c r="Q333" s="145">
        <v>44650</v>
      </c>
      <c r="R333" s="145" t="s">
        <v>23</v>
      </c>
      <c r="S333" s="145" t="s">
        <v>249</v>
      </c>
    </row>
    <row r="334" s="119" customFormat="1" ht="20" customHeight="1" spans="1:19">
      <c r="A334" s="13">
        <v>328</v>
      </c>
      <c r="B334" s="13" t="s">
        <v>674</v>
      </c>
      <c r="C334" s="13" t="s">
        <v>729</v>
      </c>
      <c r="D334" s="13">
        <v>1800</v>
      </c>
      <c r="E334" s="13">
        <v>35</v>
      </c>
      <c r="F334" s="13" t="s">
        <v>301</v>
      </c>
      <c r="G334" s="45">
        <f t="shared" si="45"/>
        <v>216000</v>
      </c>
      <c r="H334" s="45">
        <f t="shared" si="43"/>
        <v>21600</v>
      </c>
      <c r="I334" s="45"/>
      <c r="J334" s="45">
        <f t="shared" si="46"/>
        <v>21600</v>
      </c>
      <c r="K334" s="45">
        <f t="shared" si="42"/>
        <v>6480</v>
      </c>
      <c r="L334" s="45">
        <f t="shared" si="44"/>
        <v>6480</v>
      </c>
      <c r="M334" s="45">
        <f t="shared" si="47"/>
        <v>8640</v>
      </c>
      <c r="N334" s="45">
        <f t="shared" si="48"/>
        <v>15120</v>
      </c>
      <c r="O334" s="45">
        <f t="shared" si="49"/>
        <v>21600</v>
      </c>
      <c r="P334" s="145">
        <v>44284</v>
      </c>
      <c r="Q334" s="145">
        <v>44648</v>
      </c>
      <c r="R334" s="145" t="s">
        <v>23</v>
      </c>
      <c r="S334" s="145" t="s">
        <v>249</v>
      </c>
    </row>
    <row r="335" s="119" customFormat="1" ht="20" customHeight="1" spans="1:19">
      <c r="A335" s="13">
        <v>329</v>
      </c>
      <c r="B335" s="13" t="s">
        <v>730</v>
      </c>
      <c r="C335" s="13" t="s">
        <v>731</v>
      </c>
      <c r="D335" s="13">
        <v>2650</v>
      </c>
      <c r="E335" s="13">
        <v>70</v>
      </c>
      <c r="F335" s="13" t="s">
        <v>107</v>
      </c>
      <c r="G335" s="45">
        <f t="shared" si="45"/>
        <v>318000</v>
      </c>
      <c r="H335" s="45">
        <f t="shared" si="43"/>
        <v>31800</v>
      </c>
      <c r="I335" s="45"/>
      <c r="J335" s="45">
        <f t="shared" si="46"/>
        <v>31800</v>
      </c>
      <c r="K335" s="45">
        <f t="shared" si="42"/>
        <v>9540</v>
      </c>
      <c r="L335" s="45">
        <f t="shared" si="44"/>
        <v>9540</v>
      </c>
      <c r="M335" s="45">
        <f t="shared" si="47"/>
        <v>12720</v>
      </c>
      <c r="N335" s="45">
        <f t="shared" si="48"/>
        <v>22260</v>
      </c>
      <c r="O335" s="45">
        <f t="shared" si="49"/>
        <v>31800</v>
      </c>
      <c r="P335" s="145">
        <v>44286</v>
      </c>
      <c r="Q335" s="145">
        <v>44650</v>
      </c>
      <c r="R335" s="145" t="s">
        <v>23</v>
      </c>
      <c r="S335" s="145" t="s">
        <v>352</v>
      </c>
    </row>
    <row r="336" s="119" customFormat="1" ht="20" customHeight="1" spans="1:19">
      <c r="A336" s="13">
        <v>330</v>
      </c>
      <c r="B336" s="13" t="s">
        <v>732</v>
      </c>
      <c r="C336" s="13" t="s">
        <v>733</v>
      </c>
      <c r="D336" s="13">
        <v>650</v>
      </c>
      <c r="E336" s="13">
        <v>15</v>
      </c>
      <c r="F336" s="13" t="s">
        <v>734</v>
      </c>
      <c r="G336" s="45">
        <f t="shared" si="45"/>
        <v>78000</v>
      </c>
      <c r="H336" s="45">
        <f t="shared" si="43"/>
        <v>7800</v>
      </c>
      <c r="I336" s="45"/>
      <c r="J336" s="45">
        <f t="shared" si="46"/>
        <v>7800</v>
      </c>
      <c r="K336" s="45">
        <f t="shared" ref="K336:K346" si="50">J336*0.3</f>
        <v>2340</v>
      </c>
      <c r="L336" s="45">
        <f t="shared" si="44"/>
        <v>2340</v>
      </c>
      <c r="M336" s="45">
        <f t="shared" si="47"/>
        <v>3120</v>
      </c>
      <c r="N336" s="45">
        <f t="shared" si="48"/>
        <v>5460</v>
      </c>
      <c r="O336" s="45">
        <f t="shared" si="49"/>
        <v>7800</v>
      </c>
      <c r="P336" s="145">
        <v>44286</v>
      </c>
      <c r="Q336" s="145">
        <v>44650</v>
      </c>
      <c r="R336" s="145" t="s">
        <v>23</v>
      </c>
      <c r="S336" s="145" t="s">
        <v>352</v>
      </c>
    </row>
    <row r="337" s="119" customFormat="1" ht="20" customHeight="1" spans="1:19">
      <c r="A337" s="13">
        <v>331</v>
      </c>
      <c r="B337" s="13" t="s">
        <v>735</v>
      </c>
      <c r="C337" s="13" t="s">
        <v>736</v>
      </c>
      <c r="D337" s="13">
        <v>1000</v>
      </c>
      <c r="E337" s="13">
        <v>22.8</v>
      </c>
      <c r="F337" s="13" t="s">
        <v>107</v>
      </c>
      <c r="G337" s="45">
        <f t="shared" si="45"/>
        <v>120000</v>
      </c>
      <c r="H337" s="45">
        <f t="shared" si="43"/>
        <v>12000</v>
      </c>
      <c r="I337" s="45"/>
      <c r="J337" s="45">
        <f t="shared" si="46"/>
        <v>12000</v>
      </c>
      <c r="K337" s="45">
        <f t="shared" si="50"/>
        <v>3600</v>
      </c>
      <c r="L337" s="45">
        <f t="shared" si="44"/>
        <v>3600</v>
      </c>
      <c r="M337" s="45">
        <f t="shared" si="47"/>
        <v>4800</v>
      </c>
      <c r="N337" s="45">
        <f t="shared" si="48"/>
        <v>8400</v>
      </c>
      <c r="O337" s="45">
        <f t="shared" si="49"/>
        <v>12000</v>
      </c>
      <c r="P337" s="145">
        <v>44286</v>
      </c>
      <c r="Q337" s="145">
        <v>44650</v>
      </c>
      <c r="R337" s="145" t="s">
        <v>23</v>
      </c>
      <c r="S337" s="145" t="s">
        <v>249</v>
      </c>
    </row>
    <row r="338" s="119" customFormat="1" ht="20" customHeight="1" spans="1:19">
      <c r="A338" s="13">
        <v>332</v>
      </c>
      <c r="B338" s="13" t="s">
        <v>737</v>
      </c>
      <c r="C338" s="13" t="s">
        <v>738</v>
      </c>
      <c r="D338" s="13">
        <v>2000</v>
      </c>
      <c r="E338" s="13">
        <v>38.66</v>
      </c>
      <c r="F338" s="13" t="s">
        <v>61</v>
      </c>
      <c r="G338" s="45">
        <f t="shared" si="45"/>
        <v>240000</v>
      </c>
      <c r="H338" s="45">
        <f t="shared" ref="H338:H346" si="51">D338*120*10%</f>
        <v>24000</v>
      </c>
      <c r="I338" s="45"/>
      <c r="J338" s="45">
        <f t="shared" si="46"/>
        <v>24000</v>
      </c>
      <c r="K338" s="45">
        <f t="shared" si="50"/>
        <v>7200</v>
      </c>
      <c r="L338" s="45">
        <f t="shared" si="44"/>
        <v>7200</v>
      </c>
      <c r="M338" s="45">
        <f t="shared" si="47"/>
        <v>9600</v>
      </c>
      <c r="N338" s="45">
        <f t="shared" si="48"/>
        <v>16800</v>
      </c>
      <c r="O338" s="45">
        <f t="shared" si="49"/>
        <v>24000</v>
      </c>
      <c r="P338" s="145">
        <v>44286</v>
      </c>
      <c r="Q338" s="145">
        <v>44650</v>
      </c>
      <c r="R338" s="145" t="s">
        <v>23</v>
      </c>
      <c r="S338" s="145" t="s">
        <v>489</v>
      </c>
    </row>
    <row r="339" s="119" customFormat="1" ht="20" customHeight="1" spans="1:19">
      <c r="A339" s="13">
        <v>333</v>
      </c>
      <c r="B339" s="13" t="s">
        <v>732</v>
      </c>
      <c r="C339" s="13" t="s">
        <v>739</v>
      </c>
      <c r="D339" s="13">
        <v>1450</v>
      </c>
      <c r="E339" s="13">
        <v>33.45</v>
      </c>
      <c r="F339" s="13" t="s">
        <v>113</v>
      </c>
      <c r="G339" s="45">
        <f t="shared" si="45"/>
        <v>174000</v>
      </c>
      <c r="H339" s="45">
        <f t="shared" si="51"/>
        <v>17400</v>
      </c>
      <c r="I339" s="45"/>
      <c r="J339" s="45">
        <f t="shared" si="46"/>
        <v>17400</v>
      </c>
      <c r="K339" s="45">
        <f t="shared" si="50"/>
        <v>5220</v>
      </c>
      <c r="L339" s="45">
        <f t="shared" si="44"/>
        <v>5220</v>
      </c>
      <c r="M339" s="45">
        <f t="shared" si="47"/>
        <v>6960</v>
      </c>
      <c r="N339" s="45">
        <f t="shared" si="48"/>
        <v>12180</v>
      </c>
      <c r="O339" s="45">
        <f t="shared" si="49"/>
        <v>17400</v>
      </c>
      <c r="P339" s="145">
        <v>44286</v>
      </c>
      <c r="Q339" s="145">
        <v>44650</v>
      </c>
      <c r="R339" s="145" t="s">
        <v>23</v>
      </c>
      <c r="S339" s="145" t="s">
        <v>352</v>
      </c>
    </row>
    <row r="340" s="119" customFormat="1" ht="20" customHeight="1" spans="1:19">
      <c r="A340" s="13">
        <v>334</v>
      </c>
      <c r="B340" s="13" t="s">
        <v>740</v>
      </c>
      <c r="C340" s="13" t="s">
        <v>741</v>
      </c>
      <c r="D340" s="13">
        <v>1006</v>
      </c>
      <c r="E340" s="13">
        <v>31</v>
      </c>
      <c r="F340" s="13" t="s">
        <v>61</v>
      </c>
      <c r="G340" s="45">
        <f t="shared" si="45"/>
        <v>120720</v>
      </c>
      <c r="H340" s="45">
        <f t="shared" si="51"/>
        <v>12072</v>
      </c>
      <c r="I340" s="45"/>
      <c r="J340" s="45">
        <f t="shared" si="46"/>
        <v>12072</v>
      </c>
      <c r="K340" s="45">
        <f t="shared" si="50"/>
        <v>3621.6</v>
      </c>
      <c r="L340" s="45">
        <f t="shared" si="44"/>
        <v>3621.6</v>
      </c>
      <c r="M340" s="45">
        <f t="shared" si="47"/>
        <v>4828.8</v>
      </c>
      <c r="N340" s="45">
        <f t="shared" si="48"/>
        <v>8450.4</v>
      </c>
      <c r="O340" s="45">
        <f t="shared" si="49"/>
        <v>12072</v>
      </c>
      <c r="P340" s="145">
        <v>44286</v>
      </c>
      <c r="Q340" s="145">
        <v>44650</v>
      </c>
      <c r="R340" s="145" t="s">
        <v>23</v>
      </c>
      <c r="S340" s="145" t="s">
        <v>742</v>
      </c>
    </row>
    <row r="341" s="119" customFormat="1" ht="20" customHeight="1" spans="1:19">
      <c r="A341" s="13">
        <v>335</v>
      </c>
      <c r="B341" s="13" t="s">
        <v>743</v>
      </c>
      <c r="C341" s="13" t="s">
        <v>744</v>
      </c>
      <c r="D341" s="13">
        <v>2000</v>
      </c>
      <c r="E341" s="13">
        <v>46.27</v>
      </c>
      <c r="F341" s="13" t="s">
        <v>68</v>
      </c>
      <c r="G341" s="45">
        <f t="shared" si="45"/>
        <v>240000</v>
      </c>
      <c r="H341" s="45">
        <f t="shared" si="51"/>
        <v>24000</v>
      </c>
      <c r="I341" s="45"/>
      <c r="J341" s="45">
        <f t="shared" si="46"/>
        <v>24000</v>
      </c>
      <c r="K341" s="45">
        <f t="shared" si="50"/>
        <v>7200</v>
      </c>
      <c r="L341" s="45">
        <f t="shared" si="44"/>
        <v>7200</v>
      </c>
      <c r="M341" s="45">
        <f t="shared" si="47"/>
        <v>9600</v>
      </c>
      <c r="N341" s="45">
        <f t="shared" si="48"/>
        <v>16800</v>
      </c>
      <c r="O341" s="45">
        <f t="shared" si="49"/>
        <v>24000</v>
      </c>
      <c r="P341" s="145">
        <v>44284</v>
      </c>
      <c r="Q341" s="145">
        <v>44648</v>
      </c>
      <c r="R341" s="145" t="s">
        <v>26</v>
      </c>
      <c r="S341" s="145" t="s">
        <v>356</v>
      </c>
    </row>
    <row r="342" s="119" customFormat="1" ht="20" customHeight="1" spans="1:19">
      <c r="A342" s="13">
        <v>336</v>
      </c>
      <c r="B342" s="13" t="s">
        <v>743</v>
      </c>
      <c r="C342" s="13" t="s">
        <v>745</v>
      </c>
      <c r="D342" s="13">
        <v>1950</v>
      </c>
      <c r="E342" s="13">
        <v>46.85</v>
      </c>
      <c r="F342" s="13" t="s">
        <v>61</v>
      </c>
      <c r="G342" s="45">
        <f t="shared" si="45"/>
        <v>234000</v>
      </c>
      <c r="H342" s="45">
        <f t="shared" si="51"/>
        <v>23400</v>
      </c>
      <c r="I342" s="45"/>
      <c r="J342" s="45">
        <f t="shared" si="46"/>
        <v>23400</v>
      </c>
      <c r="K342" s="45">
        <f t="shared" si="50"/>
        <v>7020</v>
      </c>
      <c r="L342" s="45">
        <f t="shared" si="44"/>
        <v>7020</v>
      </c>
      <c r="M342" s="45">
        <f t="shared" si="47"/>
        <v>9360</v>
      </c>
      <c r="N342" s="45">
        <f t="shared" si="48"/>
        <v>16380</v>
      </c>
      <c r="O342" s="45">
        <f t="shared" si="49"/>
        <v>23400</v>
      </c>
      <c r="P342" s="145">
        <v>44284</v>
      </c>
      <c r="Q342" s="145">
        <v>44648</v>
      </c>
      <c r="R342" s="145" t="s">
        <v>26</v>
      </c>
      <c r="S342" s="145" t="s">
        <v>356</v>
      </c>
    </row>
    <row r="343" s="119" customFormat="1" ht="20" customHeight="1" spans="1:19">
      <c r="A343" s="13">
        <v>337</v>
      </c>
      <c r="B343" s="13" t="s">
        <v>743</v>
      </c>
      <c r="C343" s="13" t="s">
        <v>746</v>
      </c>
      <c r="D343" s="13">
        <v>1850</v>
      </c>
      <c r="E343" s="13">
        <v>43.67</v>
      </c>
      <c r="F343" s="13" t="s">
        <v>68</v>
      </c>
      <c r="G343" s="45">
        <f t="shared" si="45"/>
        <v>222000</v>
      </c>
      <c r="H343" s="45">
        <f t="shared" si="51"/>
        <v>22200</v>
      </c>
      <c r="I343" s="45"/>
      <c r="J343" s="45">
        <f t="shared" si="46"/>
        <v>22200</v>
      </c>
      <c r="K343" s="45">
        <f t="shared" si="50"/>
        <v>6660</v>
      </c>
      <c r="L343" s="45">
        <f t="shared" si="44"/>
        <v>6660</v>
      </c>
      <c r="M343" s="45">
        <f t="shared" si="47"/>
        <v>8880</v>
      </c>
      <c r="N343" s="45">
        <f t="shared" si="48"/>
        <v>15540</v>
      </c>
      <c r="O343" s="45">
        <f t="shared" si="49"/>
        <v>22200</v>
      </c>
      <c r="P343" s="145">
        <v>44284</v>
      </c>
      <c r="Q343" s="145">
        <v>44648</v>
      </c>
      <c r="R343" s="145" t="s">
        <v>26</v>
      </c>
      <c r="S343" s="145" t="s">
        <v>356</v>
      </c>
    </row>
    <row r="344" s="119" customFormat="1" ht="20" customHeight="1" spans="1:19">
      <c r="A344" s="13">
        <v>338</v>
      </c>
      <c r="B344" s="13" t="s">
        <v>670</v>
      </c>
      <c r="C344" s="13" t="s">
        <v>747</v>
      </c>
      <c r="D344" s="13">
        <v>1300</v>
      </c>
      <c r="E344" s="13">
        <v>31</v>
      </c>
      <c r="F344" s="13" t="s">
        <v>61</v>
      </c>
      <c r="G344" s="45">
        <f t="shared" si="45"/>
        <v>156000</v>
      </c>
      <c r="H344" s="45">
        <f t="shared" si="51"/>
        <v>15600</v>
      </c>
      <c r="I344" s="45"/>
      <c r="J344" s="45">
        <f t="shared" si="46"/>
        <v>15600</v>
      </c>
      <c r="K344" s="45">
        <f t="shared" si="50"/>
        <v>4680</v>
      </c>
      <c r="L344" s="45">
        <f t="shared" si="44"/>
        <v>4680</v>
      </c>
      <c r="M344" s="45">
        <f t="shared" si="47"/>
        <v>6240</v>
      </c>
      <c r="N344" s="45">
        <f t="shared" si="48"/>
        <v>10920</v>
      </c>
      <c r="O344" s="45">
        <f t="shared" si="49"/>
        <v>15600</v>
      </c>
      <c r="P344" s="145">
        <v>44282</v>
      </c>
      <c r="Q344" s="149">
        <v>44648</v>
      </c>
      <c r="R344" s="145" t="s">
        <v>23</v>
      </c>
      <c r="S344" s="145" t="s">
        <v>352</v>
      </c>
    </row>
    <row r="345" s="119" customFormat="1" ht="20" customHeight="1" spans="1:19">
      <c r="A345" s="13">
        <v>339</v>
      </c>
      <c r="B345" s="13" t="s">
        <v>748</v>
      </c>
      <c r="C345" s="13" t="s">
        <v>749</v>
      </c>
      <c r="D345" s="13">
        <v>2300</v>
      </c>
      <c r="E345" s="13">
        <v>56</v>
      </c>
      <c r="F345" s="13" t="s">
        <v>107</v>
      </c>
      <c r="G345" s="45">
        <f t="shared" si="45"/>
        <v>276000</v>
      </c>
      <c r="H345" s="45">
        <f t="shared" si="51"/>
        <v>27600</v>
      </c>
      <c r="I345" s="45"/>
      <c r="J345" s="45">
        <f t="shared" si="46"/>
        <v>27600</v>
      </c>
      <c r="K345" s="45">
        <f t="shared" si="50"/>
        <v>8280</v>
      </c>
      <c r="L345" s="45">
        <f t="shared" si="44"/>
        <v>8280</v>
      </c>
      <c r="M345" s="45">
        <f t="shared" si="47"/>
        <v>11040</v>
      </c>
      <c r="N345" s="45">
        <f t="shared" si="48"/>
        <v>19320</v>
      </c>
      <c r="O345" s="45">
        <f t="shared" si="49"/>
        <v>27600</v>
      </c>
      <c r="P345" s="145">
        <v>44286</v>
      </c>
      <c r="Q345" s="145">
        <v>44650</v>
      </c>
      <c r="R345" s="145" t="s">
        <v>23</v>
      </c>
      <c r="S345" s="145" t="s">
        <v>352</v>
      </c>
    </row>
    <row r="346" s="119" customFormat="1" ht="20" customHeight="1" spans="1:19">
      <c r="A346" s="13">
        <v>340</v>
      </c>
      <c r="B346" s="13" t="s">
        <v>670</v>
      </c>
      <c r="C346" s="13" t="s">
        <v>750</v>
      </c>
      <c r="D346" s="13">
        <v>1100</v>
      </c>
      <c r="E346" s="13">
        <v>30</v>
      </c>
      <c r="F346" s="13" t="s">
        <v>61</v>
      </c>
      <c r="G346" s="45">
        <f t="shared" si="45"/>
        <v>132000</v>
      </c>
      <c r="H346" s="45">
        <f t="shared" si="51"/>
        <v>13200</v>
      </c>
      <c r="I346" s="45"/>
      <c r="J346" s="45">
        <f t="shared" si="46"/>
        <v>13200</v>
      </c>
      <c r="K346" s="45">
        <f t="shared" si="50"/>
        <v>3960</v>
      </c>
      <c r="L346" s="45">
        <f t="shared" si="44"/>
        <v>3960</v>
      </c>
      <c r="M346" s="45">
        <f t="shared" si="47"/>
        <v>5280</v>
      </c>
      <c r="N346" s="45">
        <f t="shared" si="48"/>
        <v>9240</v>
      </c>
      <c r="O346" s="45">
        <f t="shared" si="49"/>
        <v>13200</v>
      </c>
      <c r="P346" s="145">
        <v>44282</v>
      </c>
      <c r="Q346" s="149">
        <v>44648</v>
      </c>
      <c r="R346" s="145" t="s">
        <v>23</v>
      </c>
      <c r="S346" s="145" t="s">
        <v>352</v>
      </c>
    </row>
    <row r="347" s="119" customFormat="1" ht="20" customHeight="1" spans="1:19">
      <c r="A347" s="154" t="s">
        <v>15</v>
      </c>
      <c r="B347" s="155"/>
      <c r="C347" s="156"/>
      <c r="D347" s="13">
        <f>SUM(D7:D346)</f>
        <v>544988</v>
      </c>
      <c r="E347" s="13">
        <f>SUM(E7:E346)</f>
        <v>13123.27</v>
      </c>
      <c r="F347" s="13"/>
      <c r="G347" s="45">
        <f t="shared" si="45"/>
        <v>65398560</v>
      </c>
      <c r="H347" s="157">
        <f>SUM(H7:H346)</f>
        <v>6539856</v>
      </c>
      <c r="I347" s="157">
        <f>SUM(I7:I346)</f>
        <v>22680</v>
      </c>
      <c r="J347" s="45">
        <f t="shared" si="46"/>
        <v>6562536</v>
      </c>
      <c r="K347" s="45">
        <f t="shared" ref="K347:N347" si="52">SUM(K7:K346)</f>
        <v>1964080.8</v>
      </c>
      <c r="L347" s="45">
        <f t="shared" si="52"/>
        <v>1968760.8</v>
      </c>
      <c r="M347" s="45">
        <f t="shared" si="52"/>
        <v>2629694.4</v>
      </c>
      <c r="N347" s="45">
        <f t="shared" si="52"/>
        <v>4598455.2</v>
      </c>
      <c r="O347" s="45">
        <f t="shared" si="49"/>
        <v>6562536</v>
      </c>
      <c r="P347" s="13"/>
      <c r="Q347" s="13"/>
      <c r="R347" s="13"/>
      <c r="S347" s="13"/>
    </row>
    <row r="348" s="120" customFormat="1" ht="12" spans="7:15">
      <c r="G348" s="158"/>
      <c r="H348" s="159"/>
      <c r="J348" s="120">
        <f t="shared" si="46"/>
        <v>0</v>
      </c>
      <c r="K348" s="161"/>
      <c r="L348" s="161"/>
      <c r="M348" s="161"/>
      <c r="N348" s="161"/>
      <c r="O348" s="161"/>
    </row>
    <row r="350" spans="8:8">
      <c r="H350" s="160"/>
    </row>
  </sheetData>
  <autoFilter ref="A6:S348">
    <extLst/>
  </autoFilter>
  <mergeCells count="22">
    <mergeCell ref="A1:B1"/>
    <mergeCell ref="A2:S2"/>
    <mergeCell ref="A3:S3"/>
    <mergeCell ref="H4:J4"/>
    <mergeCell ref="K4:O4"/>
    <mergeCell ref="L5:N5"/>
    <mergeCell ref="R5:S5"/>
    <mergeCell ref="A347:C347"/>
    <mergeCell ref="A4:A6"/>
    <mergeCell ref="B4:B6"/>
    <mergeCell ref="C4:C6"/>
    <mergeCell ref="D4:D6"/>
    <mergeCell ref="E4:E6"/>
    <mergeCell ref="F4:F6"/>
    <mergeCell ref="G4:G6"/>
    <mergeCell ref="H5:H6"/>
    <mergeCell ref="I5:I6"/>
    <mergeCell ref="J5:J6"/>
    <mergeCell ref="K5:K6"/>
    <mergeCell ref="O5:O6"/>
    <mergeCell ref="P5:P6"/>
    <mergeCell ref="Q5:Q6"/>
  </mergeCells>
  <conditionalFormatting sqref="C109">
    <cfRule type="duplicateValues" dxfId="0" priority="9"/>
  </conditionalFormatting>
  <conditionalFormatting sqref="C161">
    <cfRule type="duplicateValues" dxfId="0" priority="7"/>
  </conditionalFormatting>
  <conditionalFormatting sqref="C173">
    <cfRule type="duplicateValues" dxfId="0" priority="6"/>
  </conditionalFormatting>
  <conditionalFormatting sqref="C307">
    <cfRule type="duplicateValues" dxfId="0" priority="5"/>
  </conditionalFormatting>
  <conditionalFormatting sqref="C310">
    <cfRule type="duplicateValues" dxfId="0" priority="4"/>
  </conditionalFormatting>
  <conditionalFormatting sqref="C325">
    <cfRule type="duplicateValues" dxfId="0" priority="3"/>
  </conditionalFormatting>
  <conditionalFormatting sqref="C326">
    <cfRule type="duplicateValues" dxfId="0" priority="2"/>
  </conditionalFormatting>
  <conditionalFormatting sqref="C333">
    <cfRule type="duplicateValues" dxfId="0" priority="1"/>
  </conditionalFormatting>
  <conditionalFormatting sqref="C7:C42">
    <cfRule type="duplicateValues" dxfId="0" priority="11"/>
  </conditionalFormatting>
  <conditionalFormatting sqref="C73:C108 C110:C111">
    <cfRule type="duplicateValues" dxfId="0" priority="10"/>
  </conditionalFormatting>
  <conditionalFormatting sqref="C154:C160 C334:C341 C327:C332 C319:C324 C311:C316 C303:C306 C275:C292 C250:C261 C246:C248 C214:C228 C196:C207 C174:C179 C162:C172">
    <cfRule type="duplicateValues" dxfId="0" priority="8"/>
  </conditionalFormatting>
  <pageMargins left="0.748031496062992" right="0.748031496062992" top="0.984251968503937" bottom="0.984251968503937" header="0.511811023622047" footer="0.511811023622047"/>
  <pageSetup paperSize="9" scale="45" fitToHeight="12"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workbookViewId="0">
      <selection activeCell="M1" sqref="A$1:N$1048576"/>
    </sheetView>
  </sheetViews>
  <sheetFormatPr defaultColWidth="9" defaultRowHeight="13.5"/>
  <cols>
    <col min="1" max="1" width="9.06666666666667" style="1"/>
    <col min="2" max="2" width="13.6666666666667" style="1" customWidth="1"/>
    <col min="3" max="5" width="9.06666666666667" style="1"/>
    <col min="6" max="6" width="16.7333333333333" style="1" customWidth="1"/>
    <col min="7" max="7" width="17" style="1" customWidth="1"/>
    <col min="8" max="8" width="14.4" style="1" customWidth="1"/>
    <col min="9" max="10" width="15.0666666666667" style="1" customWidth="1"/>
    <col min="11" max="11" width="9.06666666666667" style="1"/>
    <col min="12" max="12" width="16.4" style="1" customWidth="1"/>
    <col min="13" max="13" width="15.2" style="1" customWidth="1"/>
    <col min="14" max="14" width="16.2" style="1" customWidth="1"/>
    <col min="15" max="16384" width="9.06666666666667" style="1"/>
  </cols>
  <sheetData>
    <row r="1" ht="18" customHeight="1" spans="1:14">
      <c r="A1" s="64" t="s">
        <v>751</v>
      </c>
      <c r="B1" s="64"/>
      <c r="C1" s="65"/>
      <c r="D1" s="65"/>
      <c r="E1" s="65"/>
      <c r="F1" s="65"/>
      <c r="G1" s="65"/>
      <c r="H1" s="65"/>
      <c r="I1" s="65"/>
      <c r="J1" s="65"/>
      <c r="K1" s="80"/>
      <c r="L1" s="80"/>
      <c r="M1" s="80"/>
      <c r="N1" s="80"/>
    </row>
    <row r="2" ht="22.5" spans="1:14">
      <c r="A2" s="114" t="s">
        <v>752</v>
      </c>
      <c r="B2" s="114"/>
      <c r="C2" s="114"/>
      <c r="D2" s="114"/>
      <c r="E2" s="114"/>
      <c r="F2" s="114"/>
      <c r="G2" s="114"/>
      <c r="H2" s="114"/>
      <c r="I2" s="114"/>
      <c r="J2" s="114"/>
      <c r="K2" s="114"/>
      <c r="L2" s="114"/>
      <c r="M2" s="114"/>
      <c r="N2" s="114"/>
    </row>
    <row r="3" ht="30" customHeight="1" spans="1:14">
      <c r="A3" s="25" t="s">
        <v>753</v>
      </c>
      <c r="B3" s="25"/>
      <c r="C3" s="25"/>
      <c r="D3" s="25"/>
      <c r="E3" s="25"/>
      <c r="F3" s="25"/>
      <c r="G3" s="25"/>
      <c r="H3" s="25"/>
      <c r="I3" s="25"/>
      <c r="J3" s="25"/>
      <c r="K3" s="25"/>
      <c r="L3" s="25"/>
      <c r="M3" s="25"/>
      <c r="N3" s="25"/>
    </row>
    <row r="4" ht="30" customHeight="1" spans="1:14">
      <c r="A4" s="66" t="s">
        <v>3</v>
      </c>
      <c r="B4" s="67" t="s">
        <v>4</v>
      </c>
      <c r="C4" s="67" t="s">
        <v>5</v>
      </c>
      <c r="D4" s="68" t="s">
        <v>6</v>
      </c>
      <c r="E4" s="68" t="s">
        <v>7</v>
      </c>
      <c r="F4" s="68" t="s">
        <v>8</v>
      </c>
      <c r="G4" s="67" t="s">
        <v>9</v>
      </c>
      <c r="H4" s="67"/>
      <c r="I4" s="67"/>
      <c r="J4" s="54" t="s">
        <v>10</v>
      </c>
      <c r="K4" s="55"/>
      <c r="L4" s="55"/>
      <c r="M4" s="55"/>
      <c r="N4" s="56"/>
    </row>
    <row r="5" ht="30" customHeight="1" spans="1:14">
      <c r="A5" s="66"/>
      <c r="B5" s="67"/>
      <c r="C5" s="67"/>
      <c r="D5" s="68"/>
      <c r="E5" s="68"/>
      <c r="F5" s="68"/>
      <c r="G5" s="69" t="s">
        <v>16</v>
      </c>
      <c r="H5" s="69" t="s">
        <v>17</v>
      </c>
      <c r="I5" s="81" t="s">
        <v>15</v>
      </c>
      <c r="J5" s="81" t="s">
        <v>13</v>
      </c>
      <c r="K5" s="32" t="s">
        <v>14</v>
      </c>
      <c r="L5" s="46"/>
      <c r="M5" s="47"/>
      <c r="N5" s="82" t="s">
        <v>15</v>
      </c>
    </row>
    <row r="6" ht="30" customHeight="1" spans="1:14">
      <c r="A6" s="66"/>
      <c r="B6" s="67"/>
      <c r="C6" s="67"/>
      <c r="D6" s="68"/>
      <c r="E6" s="68"/>
      <c r="F6" s="68"/>
      <c r="G6" s="70"/>
      <c r="H6" s="70"/>
      <c r="I6" s="83"/>
      <c r="J6" s="83"/>
      <c r="K6" s="84" t="s">
        <v>20</v>
      </c>
      <c r="L6" s="85" t="s">
        <v>21</v>
      </c>
      <c r="M6" s="85" t="s">
        <v>22</v>
      </c>
      <c r="N6" s="86"/>
    </row>
    <row r="7" ht="20" customHeight="1" spans="1:14">
      <c r="A7" s="66">
        <v>1</v>
      </c>
      <c r="B7" s="67" t="s">
        <v>23</v>
      </c>
      <c r="C7" s="67">
        <v>312</v>
      </c>
      <c r="D7" s="68">
        <v>483465</v>
      </c>
      <c r="E7" s="115">
        <v>11790.67</v>
      </c>
      <c r="F7" s="72">
        <v>145039500</v>
      </c>
      <c r="G7" s="73">
        <v>21755925</v>
      </c>
      <c r="H7" s="73">
        <v>3771027</v>
      </c>
      <c r="I7" s="87">
        <f t="shared" ref="I7:I13" si="0">G7+H7</f>
        <v>25526952</v>
      </c>
      <c r="J7" s="87">
        <v>7658085.6</v>
      </c>
      <c r="K7" s="72"/>
      <c r="L7" s="88">
        <v>17868866.4</v>
      </c>
      <c r="M7" s="88">
        <f>K7+L7</f>
        <v>17868866.4</v>
      </c>
      <c r="N7" s="89">
        <f>J7+M7</f>
        <v>25526952</v>
      </c>
    </row>
    <row r="8" ht="20" customHeight="1" spans="1:14">
      <c r="A8" s="66">
        <v>2</v>
      </c>
      <c r="B8" s="67" t="s">
        <v>24</v>
      </c>
      <c r="C8" s="67">
        <v>6</v>
      </c>
      <c r="D8" s="68">
        <v>6580</v>
      </c>
      <c r="E8" s="115">
        <v>174.77</v>
      </c>
      <c r="F8" s="72">
        <v>1974000</v>
      </c>
      <c r="G8" s="73">
        <v>296100</v>
      </c>
      <c r="H8" s="73">
        <v>51324</v>
      </c>
      <c r="I8" s="87">
        <f t="shared" si="0"/>
        <v>347424</v>
      </c>
      <c r="J8" s="87">
        <v>104227.2</v>
      </c>
      <c r="K8" s="72"/>
      <c r="L8" s="88">
        <v>243196.8</v>
      </c>
      <c r="M8" s="88">
        <v>243196.8</v>
      </c>
      <c r="N8" s="89">
        <f>J8+M8</f>
        <v>347424</v>
      </c>
    </row>
    <row r="9" ht="20" customHeight="1" spans="1:14">
      <c r="A9" s="66">
        <v>3</v>
      </c>
      <c r="B9" s="67" t="s">
        <v>25</v>
      </c>
      <c r="C9" s="67">
        <v>6</v>
      </c>
      <c r="D9" s="68">
        <v>9600</v>
      </c>
      <c r="E9" s="115">
        <v>238.85</v>
      </c>
      <c r="F9" s="72">
        <v>2880000</v>
      </c>
      <c r="G9" s="73">
        <v>432000</v>
      </c>
      <c r="H9" s="73">
        <v>74880</v>
      </c>
      <c r="I9" s="87">
        <f t="shared" si="0"/>
        <v>506880</v>
      </c>
      <c r="J9" s="87">
        <v>152064</v>
      </c>
      <c r="K9" s="72"/>
      <c r="L9" s="88">
        <v>354816</v>
      </c>
      <c r="M9" s="88">
        <f t="shared" ref="M9:M11" si="1">K9+L9</f>
        <v>354816</v>
      </c>
      <c r="N9" s="89">
        <f>J9+M9</f>
        <v>506880</v>
      </c>
    </row>
    <row r="10" ht="20" customHeight="1" spans="1:14">
      <c r="A10" s="66">
        <v>4</v>
      </c>
      <c r="B10" s="67" t="s">
        <v>26</v>
      </c>
      <c r="C10" s="67">
        <v>53</v>
      </c>
      <c r="D10" s="68">
        <v>91118</v>
      </c>
      <c r="E10" s="115">
        <v>2023.56</v>
      </c>
      <c r="F10" s="72">
        <v>27335400</v>
      </c>
      <c r="G10" s="73">
        <v>4100310</v>
      </c>
      <c r="H10" s="73">
        <v>710720.4</v>
      </c>
      <c r="I10" s="87">
        <f t="shared" si="0"/>
        <v>4811030.4</v>
      </c>
      <c r="J10" s="87">
        <v>1443309.12</v>
      </c>
      <c r="K10" s="72"/>
      <c r="L10" s="88">
        <v>3367721.28</v>
      </c>
      <c r="M10" s="88">
        <f t="shared" si="1"/>
        <v>3367721.28</v>
      </c>
      <c r="N10" s="89">
        <f>J10+M10</f>
        <v>4811030.4</v>
      </c>
    </row>
    <row r="11" ht="20" customHeight="1" spans="1:14">
      <c r="A11" s="66">
        <v>5</v>
      </c>
      <c r="B11" s="67" t="s">
        <v>27</v>
      </c>
      <c r="C11" s="67">
        <v>16</v>
      </c>
      <c r="D11" s="68">
        <v>39006</v>
      </c>
      <c r="E11" s="115">
        <v>950.73</v>
      </c>
      <c r="F11" s="72">
        <v>11701800</v>
      </c>
      <c r="G11" s="73">
        <v>1755270</v>
      </c>
      <c r="H11" s="73">
        <v>304246.8</v>
      </c>
      <c r="I11" s="87">
        <f t="shared" si="0"/>
        <v>2059516.8</v>
      </c>
      <c r="J11" s="87">
        <v>617855.04</v>
      </c>
      <c r="K11" s="72"/>
      <c r="L11" s="88">
        <v>1441661.76</v>
      </c>
      <c r="M11" s="88">
        <f t="shared" si="1"/>
        <v>1441661.76</v>
      </c>
      <c r="N11" s="89">
        <f>J11+M11</f>
        <v>2059516.8</v>
      </c>
    </row>
    <row r="12" ht="20" customHeight="1" spans="1:14">
      <c r="A12" s="66">
        <v>6</v>
      </c>
      <c r="B12" s="67" t="s">
        <v>30</v>
      </c>
      <c r="C12" s="67">
        <v>69</v>
      </c>
      <c r="D12" s="68">
        <v>21624</v>
      </c>
      <c r="E12" s="71">
        <v>434.51</v>
      </c>
      <c r="F12" s="72">
        <v>6487200</v>
      </c>
      <c r="G12" s="73">
        <v>973080</v>
      </c>
      <c r="H12" s="73">
        <v>168667.2</v>
      </c>
      <c r="I12" s="87">
        <f t="shared" si="0"/>
        <v>1141747.2</v>
      </c>
      <c r="J12" s="87"/>
      <c r="K12" s="72"/>
      <c r="L12" s="88">
        <f>I12</f>
        <v>1141747.2</v>
      </c>
      <c r="M12" s="88">
        <f>L12</f>
        <v>1141747.2</v>
      </c>
      <c r="N12" s="89">
        <f>M12</f>
        <v>1141747.2</v>
      </c>
    </row>
    <row r="13" ht="20" customHeight="1" spans="1:14">
      <c r="A13" s="66">
        <v>7</v>
      </c>
      <c r="B13" s="67" t="s">
        <v>31</v>
      </c>
      <c r="C13" s="67">
        <v>25</v>
      </c>
      <c r="D13" s="68">
        <v>19295</v>
      </c>
      <c r="E13" s="71">
        <v>400.1</v>
      </c>
      <c r="F13" s="72">
        <v>5788500</v>
      </c>
      <c r="G13" s="73">
        <v>868275</v>
      </c>
      <c r="H13" s="73">
        <v>150501</v>
      </c>
      <c r="I13" s="87">
        <f t="shared" si="0"/>
        <v>1018776</v>
      </c>
      <c r="J13" s="87"/>
      <c r="K13" s="72"/>
      <c r="L13" s="88">
        <f>I13</f>
        <v>1018776</v>
      </c>
      <c r="M13" s="88">
        <f>L13</f>
        <v>1018776</v>
      </c>
      <c r="N13" s="89">
        <f>M13</f>
        <v>1018776</v>
      </c>
    </row>
    <row r="14" ht="20" customHeight="1" spans="1:14">
      <c r="A14" s="74" t="s">
        <v>15</v>
      </c>
      <c r="B14" s="75"/>
      <c r="C14" s="7">
        <f>SUM(C7:C13)</f>
        <v>487</v>
      </c>
      <c r="D14" s="7">
        <f>SUM(D7:D13)</f>
        <v>670688</v>
      </c>
      <c r="E14" s="7">
        <f>SUM(E7:E13)</f>
        <v>16013.19</v>
      </c>
      <c r="F14" s="77">
        <f>SUM(F7:F13)</f>
        <v>201206400</v>
      </c>
      <c r="G14" s="77">
        <f t="shared" ref="G14:N14" si="2">SUM(G7:G13)</f>
        <v>30180960</v>
      </c>
      <c r="H14" s="77">
        <f t="shared" si="2"/>
        <v>5231366.4</v>
      </c>
      <c r="I14" s="77">
        <f t="shared" si="2"/>
        <v>35412326.4</v>
      </c>
      <c r="J14" s="77">
        <f t="shared" si="2"/>
        <v>9975540.96</v>
      </c>
      <c r="K14" s="77">
        <f t="shared" si="2"/>
        <v>0</v>
      </c>
      <c r="L14" s="77">
        <f t="shared" si="2"/>
        <v>25436785.44</v>
      </c>
      <c r="M14" s="77">
        <f t="shared" si="2"/>
        <v>25436785.44</v>
      </c>
      <c r="N14" s="77">
        <f t="shared" si="2"/>
        <v>35412326.4</v>
      </c>
    </row>
    <row r="15" spans="1:14">
      <c r="A15" s="78" t="s">
        <v>33</v>
      </c>
      <c r="B15" s="78"/>
      <c r="C15" s="78"/>
      <c r="D15" s="78"/>
      <c r="E15" s="78"/>
      <c r="F15" s="78"/>
      <c r="G15" s="78"/>
      <c r="H15" s="78"/>
      <c r="I15" s="78"/>
      <c r="J15" s="78"/>
      <c r="K15" s="78"/>
      <c r="L15" s="78"/>
      <c r="M15" s="78"/>
      <c r="N15" s="78"/>
    </row>
    <row r="16" spans="1:14">
      <c r="A16" s="64" t="s">
        <v>41</v>
      </c>
      <c r="B16" s="64"/>
      <c r="C16" s="64"/>
      <c r="D16" s="64"/>
      <c r="E16" s="64"/>
      <c r="F16" s="64"/>
      <c r="G16" s="64"/>
      <c r="H16" s="64"/>
      <c r="I16" s="64"/>
      <c r="J16" s="64"/>
      <c r="K16" s="64"/>
      <c r="L16" s="80"/>
      <c r="M16" s="80"/>
      <c r="N16" s="80"/>
    </row>
    <row r="17" spans="10:10">
      <c r="J17" s="79"/>
    </row>
  </sheetData>
  <mergeCells count="20">
    <mergeCell ref="A1:B1"/>
    <mergeCell ref="A2:N2"/>
    <mergeCell ref="A3:N3"/>
    <mergeCell ref="G4:I4"/>
    <mergeCell ref="J4:N4"/>
    <mergeCell ref="K5:M5"/>
    <mergeCell ref="A14:B14"/>
    <mergeCell ref="A15:N15"/>
    <mergeCell ref="A16:K16"/>
    <mergeCell ref="A4:A6"/>
    <mergeCell ref="B4:B6"/>
    <mergeCell ref="C4:C6"/>
    <mergeCell ref="D4:D6"/>
    <mergeCell ref="E4:E6"/>
    <mergeCell ref="F4:F6"/>
    <mergeCell ref="G5:G6"/>
    <mergeCell ref="H5:H6"/>
    <mergeCell ref="I5:I6"/>
    <mergeCell ref="J5:J6"/>
    <mergeCell ref="N5:N6"/>
  </mergeCells>
  <conditionalFormatting sqref="C4:C5">
    <cfRule type="duplicateValues" dxfId="0" priority="1"/>
    <cfRule type="duplicateValues" dxfId="0" priority="2"/>
    <cfRule type="duplicateValues" dxfId="0" priority="3"/>
  </conditionalFormatting>
  <pageMargins left="0.708661417322835" right="0.708661417322835" top="0.748031496062992" bottom="0.748031496062992" header="0.31496062992126" footer="0.31496062992126"/>
  <pageSetup paperSize="9" scale="72"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94"/>
  <sheetViews>
    <sheetView topLeftCell="H483" workbookViewId="0">
      <selection activeCell="N1" sqref="A$1:S$1048576"/>
    </sheetView>
  </sheetViews>
  <sheetFormatPr defaultColWidth="9" defaultRowHeight="33.85" customHeight="1"/>
  <cols>
    <col min="1" max="1" width="5.86666666666667" style="92" customWidth="1"/>
    <col min="2" max="2" width="10.4" style="93" customWidth="1"/>
    <col min="3" max="3" width="23.1333333333333" style="93" customWidth="1"/>
    <col min="4" max="4" width="12.2666666666667" style="94" customWidth="1"/>
    <col min="5" max="5" width="11.3333333333333" style="95" customWidth="1"/>
    <col min="6" max="6" width="10.7333333333333" style="96" customWidth="1"/>
    <col min="7" max="7" width="15.8" style="97" customWidth="1"/>
    <col min="8" max="8" width="15.7333333333333" style="92" customWidth="1"/>
    <col min="9" max="9" width="15.6666666666667" style="92" customWidth="1"/>
    <col min="10" max="10" width="17.7333333333333" style="98" customWidth="1"/>
    <col min="11" max="11" width="16" style="92" customWidth="1"/>
    <col min="12" max="12" width="9" style="92"/>
    <col min="13" max="13" width="16.3333333333333" style="92" customWidth="1"/>
    <col min="14" max="14" width="17.4666666666667" style="97" customWidth="1"/>
    <col min="15" max="15" width="19.2666666666667" style="92" customWidth="1"/>
    <col min="16" max="16" width="12.2" style="92" customWidth="1"/>
    <col min="17" max="17" width="10.7333333333333" style="92" customWidth="1"/>
    <col min="18" max="18" width="11" style="93" customWidth="1"/>
    <col min="19" max="19" width="21.3333333333333" style="93" customWidth="1"/>
    <col min="20" max="16384" width="9" style="92"/>
  </cols>
  <sheetData>
    <row r="1" ht="22.5" customHeight="1" spans="1:2">
      <c r="A1" s="25" t="s">
        <v>754</v>
      </c>
      <c r="B1" s="25"/>
    </row>
    <row r="2" s="90" customFormat="1" customHeight="1" spans="1:19">
      <c r="A2" s="26" t="s">
        <v>755</v>
      </c>
      <c r="B2" s="26"/>
      <c r="C2" s="26"/>
      <c r="D2" s="99"/>
      <c r="E2" s="26"/>
      <c r="F2" s="100"/>
      <c r="G2" s="26"/>
      <c r="H2" s="26"/>
      <c r="I2" s="26"/>
      <c r="J2" s="26"/>
      <c r="K2" s="26"/>
      <c r="L2" s="26"/>
      <c r="M2" s="26"/>
      <c r="N2" s="26"/>
      <c r="O2" s="26"/>
      <c r="P2" s="26"/>
      <c r="Q2" s="26"/>
      <c r="R2" s="26"/>
      <c r="S2" s="26"/>
    </row>
    <row r="3" s="91" customFormat="1" ht="30" customHeight="1" spans="1:19">
      <c r="A3" s="27" t="s">
        <v>756</v>
      </c>
      <c r="B3" s="27"/>
      <c r="C3" s="27"/>
      <c r="D3" s="101"/>
      <c r="E3" s="27"/>
      <c r="F3" s="102"/>
      <c r="G3" s="27"/>
      <c r="H3" s="27"/>
      <c r="I3" s="27"/>
      <c r="J3" s="27"/>
      <c r="K3" s="27"/>
      <c r="L3" s="27"/>
      <c r="M3" s="27"/>
      <c r="N3" s="27"/>
      <c r="O3" s="27"/>
      <c r="P3" s="27"/>
      <c r="Q3" s="27"/>
      <c r="R3" s="27"/>
      <c r="S3" s="27"/>
    </row>
    <row r="4" s="18" customFormat="1" ht="30" customHeight="1" spans="1:19">
      <c r="A4" s="28" t="s">
        <v>3</v>
      </c>
      <c r="B4" s="29" t="s">
        <v>45</v>
      </c>
      <c r="C4" s="29" t="s">
        <v>46</v>
      </c>
      <c r="D4" s="103" t="s">
        <v>6</v>
      </c>
      <c r="E4" s="31" t="s">
        <v>47</v>
      </c>
      <c r="F4" s="30" t="s">
        <v>48</v>
      </c>
      <c r="G4" s="31" t="s">
        <v>8</v>
      </c>
      <c r="H4" s="32" t="s">
        <v>9</v>
      </c>
      <c r="I4" s="46"/>
      <c r="J4" s="47"/>
      <c r="K4" s="48" t="s">
        <v>10</v>
      </c>
      <c r="L4" s="49"/>
      <c r="M4" s="49"/>
      <c r="N4" s="49"/>
      <c r="O4" s="50"/>
      <c r="P4" s="28" t="s">
        <v>52</v>
      </c>
      <c r="Q4" s="28" t="s">
        <v>53</v>
      </c>
      <c r="R4" s="5" t="s">
        <v>54</v>
      </c>
      <c r="S4" s="5"/>
    </row>
    <row r="5" s="18" customFormat="1" ht="30" customHeight="1" spans="1:19">
      <c r="A5" s="33"/>
      <c r="B5" s="34"/>
      <c r="C5" s="34"/>
      <c r="D5" s="104"/>
      <c r="E5" s="36"/>
      <c r="F5" s="35"/>
      <c r="G5" s="36"/>
      <c r="H5" s="37"/>
      <c r="I5" s="51"/>
      <c r="J5" s="52"/>
      <c r="K5" s="53" t="s">
        <v>51</v>
      </c>
      <c r="L5" s="54" t="s">
        <v>14</v>
      </c>
      <c r="M5" s="55"/>
      <c r="N5" s="56"/>
      <c r="O5" s="29" t="s">
        <v>15</v>
      </c>
      <c r="P5" s="33"/>
      <c r="Q5" s="33"/>
      <c r="R5" s="5"/>
      <c r="S5" s="5"/>
    </row>
    <row r="6" s="19" customFormat="1" ht="30" customHeight="1" spans="1:19">
      <c r="A6" s="38"/>
      <c r="B6" s="39"/>
      <c r="C6" s="39"/>
      <c r="D6" s="105"/>
      <c r="E6" s="41"/>
      <c r="F6" s="40"/>
      <c r="G6" s="41"/>
      <c r="H6" s="29" t="s">
        <v>757</v>
      </c>
      <c r="I6" s="30" t="s">
        <v>17</v>
      </c>
      <c r="J6" s="57" t="s">
        <v>15</v>
      </c>
      <c r="K6" s="58"/>
      <c r="L6" s="28" t="s">
        <v>20</v>
      </c>
      <c r="M6" s="28" t="s">
        <v>21</v>
      </c>
      <c r="N6" s="57" t="s">
        <v>22</v>
      </c>
      <c r="O6" s="39"/>
      <c r="P6" s="38"/>
      <c r="Q6" s="38"/>
      <c r="R6" s="5" t="s">
        <v>57</v>
      </c>
      <c r="S6" s="61" t="s">
        <v>58</v>
      </c>
    </row>
    <row r="7" s="19" customFormat="1" ht="20" customHeight="1" spans="1:19">
      <c r="A7" s="6">
        <v>1</v>
      </c>
      <c r="B7" s="42" t="s">
        <v>59</v>
      </c>
      <c r="C7" s="43" t="s">
        <v>758</v>
      </c>
      <c r="D7" s="106">
        <v>1030</v>
      </c>
      <c r="E7" s="44">
        <v>38.31</v>
      </c>
      <c r="F7" s="42" t="s">
        <v>61</v>
      </c>
      <c r="G7" s="45">
        <f>D7*300</f>
        <v>309000</v>
      </c>
      <c r="H7" s="45">
        <f t="shared" ref="H7:H70" si="0">D7*300*15%</f>
        <v>46350</v>
      </c>
      <c r="I7" s="45">
        <f t="shared" ref="I7:I70" si="1">D7*300*0.026</f>
        <v>8034</v>
      </c>
      <c r="J7" s="45">
        <f t="shared" ref="J7:J70" si="2">H7+I7</f>
        <v>54384</v>
      </c>
      <c r="K7" s="59">
        <f t="shared" ref="K7:K70" si="3">J7*0.3</f>
        <v>16315.2</v>
      </c>
      <c r="L7" s="6"/>
      <c r="M7" s="59">
        <f t="shared" ref="M7:M70" si="4">J7*0.7</f>
        <v>38068.8</v>
      </c>
      <c r="N7" s="45">
        <f>L7+M7</f>
        <v>38068.8</v>
      </c>
      <c r="O7" s="45">
        <f>K7+N7</f>
        <v>54384</v>
      </c>
      <c r="P7" s="60">
        <v>44265</v>
      </c>
      <c r="Q7" s="60">
        <v>44629</v>
      </c>
      <c r="R7" s="62" t="s">
        <v>23</v>
      </c>
      <c r="S7" s="62" t="s">
        <v>62</v>
      </c>
    </row>
    <row r="8" s="19" customFormat="1" ht="20" customHeight="1" spans="1:19">
      <c r="A8" s="6">
        <v>2</v>
      </c>
      <c r="B8" s="42" t="s">
        <v>63</v>
      </c>
      <c r="C8" s="43" t="s">
        <v>759</v>
      </c>
      <c r="D8" s="106">
        <v>3000</v>
      </c>
      <c r="E8" s="44">
        <v>95.04</v>
      </c>
      <c r="F8" s="42" t="s">
        <v>61</v>
      </c>
      <c r="G8" s="45">
        <f t="shared" ref="G8:G71" si="5">D8*300</f>
        <v>900000</v>
      </c>
      <c r="H8" s="45">
        <f t="shared" si="0"/>
        <v>135000</v>
      </c>
      <c r="I8" s="45">
        <f t="shared" si="1"/>
        <v>23400</v>
      </c>
      <c r="J8" s="45">
        <f t="shared" si="2"/>
        <v>158400</v>
      </c>
      <c r="K8" s="59">
        <f t="shared" si="3"/>
        <v>47520</v>
      </c>
      <c r="L8" s="6"/>
      <c r="M8" s="59">
        <f t="shared" si="4"/>
        <v>110880</v>
      </c>
      <c r="N8" s="45">
        <f t="shared" ref="N8:N71" si="6">L8+M8</f>
        <v>110880</v>
      </c>
      <c r="O8" s="45">
        <f t="shared" ref="O8:O71" si="7">K8+N8</f>
        <v>158400</v>
      </c>
      <c r="P8" s="60">
        <v>44267</v>
      </c>
      <c r="Q8" s="60">
        <v>44631</v>
      </c>
      <c r="R8" s="62" t="s">
        <v>23</v>
      </c>
      <c r="S8" s="62" t="s">
        <v>65</v>
      </c>
    </row>
    <row r="9" s="19" customFormat="1" ht="20" customHeight="1" spans="1:19">
      <c r="A9" s="6">
        <v>3</v>
      </c>
      <c r="B9" s="42" t="s">
        <v>66</v>
      </c>
      <c r="C9" s="43" t="s">
        <v>760</v>
      </c>
      <c r="D9" s="6">
        <v>700</v>
      </c>
      <c r="E9" s="44">
        <v>12.36</v>
      </c>
      <c r="F9" s="43" t="s">
        <v>68</v>
      </c>
      <c r="G9" s="45">
        <f t="shared" si="5"/>
        <v>210000</v>
      </c>
      <c r="H9" s="45">
        <f t="shared" si="0"/>
        <v>31500</v>
      </c>
      <c r="I9" s="45">
        <f t="shared" si="1"/>
        <v>5460</v>
      </c>
      <c r="J9" s="45">
        <f t="shared" si="2"/>
        <v>36960</v>
      </c>
      <c r="K9" s="59">
        <f t="shared" si="3"/>
        <v>11088</v>
      </c>
      <c r="L9" s="6"/>
      <c r="M9" s="59">
        <f t="shared" si="4"/>
        <v>25872</v>
      </c>
      <c r="N9" s="45">
        <f t="shared" si="6"/>
        <v>25872</v>
      </c>
      <c r="O9" s="45">
        <f t="shared" si="7"/>
        <v>36960</v>
      </c>
      <c r="P9" s="60">
        <v>44268</v>
      </c>
      <c r="Q9" s="60">
        <v>44632</v>
      </c>
      <c r="R9" s="62" t="s">
        <v>26</v>
      </c>
      <c r="S9" s="62" t="s">
        <v>69</v>
      </c>
    </row>
    <row r="10" s="19" customFormat="1" ht="20" customHeight="1" spans="1:19">
      <c r="A10" s="6">
        <v>4</v>
      </c>
      <c r="B10" s="42" t="s">
        <v>70</v>
      </c>
      <c r="C10" s="43" t="s">
        <v>761</v>
      </c>
      <c r="D10" s="6">
        <v>800</v>
      </c>
      <c r="E10" s="44">
        <v>19.65</v>
      </c>
      <c r="F10" s="43" t="s">
        <v>61</v>
      </c>
      <c r="G10" s="45">
        <f t="shared" si="5"/>
        <v>240000</v>
      </c>
      <c r="H10" s="45">
        <f t="shared" si="0"/>
        <v>36000</v>
      </c>
      <c r="I10" s="45">
        <f t="shared" si="1"/>
        <v>6240</v>
      </c>
      <c r="J10" s="45">
        <f t="shared" si="2"/>
        <v>42240</v>
      </c>
      <c r="K10" s="59">
        <f t="shared" si="3"/>
        <v>12672</v>
      </c>
      <c r="L10" s="6"/>
      <c r="M10" s="59">
        <f t="shared" si="4"/>
        <v>29568</v>
      </c>
      <c r="N10" s="45">
        <f t="shared" si="6"/>
        <v>29568</v>
      </c>
      <c r="O10" s="45">
        <f t="shared" si="7"/>
        <v>42240</v>
      </c>
      <c r="P10" s="60">
        <v>44273</v>
      </c>
      <c r="Q10" s="60">
        <v>44637</v>
      </c>
      <c r="R10" s="62" t="s">
        <v>26</v>
      </c>
      <c r="S10" s="62" t="s">
        <v>72</v>
      </c>
    </row>
    <row r="11" s="19" customFormat="1" ht="20" customHeight="1" spans="1:19">
      <c r="A11" s="6">
        <v>5</v>
      </c>
      <c r="B11" s="43" t="s">
        <v>73</v>
      </c>
      <c r="C11" s="43" t="s">
        <v>762</v>
      </c>
      <c r="D11" s="6">
        <v>1200</v>
      </c>
      <c r="E11" s="44">
        <v>28.18</v>
      </c>
      <c r="F11" s="43" t="s">
        <v>61</v>
      </c>
      <c r="G11" s="45">
        <f t="shared" si="5"/>
        <v>360000</v>
      </c>
      <c r="H11" s="45">
        <f t="shared" si="0"/>
        <v>54000</v>
      </c>
      <c r="I11" s="45">
        <f t="shared" si="1"/>
        <v>9360</v>
      </c>
      <c r="J11" s="45">
        <f t="shared" si="2"/>
        <v>63360</v>
      </c>
      <c r="K11" s="59">
        <f t="shared" si="3"/>
        <v>19008</v>
      </c>
      <c r="L11" s="6"/>
      <c r="M11" s="59">
        <f t="shared" si="4"/>
        <v>44352</v>
      </c>
      <c r="N11" s="45">
        <f t="shared" si="6"/>
        <v>44352</v>
      </c>
      <c r="O11" s="45">
        <f t="shared" si="7"/>
        <v>63360</v>
      </c>
      <c r="P11" s="60">
        <v>44285</v>
      </c>
      <c r="Q11" s="60">
        <v>44649</v>
      </c>
      <c r="R11" s="62" t="s">
        <v>26</v>
      </c>
      <c r="S11" s="62" t="s">
        <v>75</v>
      </c>
    </row>
    <row r="12" s="19" customFormat="1" ht="20" customHeight="1" spans="1:19">
      <c r="A12" s="6">
        <v>6</v>
      </c>
      <c r="B12" s="43" t="s">
        <v>76</v>
      </c>
      <c r="C12" s="43" t="s">
        <v>763</v>
      </c>
      <c r="D12" s="106">
        <v>3000</v>
      </c>
      <c r="E12" s="44">
        <v>58.19</v>
      </c>
      <c r="F12" s="42" t="s">
        <v>61</v>
      </c>
      <c r="G12" s="45">
        <f t="shared" si="5"/>
        <v>900000</v>
      </c>
      <c r="H12" s="45">
        <f t="shared" si="0"/>
        <v>135000</v>
      </c>
      <c r="I12" s="45">
        <f t="shared" si="1"/>
        <v>23400</v>
      </c>
      <c r="J12" s="45">
        <f t="shared" si="2"/>
        <v>158400</v>
      </c>
      <c r="K12" s="59">
        <f t="shared" si="3"/>
        <v>47520</v>
      </c>
      <c r="L12" s="6"/>
      <c r="M12" s="59">
        <f t="shared" si="4"/>
        <v>110880</v>
      </c>
      <c r="N12" s="45">
        <f t="shared" si="6"/>
        <v>110880</v>
      </c>
      <c r="O12" s="45">
        <f t="shared" si="7"/>
        <v>158400</v>
      </c>
      <c r="P12" s="60">
        <v>44219</v>
      </c>
      <c r="Q12" s="60">
        <v>44583</v>
      </c>
      <c r="R12" s="62" t="s">
        <v>23</v>
      </c>
      <c r="S12" s="62" t="s">
        <v>78</v>
      </c>
    </row>
    <row r="13" s="19" customFormat="1" ht="20" customHeight="1" spans="1:19">
      <c r="A13" s="6">
        <v>7</v>
      </c>
      <c r="B13" s="43" t="s">
        <v>79</v>
      </c>
      <c r="C13" s="43" t="s">
        <v>764</v>
      </c>
      <c r="D13" s="6">
        <v>3500</v>
      </c>
      <c r="E13" s="44">
        <v>100.53</v>
      </c>
      <c r="F13" s="43" t="s">
        <v>61</v>
      </c>
      <c r="G13" s="45">
        <f t="shared" si="5"/>
        <v>1050000</v>
      </c>
      <c r="H13" s="45">
        <f t="shared" si="0"/>
        <v>157500</v>
      </c>
      <c r="I13" s="45">
        <f t="shared" si="1"/>
        <v>27300</v>
      </c>
      <c r="J13" s="45">
        <f t="shared" si="2"/>
        <v>184800</v>
      </c>
      <c r="K13" s="59">
        <f t="shared" si="3"/>
        <v>55440</v>
      </c>
      <c r="L13" s="6"/>
      <c r="M13" s="59">
        <f t="shared" si="4"/>
        <v>129360</v>
      </c>
      <c r="N13" s="45">
        <f t="shared" si="6"/>
        <v>129360</v>
      </c>
      <c r="O13" s="45">
        <f t="shared" si="7"/>
        <v>184800</v>
      </c>
      <c r="P13" s="60">
        <v>44223</v>
      </c>
      <c r="Q13" s="60">
        <v>44587</v>
      </c>
      <c r="R13" s="62" t="s">
        <v>27</v>
      </c>
      <c r="S13" s="62" t="s">
        <v>81</v>
      </c>
    </row>
    <row r="14" s="19" customFormat="1" ht="20" customHeight="1" spans="1:19">
      <c r="A14" s="6">
        <v>8</v>
      </c>
      <c r="B14" s="43" t="s">
        <v>765</v>
      </c>
      <c r="C14" s="43" t="s">
        <v>766</v>
      </c>
      <c r="D14" s="106">
        <v>2000</v>
      </c>
      <c r="E14" s="44">
        <v>49</v>
      </c>
      <c r="F14" s="42" t="s">
        <v>61</v>
      </c>
      <c r="G14" s="45">
        <f t="shared" si="5"/>
        <v>600000</v>
      </c>
      <c r="H14" s="45">
        <f t="shared" si="0"/>
        <v>90000</v>
      </c>
      <c r="I14" s="45">
        <f t="shared" si="1"/>
        <v>15600</v>
      </c>
      <c r="J14" s="45">
        <f t="shared" si="2"/>
        <v>105600</v>
      </c>
      <c r="K14" s="59">
        <f t="shared" si="3"/>
        <v>31680</v>
      </c>
      <c r="L14" s="6"/>
      <c r="M14" s="59">
        <f t="shared" si="4"/>
        <v>73920</v>
      </c>
      <c r="N14" s="45">
        <f t="shared" si="6"/>
        <v>73920</v>
      </c>
      <c r="O14" s="45">
        <f t="shared" si="7"/>
        <v>105600</v>
      </c>
      <c r="P14" s="60">
        <v>44228</v>
      </c>
      <c r="Q14" s="60">
        <v>44592</v>
      </c>
      <c r="R14" s="62" t="s">
        <v>23</v>
      </c>
      <c r="S14" s="62" t="s">
        <v>767</v>
      </c>
    </row>
    <row r="15" s="19" customFormat="1" ht="20" customHeight="1" spans="1:19">
      <c r="A15" s="6">
        <v>9</v>
      </c>
      <c r="B15" s="43" t="s">
        <v>765</v>
      </c>
      <c r="C15" s="43" t="s">
        <v>768</v>
      </c>
      <c r="D15" s="106">
        <v>2000</v>
      </c>
      <c r="E15" s="44">
        <v>46</v>
      </c>
      <c r="F15" s="42" t="s">
        <v>113</v>
      </c>
      <c r="G15" s="45">
        <f t="shared" si="5"/>
        <v>600000</v>
      </c>
      <c r="H15" s="45">
        <f t="shared" si="0"/>
        <v>90000</v>
      </c>
      <c r="I15" s="45">
        <f t="shared" si="1"/>
        <v>15600</v>
      </c>
      <c r="J15" s="45">
        <f t="shared" si="2"/>
        <v>105600</v>
      </c>
      <c r="K15" s="59">
        <f t="shared" si="3"/>
        <v>31680</v>
      </c>
      <c r="L15" s="6"/>
      <c r="M15" s="59">
        <f t="shared" si="4"/>
        <v>73920</v>
      </c>
      <c r="N15" s="45">
        <f t="shared" si="6"/>
        <v>73920</v>
      </c>
      <c r="O15" s="45">
        <f t="shared" si="7"/>
        <v>105600</v>
      </c>
      <c r="P15" s="60">
        <v>44228</v>
      </c>
      <c r="Q15" s="60">
        <v>44592</v>
      </c>
      <c r="R15" s="62" t="s">
        <v>23</v>
      </c>
      <c r="S15" s="62" t="s">
        <v>767</v>
      </c>
    </row>
    <row r="16" s="19" customFormat="1" ht="20" customHeight="1" spans="1:19">
      <c r="A16" s="6">
        <v>10</v>
      </c>
      <c r="B16" s="43" t="s">
        <v>769</v>
      </c>
      <c r="C16" s="43" t="s">
        <v>770</v>
      </c>
      <c r="D16" s="106">
        <v>2500</v>
      </c>
      <c r="E16" s="44">
        <v>71</v>
      </c>
      <c r="F16" s="42" t="s">
        <v>113</v>
      </c>
      <c r="G16" s="45">
        <f t="shared" si="5"/>
        <v>750000</v>
      </c>
      <c r="H16" s="45">
        <f t="shared" si="0"/>
        <v>112500</v>
      </c>
      <c r="I16" s="45">
        <f t="shared" si="1"/>
        <v>19500</v>
      </c>
      <c r="J16" s="45">
        <f t="shared" si="2"/>
        <v>132000</v>
      </c>
      <c r="K16" s="59">
        <f t="shared" si="3"/>
        <v>39600</v>
      </c>
      <c r="L16" s="6"/>
      <c r="M16" s="59">
        <f t="shared" si="4"/>
        <v>92400</v>
      </c>
      <c r="N16" s="45">
        <f t="shared" si="6"/>
        <v>92400</v>
      </c>
      <c r="O16" s="45">
        <f t="shared" si="7"/>
        <v>132000</v>
      </c>
      <c r="P16" s="60">
        <v>44228</v>
      </c>
      <c r="Q16" s="60">
        <v>44592</v>
      </c>
      <c r="R16" s="62" t="s">
        <v>23</v>
      </c>
      <c r="S16" s="62" t="s">
        <v>771</v>
      </c>
    </row>
    <row r="17" s="19" customFormat="1" ht="20" customHeight="1" spans="1:19">
      <c r="A17" s="6">
        <v>11</v>
      </c>
      <c r="B17" s="43" t="s">
        <v>82</v>
      </c>
      <c r="C17" s="43" t="s">
        <v>772</v>
      </c>
      <c r="D17" s="106">
        <v>1030</v>
      </c>
      <c r="E17" s="44">
        <v>34.96</v>
      </c>
      <c r="F17" s="42" t="s">
        <v>61</v>
      </c>
      <c r="G17" s="45">
        <f t="shared" si="5"/>
        <v>309000</v>
      </c>
      <c r="H17" s="45">
        <f t="shared" si="0"/>
        <v>46350</v>
      </c>
      <c r="I17" s="45">
        <f t="shared" si="1"/>
        <v>8034</v>
      </c>
      <c r="J17" s="45">
        <f t="shared" si="2"/>
        <v>54384</v>
      </c>
      <c r="K17" s="59">
        <f t="shared" si="3"/>
        <v>16315.2</v>
      </c>
      <c r="L17" s="6"/>
      <c r="M17" s="59">
        <f t="shared" si="4"/>
        <v>38068.8</v>
      </c>
      <c r="N17" s="45">
        <f t="shared" si="6"/>
        <v>38068.8</v>
      </c>
      <c r="O17" s="45">
        <f t="shared" si="7"/>
        <v>54384</v>
      </c>
      <c r="P17" s="60">
        <v>44226</v>
      </c>
      <c r="Q17" s="60">
        <v>44590</v>
      </c>
      <c r="R17" s="62" t="s">
        <v>23</v>
      </c>
      <c r="S17" s="62" t="s">
        <v>84</v>
      </c>
    </row>
    <row r="18" s="19" customFormat="1" ht="20" customHeight="1" spans="1:19">
      <c r="A18" s="6">
        <v>12</v>
      </c>
      <c r="B18" s="43" t="s">
        <v>773</v>
      </c>
      <c r="C18" s="43" t="s">
        <v>774</v>
      </c>
      <c r="D18" s="106">
        <v>2400</v>
      </c>
      <c r="E18" s="44">
        <v>73.11</v>
      </c>
      <c r="F18" s="42" t="s">
        <v>61</v>
      </c>
      <c r="G18" s="45">
        <f t="shared" si="5"/>
        <v>720000</v>
      </c>
      <c r="H18" s="45">
        <f t="shared" si="0"/>
        <v>108000</v>
      </c>
      <c r="I18" s="45">
        <f t="shared" si="1"/>
        <v>18720</v>
      </c>
      <c r="J18" s="45">
        <f t="shared" si="2"/>
        <v>126720</v>
      </c>
      <c r="K18" s="59">
        <f t="shared" si="3"/>
        <v>38016</v>
      </c>
      <c r="L18" s="6"/>
      <c r="M18" s="59">
        <f t="shared" si="4"/>
        <v>88704</v>
      </c>
      <c r="N18" s="45">
        <f t="shared" si="6"/>
        <v>88704</v>
      </c>
      <c r="O18" s="45">
        <f t="shared" si="7"/>
        <v>126720</v>
      </c>
      <c r="P18" s="60">
        <v>44230</v>
      </c>
      <c r="Q18" s="60">
        <v>44594</v>
      </c>
      <c r="R18" s="62" t="s">
        <v>23</v>
      </c>
      <c r="S18" s="62" t="s">
        <v>775</v>
      </c>
    </row>
    <row r="19" s="19" customFormat="1" ht="20" customHeight="1" spans="1:19">
      <c r="A19" s="6">
        <v>13</v>
      </c>
      <c r="B19" s="43" t="s">
        <v>85</v>
      </c>
      <c r="C19" s="43" t="s">
        <v>776</v>
      </c>
      <c r="D19" s="106">
        <v>1500</v>
      </c>
      <c r="E19" s="44">
        <v>25.85</v>
      </c>
      <c r="F19" s="42" t="s">
        <v>61</v>
      </c>
      <c r="G19" s="45">
        <f t="shared" si="5"/>
        <v>450000</v>
      </c>
      <c r="H19" s="45">
        <f t="shared" si="0"/>
        <v>67500</v>
      </c>
      <c r="I19" s="45">
        <f t="shared" si="1"/>
        <v>11700</v>
      </c>
      <c r="J19" s="45">
        <f t="shared" si="2"/>
        <v>79200</v>
      </c>
      <c r="K19" s="59">
        <f t="shared" si="3"/>
        <v>23760</v>
      </c>
      <c r="L19" s="6"/>
      <c r="M19" s="59">
        <f t="shared" si="4"/>
        <v>55440</v>
      </c>
      <c r="N19" s="45">
        <f t="shared" si="6"/>
        <v>55440</v>
      </c>
      <c r="O19" s="45">
        <f t="shared" si="7"/>
        <v>79200</v>
      </c>
      <c r="P19" s="60">
        <v>44230</v>
      </c>
      <c r="Q19" s="60">
        <v>44594</v>
      </c>
      <c r="R19" s="62" t="s">
        <v>23</v>
      </c>
      <c r="S19" s="62" t="s">
        <v>87</v>
      </c>
    </row>
    <row r="20" s="19" customFormat="1" ht="20" customHeight="1" spans="1:19">
      <c r="A20" s="6">
        <v>14</v>
      </c>
      <c r="B20" s="43" t="s">
        <v>85</v>
      </c>
      <c r="C20" s="43" t="s">
        <v>777</v>
      </c>
      <c r="D20" s="106">
        <v>800</v>
      </c>
      <c r="E20" s="44">
        <v>12</v>
      </c>
      <c r="F20" s="42" t="s">
        <v>61</v>
      </c>
      <c r="G20" s="45">
        <f t="shared" si="5"/>
        <v>240000</v>
      </c>
      <c r="H20" s="45">
        <f t="shared" si="0"/>
        <v>36000</v>
      </c>
      <c r="I20" s="45">
        <f t="shared" si="1"/>
        <v>6240</v>
      </c>
      <c r="J20" s="45">
        <f t="shared" si="2"/>
        <v>42240</v>
      </c>
      <c r="K20" s="59">
        <f t="shared" si="3"/>
        <v>12672</v>
      </c>
      <c r="L20" s="6"/>
      <c r="M20" s="59">
        <f t="shared" si="4"/>
        <v>29568</v>
      </c>
      <c r="N20" s="45">
        <f t="shared" si="6"/>
        <v>29568</v>
      </c>
      <c r="O20" s="45">
        <f t="shared" si="7"/>
        <v>42240</v>
      </c>
      <c r="P20" s="60">
        <v>44230</v>
      </c>
      <c r="Q20" s="60">
        <v>44594</v>
      </c>
      <c r="R20" s="62" t="s">
        <v>23</v>
      </c>
      <c r="S20" s="62" t="s">
        <v>87</v>
      </c>
    </row>
    <row r="21" s="19" customFormat="1" ht="20" customHeight="1" spans="1:19">
      <c r="A21" s="6">
        <v>15</v>
      </c>
      <c r="B21" s="43" t="s">
        <v>89</v>
      </c>
      <c r="C21" s="43" t="s">
        <v>778</v>
      </c>
      <c r="D21" s="106">
        <v>1600</v>
      </c>
      <c r="E21" s="44">
        <v>27.69</v>
      </c>
      <c r="F21" s="42" t="s">
        <v>61</v>
      </c>
      <c r="G21" s="45">
        <f t="shared" si="5"/>
        <v>480000</v>
      </c>
      <c r="H21" s="45">
        <f t="shared" si="0"/>
        <v>72000</v>
      </c>
      <c r="I21" s="45">
        <f t="shared" si="1"/>
        <v>12480</v>
      </c>
      <c r="J21" s="45">
        <f t="shared" si="2"/>
        <v>84480</v>
      </c>
      <c r="K21" s="59">
        <f t="shared" si="3"/>
        <v>25344</v>
      </c>
      <c r="L21" s="6"/>
      <c r="M21" s="59">
        <f t="shared" si="4"/>
        <v>59136</v>
      </c>
      <c r="N21" s="45">
        <f t="shared" si="6"/>
        <v>59136</v>
      </c>
      <c r="O21" s="45">
        <f t="shared" si="7"/>
        <v>84480</v>
      </c>
      <c r="P21" s="60">
        <v>44230</v>
      </c>
      <c r="Q21" s="60">
        <v>44594</v>
      </c>
      <c r="R21" s="62" t="s">
        <v>23</v>
      </c>
      <c r="S21" s="62" t="s">
        <v>87</v>
      </c>
    </row>
    <row r="22" s="19" customFormat="1" ht="20" customHeight="1" spans="1:19">
      <c r="A22" s="6">
        <v>16</v>
      </c>
      <c r="B22" s="43" t="s">
        <v>91</v>
      </c>
      <c r="C22" s="43" t="s">
        <v>779</v>
      </c>
      <c r="D22" s="6">
        <v>1000</v>
      </c>
      <c r="E22" s="44">
        <v>25.41</v>
      </c>
      <c r="F22" s="43" t="s">
        <v>61</v>
      </c>
      <c r="G22" s="45">
        <f t="shared" si="5"/>
        <v>300000</v>
      </c>
      <c r="H22" s="45">
        <f t="shared" si="0"/>
        <v>45000</v>
      </c>
      <c r="I22" s="45">
        <f t="shared" si="1"/>
        <v>7800</v>
      </c>
      <c r="J22" s="45">
        <f t="shared" si="2"/>
        <v>52800</v>
      </c>
      <c r="K22" s="59">
        <f t="shared" si="3"/>
        <v>15840</v>
      </c>
      <c r="L22" s="6"/>
      <c r="M22" s="59">
        <f t="shared" si="4"/>
        <v>36960</v>
      </c>
      <c r="N22" s="45">
        <f t="shared" si="6"/>
        <v>36960</v>
      </c>
      <c r="O22" s="45">
        <f t="shared" si="7"/>
        <v>52800</v>
      </c>
      <c r="P22" s="60">
        <v>44229</v>
      </c>
      <c r="Q22" s="60">
        <v>44593</v>
      </c>
      <c r="R22" s="62" t="s">
        <v>25</v>
      </c>
      <c r="S22" s="62" t="s">
        <v>93</v>
      </c>
    </row>
    <row r="23" s="19" customFormat="1" ht="20" customHeight="1" spans="1:19">
      <c r="A23" s="6">
        <v>17</v>
      </c>
      <c r="B23" s="43" t="s">
        <v>94</v>
      </c>
      <c r="C23" s="43" t="s">
        <v>780</v>
      </c>
      <c r="D23" s="6">
        <v>1000</v>
      </c>
      <c r="E23" s="44">
        <v>25.63</v>
      </c>
      <c r="F23" s="43" t="s">
        <v>61</v>
      </c>
      <c r="G23" s="45">
        <f t="shared" si="5"/>
        <v>300000</v>
      </c>
      <c r="H23" s="45">
        <f t="shared" si="0"/>
        <v>45000</v>
      </c>
      <c r="I23" s="45">
        <f t="shared" si="1"/>
        <v>7800</v>
      </c>
      <c r="J23" s="45">
        <f t="shared" si="2"/>
        <v>52800</v>
      </c>
      <c r="K23" s="59">
        <f t="shared" si="3"/>
        <v>15840</v>
      </c>
      <c r="L23" s="6"/>
      <c r="M23" s="59">
        <f t="shared" si="4"/>
        <v>36960</v>
      </c>
      <c r="N23" s="45">
        <f t="shared" si="6"/>
        <v>36960</v>
      </c>
      <c r="O23" s="45">
        <f t="shared" si="7"/>
        <v>52800</v>
      </c>
      <c r="P23" s="60">
        <v>44229</v>
      </c>
      <c r="Q23" s="60">
        <v>44593</v>
      </c>
      <c r="R23" s="62" t="s">
        <v>25</v>
      </c>
      <c r="S23" s="62" t="s">
        <v>93</v>
      </c>
    </row>
    <row r="24" s="19" customFormat="1" ht="20" customHeight="1" spans="1:19">
      <c r="A24" s="6">
        <v>18</v>
      </c>
      <c r="B24" s="43" t="s">
        <v>96</v>
      </c>
      <c r="C24" s="43" t="s">
        <v>781</v>
      </c>
      <c r="D24" s="106">
        <v>1500</v>
      </c>
      <c r="E24" s="44">
        <v>26.44</v>
      </c>
      <c r="F24" s="42" t="s">
        <v>113</v>
      </c>
      <c r="G24" s="45">
        <f t="shared" si="5"/>
        <v>450000</v>
      </c>
      <c r="H24" s="45">
        <f t="shared" si="0"/>
        <v>67500</v>
      </c>
      <c r="I24" s="45">
        <f t="shared" si="1"/>
        <v>11700</v>
      </c>
      <c r="J24" s="45">
        <f t="shared" si="2"/>
        <v>79200</v>
      </c>
      <c r="K24" s="59">
        <f t="shared" si="3"/>
        <v>23760</v>
      </c>
      <c r="L24" s="6"/>
      <c r="M24" s="59">
        <f t="shared" si="4"/>
        <v>55440</v>
      </c>
      <c r="N24" s="45">
        <f t="shared" si="6"/>
        <v>55440</v>
      </c>
      <c r="O24" s="45">
        <f t="shared" si="7"/>
        <v>79200</v>
      </c>
      <c r="P24" s="60">
        <v>44231</v>
      </c>
      <c r="Q24" s="60">
        <v>44595</v>
      </c>
      <c r="R24" s="62" t="s">
        <v>23</v>
      </c>
      <c r="S24" s="62" t="s">
        <v>87</v>
      </c>
    </row>
    <row r="25" s="19" customFormat="1" ht="20" customHeight="1" spans="1:19">
      <c r="A25" s="6">
        <v>19</v>
      </c>
      <c r="B25" s="43" t="s">
        <v>98</v>
      </c>
      <c r="C25" s="43" t="s">
        <v>782</v>
      </c>
      <c r="D25" s="106">
        <v>2000</v>
      </c>
      <c r="E25" s="44">
        <v>31.05</v>
      </c>
      <c r="F25" s="42" t="s">
        <v>61</v>
      </c>
      <c r="G25" s="45">
        <f t="shared" si="5"/>
        <v>600000</v>
      </c>
      <c r="H25" s="45">
        <f t="shared" si="0"/>
        <v>90000</v>
      </c>
      <c r="I25" s="45">
        <f t="shared" si="1"/>
        <v>15600</v>
      </c>
      <c r="J25" s="45">
        <f t="shared" si="2"/>
        <v>105600</v>
      </c>
      <c r="K25" s="59">
        <f t="shared" si="3"/>
        <v>31680</v>
      </c>
      <c r="L25" s="6"/>
      <c r="M25" s="59">
        <f t="shared" si="4"/>
        <v>73920</v>
      </c>
      <c r="N25" s="45">
        <f t="shared" si="6"/>
        <v>73920</v>
      </c>
      <c r="O25" s="45">
        <f t="shared" si="7"/>
        <v>105600</v>
      </c>
      <c r="P25" s="60">
        <v>44233</v>
      </c>
      <c r="Q25" s="60">
        <v>44597</v>
      </c>
      <c r="R25" s="62" t="s">
        <v>23</v>
      </c>
      <c r="S25" s="62" t="s">
        <v>100</v>
      </c>
    </row>
    <row r="26" s="19" customFormat="1" ht="20" customHeight="1" spans="1:19">
      <c r="A26" s="6">
        <v>20</v>
      </c>
      <c r="B26" s="43" t="s">
        <v>101</v>
      </c>
      <c r="C26" s="43" t="s">
        <v>783</v>
      </c>
      <c r="D26" s="106">
        <v>1500</v>
      </c>
      <c r="E26" s="44">
        <v>26.32</v>
      </c>
      <c r="F26" s="42" t="s">
        <v>61</v>
      </c>
      <c r="G26" s="45">
        <f t="shared" si="5"/>
        <v>450000</v>
      </c>
      <c r="H26" s="45">
        <f t="shared" si="0"/>
        <v>67500</v>
      </c>
      <c r="I26" s="45">
        <f t="shared" si="1"/>
        <v>11700</v>
      </c>
      <c r="J26" s="45">
        <f t="shared" si="2"/>
        <v>79200</v>
      </c>
      <c r="K26" s="59">
        <f t="shared" si="3"/>
        <v>23760</v>
      </c>
      <c r="L26" s="6"/>
      <c r="M26" s="59">
        <f t="shared" si="4"/>
        <v>55440</v>
      </c>
      <c r="N26" s="45">
        <f t="shared" si="6"/>
        <v>55440</v>
      </c>
      <c r="O26" s="45">
        <f t="shared" si="7"/>
        <v>79200</v>
      </c>
      <c r="P26" s="60">
        <v>44233</v>
      </c>
      <c r="Q26" s="60">
        <v>44597</v>
      </c>
      <c r="R26" s="62" t="s">
        <v>23</v>
      </c>
      <c r="S26" s="62" t="s">
        <v>100</v>
      </c>
    </row>
    <row r="27" s="19" customFormat="1" ht="20" customHeight="1" spans="1:19">
      <c r="A27" s="6">
        <v>21</v>
      </c>
      <c r="B27" s="43" t="s">
        <v>103</v>
      </c>
      <c r="C27" s="43" t="s">
        <v>784</v>
      </c>
      <c r="D27" s="106">
        <v>1500</v>
      </c>
      <c r="E27" s="44">
        <v>36.3</v>
      </c>
      <c r="F27" s="42" t="s">
        <v>68</v>
      </c>
      <c r="G27" s="45">
        <f t="shared" si="5"/>
        <v>450000</v>
      </c>
      <c r="H27" s="45">
        <f t="shared" si="0"/>
        <v>67500</v>
      </c>
      <c r="I27" s="45">
        <f t="shared" si="1"/>
        <v>11700</v>
      </c>
      <c r="J27" s="45">
        <f t="shared" si="2"/>
        <v>79200</v>
      </c>
      <c r="K27" s="59">
        <f t="shared" si="3"/>
        <v>23760</v>
      </c>
      <c r="L27" s="6"/>
      <c r="M27" s="59">
        <f t="shared" si="4"/>
        <v>55440</v>
      </c>
      <c r="N27" s="45">
        <f t="shared" si="6"/>
        <v>55440</v>
      </c>
      <c r="O27" s="45">
        <f t="shared" si="7"/>
        <v>79200</v>
      </c>
      <c r="P27" s="60">
        <v>44233</v>
      </c>
      <c r="Q27" s="60">
        <v>44597</v>
      </c>
      <c r="R27" s="62" t="s">
        <v>23</v>
      </c>
      <c r="S27" s="62" t="s">
        <v>100</v>
      </c>
    </row>
    <row r="28" s="19" customFormat="1" ht="20" customHeight="1" spans="1:19">
      <c r="A28" s="6">
        <v>22</v>
      </c>
      <c r="B28" s="42" t="s">
        <v>105</v>
      </c>
      <c r="C28" s="43" t="s">
        <v>785</v>
      </c>
      <c r="D28" s="106">
        <v>600</v>
      </c>
      <c r="E28" s="44">
        <v>14.7</v>
      </c>
      <c r="F28" s="42" t="s">
        <v>107</v>
      </c>
      <c r="G28" s="45">
        <f t="shared" si="5"/>
        <v>180000</v>
      </c>
      <c r="H28" s="45">
        <f t="shared" si="0"/>
        <v>27000</v>
      </c>
      <c r="I28" s="45">
        <f t="shared" si="1"/>
        <v>4680</v>
      </c>
      <c r="J28" s="45">
        <f t="shared" si="2"/>
        <v>31680</v>
      </c>
      <c r="K28" s="59">
        <f t="shared" si="3"/>
        <v>9504</v>
      </c>
      <c r="L28" s="6"/>
      <c r="M28" s="59">
        <f t="shared" si="4"/>
        <v>22176</v>
      </c>
      <c r="N28" s="45">
        <f t="shared" si="6"/>
        <v>22176</v>
      </c>
      <c r="O28" s="45">
        <f t="shared" si="7"/>
        <v>31680</v>
      </c>
      <c r="P28" s="60">
        <v>44233</v>
      </c>
      <c r="Q28" s="60">
        <v>44597</v>
      </c>
      <c r="R28" s="62" t="s">
        <v>23</v>
      </c>
      <c r="S28" s="62" t="s">
        <v>100</v>
      </c>
    </row>
    <row r="29" s="19" customFormat="1" ht="20" customHeight="1" spans="1:19">
      <c r="A29" s="6">
        <v>23</v>
      </c>
      <c r="B29" s="42" t="s">
        <v>108</v>
      </c>
      <c r="C29" s="43" t="s">
        <v>786</v>
      </c>
      <c r="D29" s="6">
        <v>2500</v>
      </c>
      <c r="E29" s="44">
        <v>39.86</v>
      </c>
      <c r="F29" s="43" t="s">
        <v>61</v>
      </c>
      <c r="G29" s="45">
        <f t="shared" si="5"/>
        <v>750000</v>
      </c>
      <c r="H29" s="45">
        <f t="shared" si="0"/>
        <v>112500</v>
      </c>
      <c r="I29" s="45">
        <f t="shared" si="1"/>
        <v>19500</v>
      </c>
      <c r="J29" s="45">
        <f t="shared" si="2"/>
        <v>132000</v>
      </c>
      <c r="K29" s="59">
        <f t="shared" si="3"/>
        <v>39600</v>
      </c>
      <c r="L29" s="6"/>
      <c r="M29" s="59">
        <f t="shared" si="4"/>
        <v>92400</v>
      </c>
      <c r="N29" s="45">
        <f t="shared" si="6"/>
        <v>92400</v>
      </c>
      <c r="O29" s="45">
        <f t="shared" si="7"/>
        <v>132000</v>
      </c>
      <c r="P29" s="60">
        <v>44233</v>
      </c>
      <c r="Q29" s="60">
        <v>44597</v>
      </c>
      <c r="R29" s="62" t="s">
        <v>26</v>
      </c>
      <c r="S29" s="62" t="s">
        <v>787</v>
      </c>
    </row>
    <row r="30" s="19" customFormat="1" ht="20" customHeight="1" spans="1:19">
      <c r="A30" s="6">
        <v>24</v>
      </c>
      <c r="B30" s="42" t="s">
        <v>108</v>
      </c>
      <c r="C30" s="43" t="s">
        <v>788</v>
      </c>
      <c r="D30" s="6">
        <v>1500</v>
      </c>
      <c r="E30" s="44">
        <v>29.02</v>
      </c>
      <c r="F30" s="43" t="s">
        <v>61</v>
      </c>
      <c r="G30" s="45">
        <f t="shared" si="5"/>
        <v>450000</v>
      </c>
      <c r="H30" s="45">
        <f t="shared" si="0"/>
        <v>67500</v>
      </c>
      <c r="I30" s="45">
        <f t="shared" si="1"/>
        <v>11700</v>
      </c>
      <c r="J30" s="45">
        <f t="shared" si="2"/>
        <v>79200</v>
      </c>
      <c r="K30" s="59">
        <f t="shared" si="3"/>
        <v>23760</v>
      </c>
      <c r="L30" s="6"/>
      <c r="M30" s="59">
        <f t="shared" si="4"/>
        <v>55440</v>
      </c>
      <c r="N30" s="45">
        <f t="shared" si="6"/>
        <v>55440</v>
      </c>
      <c r="O30" s="45">
        <f t="shared" si="7"/>
        <v>79200</v>
      </c>
      <c r="P30" s="60">
        <v>44233</v>
      </c>
      <c r="Q30" s="60">
        <v>44597</v>
      </c>
      <c r="R30" s="62" t="s">
        <v>26</v>
      </c>
      <c r="S30" s="62" t="s">
        <v>787</v>
      </c>
    </row>
    <row r="31" s="19" customFormat="1" ht="20" customHeight="1" spans="1:19">
      <c r="A31" s="6">
        <v>25</v>
      </c>
      <c r="B31" s="42" t="s">
        <v>108</v>
      </c>
      <c r="C31" s="43" t="s">
        <v>789</v>
      </c>
      <c r="D31" s="6">
        <v>1000</v>
      </c>
      <c r="E31" s="44">
        <v>23.04</v>
      </c>
      <c r="F31" s="43" t="s">
        <v>61</v>
      </c>
      <c r="G31" s="45">
        <f t="shared" si="5"/>
        <v>300000</v>
      </c>
      <c r="H31" s="45">
        <f t="shared" si="0"/>
        <v>45000</v>
      </c>
      <c r="I31" s="45">
        <f t="shared" si="1"/>
        <v>7800</v>
      </c>
      <c r="J31" s="45">
        <f t="shared" si="2"/>
        <v>52800</v>
      </c>
      <c r="K31" s="59">
        <f t="shared" si="3"/>
        <v>15840</v>
      </c>
      <c r="L31" s="6"/>
      <c r="M31" s="59">
        <f t="shared" si="4"/>
        <v>36960</v>
      </c>
      <c r="N31" s="45">
        <f t="shared" si="6"/>
        <v>36960</v>
      </c>
      <c r="O31" s="45">
        <f t="shared" si="7"/>
        <v>52800</v>
      </c>
      <c r="P31" s="60">
        <v>44233</v>
      </c>
      <c r="Q31" s="60">
        <v>44597</v>
      </c>
      <c r="R31" s="62" t="s">
        <v>26</v>
      </c>
      <c r="S31" s="62" t="s">
        <v>790</v>
      </c>
    </row>
    <row r="32" s="19" customFormat="1" ht="20" customHeight="1" spans="1:19">
      <c r="A32" s="6">
        <v>26</v>
      </c>
      <c r="B32" s="42" t="s">
        <v>108</v>
      </c>
      <c r="C32" s="43" t="s">
        <v>791</v>
      </c>
      <c r="D32" s="6">
        <v>1200</v>
      </c>
      <c r="E32" s="44">
        <v>32.64</v>
      </c>
      <c r="F32" s="43" t="s">
        <v>61</v>
      </c>
      <c r="G32" s="45">
        <f t="shared" si="5"/>
        <v>360000</v>
      </c>
      <c r="H32" s="45">
        <f t="shared" si="0"/>
        <v>54000</v>
      </c>
      <c r="I32" s="45">
        <f t="shared" si="1"/>
        <v>9360</v>
      </c>
      <c r="J32" s="45">
        <f t="shared" si="2"/>
        <v>63360</v>
      </c>
      <c r="K32" s="59">
        <f t="shared" si="3"/>
        <v>19008</v>
      </c>
      <c r="L32" s="6"/>
      <c r="M32" s="59">
        <f t="shared" si="4"/>
        <v>44352</v>
      </c>
      <c r="N32" s="45">
        <f t="shared" si="6"/>
        <v>44352</v>
      </c>
      <c r="O32" s="45">
        <f t="shared" si="7"/>
        <v>63360</v>
      </c>
      <c r="P32" s="60">
        <v>44233</v>
      </c>
      <c r="Q32" s="60">
        <v>44597</v>
      </c>
      <c r="R32" s="62" t="s">
        <v>26</v>
      </c>
      <c r="S32" s="62" t="s">
        <v>121</v>
      </c>
    </row>
    <row r="33" s="19" customFormat="1" ht="20" customHeight="1" spans="1:19">
      <c r="A33" s="6">
        <v>27</v>
      </c>
      <c r="B33" s="42" t="s">
        <v>108</v>
      </c>
      <c r="C33" s="42" t="s">
        <v>792</v>
      </c>
      <c r="D33" s="6">
        <v>1300</v>
      </c>
      <c r="E33" s="44">
        <v>36.75</v>
      </c>
      <c r="F33" s="43" t="s">
        <v>61</v>
      </c>
      <c r="G33" s="45">
        <f t="shared" si="5"/>
        <v>390000</v>
      </c>
      <c r="H33" s="45">
        <f t="shared" si="0"/>
        <v>58500</v>
      </c>
      <c r="I33" s="45">
        <f t="shared" si="1"/>
        <v>10140</v>
      </c>
      <c r="J33" s="45">
        <f t="shared" si="2"/>
        <v>68640</v>
      </c>
      <c r="K33" s="59">
        <f t="shared" si="3"/>
        <v>20592</v>
      </c>
      <c r="L33" s="6"/>
      <c r="M33" s="59">
        <f t="shared" si="4"/>
        <v>48048</v>
      </c>
      <c r="N33" s="45">
        <f t="shared" si="6"/>
        <v>48048</v>
      </c>
      <c r="O33" s="45">
        <f t="shared" si="7"/>
        <v>68640</v>
      </c>
      <c r="P33" s="60">
        <v>44233</v>
      </c>
      <c r="Q33" s="60">
        <v>44597</v>
      </c>
      <c r="R33" s="62" t="s">
        <v>26</v>
      </c>
      <c r="S33" s="62" t="s">
        <v>793</v>
      </c>
    </row>
    <row r="34" s="19" customFormat="1" ht="20" customHeight="1" spans="1:19">
      <c r="A34" s="6">
        <v>28</v>
      </c>
      <c r="B34" s="43" t="s">
        <v>108</v>
      </c>
      <c r="C34" s="43" t="s">
        <v>794</v>
      </c>
      <c r="D34" s="6">
        <v>3300</v>
      </c>
      <c r="E34" s="44">
        <v>79.41</v>
      </c>
      <c r="F34" s="43" t="s">
        <v>61</v>
      </c>
      <c r="G34" s="45">
        <f t="shared" si="5"/>
        <v>990000</v>
      </c>
      <c r="H34" s="45">
        <f t="shared" si="0"/>
        <v>148500</v>
      </c>
      <c r="I34" s="45">
        <f t="shared" si="1"/>
        <v>25740</v>
      </c>
      <c r="J34" s="45">
        <f t="shared" si="2"/>
        <v>174240</v>
      </c>
      <c r="K34" s="59">
        <f t="shared" si="3"/>
        <v>52272</v>
      </c>
      <c r="L34" s="6"/>
      <c r="M34" s="59">
        <f t="shared" si="4"/>
        <v>121968</v>
      </c>
      <c r="N34" s="45">
        <f t="shared" si="6"/>
        <v>121968</v>
      </c>
      <c r="O34" s="45">
        <f t="shared" si="7"/>
        <v>174240</v>
      </c>
      <c r="P34" s="60">
        <v>44283</v>
      </c>
      <c r="Q34" s="60">
        <v>44647</v>
      </c>
      <c r="R34" s="62" t="s">
        <v>26</v>
      </c>
      <c r="S34" s="62" t="s">
        <v>110</v>
      </c>
    </row>
    <row r="35" s="19" customFormat="1" ht="20" customHeight="1" spans="1:19">
      <c r="A35" s="6">
        <v>29</v>
      </c>
      <c r="B35" s="42" t="s">
        <v>117</v>
      </c>
      <c r="C35" s="43" t="s">
        <v>795</v>
      </c>
      <c r="D35" s="106">
        <v>1800</v>
      </c>
      <c r="E35" s="44">
        <v>27.59</v>
      </c>
      <c r="F35" s="42" t="s">
        <v>113</v>
      </c>
      <c r="G35" s="45">
        <f t="shared" si="5"/>
        <v>540000</v>
      </c>
      <c r="H35" s="45">
        <f t="shared" si="0"/>
        <v>81000</v>
      </c>
      <c r="I35" s="45">
        <f t="shared" si="1"/>
        <v>14040</v>
      </c>
      <c r="J35" s="45">
        <f t="shared" si="2"/>
        <v>95040</v>
      </c>
      <c r="K35" s="59">
        <f t="shared" si="3"/>
        <v>28512</v>
      </c>
      <c r="L35" s="6"/>
      <c r="M35" s="59">
        <f t="shared" si="4"/>
        <v>66528</v>
      </c>
      <c r="N35" s="45">
        <f t="shared" si="6"/>
        <v>66528</v>
      </c>
      <c r="O35" s="45">
        <f t="shared" si="7"/>
        <v>95040</v>
      </c>
      <c r="P35" s="60">
        <v>44236</v>
      </c>
      <c r="Q35" s="60">
        <v>44600</v>
      </c>
      <c r="R35" s="62" t="s">
        <v>23</v>
      </c>
      <c r="S35" s="62" t="s">
        <v>114</v>
      </c>
    </row>
    <row r="36" s="19" customFormat="1" ht="20" customHeight="1" spans="1:19">
      <c r="A36" s="6">
        <v>30</v>
      </c>
      <c r="B36" s="43" t="s">
        <v>115</v>
      </c>
      <c r="C36" s="43" t="s">
        <v>796</v>
      </c>
      <c r="D36" s="106">
        <v>2500</v>
      </c>
      <c r="E36" s="44">
        <v>34.12</v>
      </c>
      <c r="F36" s="42" t="s">
        <v>61</v>
      </c>
      <c r="G36" s="45">
        <f t="shared" si="5"/>
        <v>750000</v>
      </c>
      <c r="H36" s="45">
        <f t="shared" si="0"/>
        <v>112500</v>
      </c>
      <c r="I36" s="45">
        <f t="shared" si="1"/>
        <v>19500</v>
      </c>
      <c r="J36" s="45">
        <f t="shared" si="2"/>
        <v>132000</v>
      </c>
      <c r="K36" s="59">
        <f t="shared" si="3"/>
        <v>39600</v>
      </c>
      <c r="L36" s="6"/>
      <c r="M36" s="59">
        <f t="shared" si="4"/>
        <v>92400</v>
      </c>
      <c r="N36" s="45">
        <f t="shared" si="6"/>
        <v>92400</v>
      </c>
      <c r="O36" s="45">
        <f t="shared" si="7"/>
        <v>132000</v>
      </c>
      <c r="P36" s="60">
        <v>44236</v>
      </c>
      <c r="Q36" s="60">
        <v>44600</v>
      </c>
      <c r="R36" s="62" t="s">
        <v>23</v>
      </c>
      <c r="S36" s="62" t="s">
        <v>100</v>
      </c>
    </row>
    <row r="37" s="19" customFormat="1" ht="20" customHeight="1" spans="1:19">
      <c r="A37" s="6">
        <v>31</v>
      </c>
      <c r="B37" s="42" t="s">
        <v>111</v>
      </c>
      <c r="C37" s="43" t="s">
        <v>797</v>
      </c>
      <c r="D37" s="106">
        <v>1200</v>
      </c>
      <c r="E37" s="44">
        <v>20.33</v>
      </c>
      <c r="F37" s="42" t="s">
        <v>113</v>
      </c>
      <c r="G37" s="45">
        <f t="shared" si="5"/>
        <v>360000</v>
      </c>
      <c r="H37" s="45">
        <f t="shared" si="0"/>
        <v>54000</v>
      </c>
      <c r="I37" s="45">
        <f t="shared" si="1"/>
        <v>9360</v>
      </c>
      <c r="J37" s="45">
        <f t="shared" si="2"/>
        <v>63360</v>
      </c>
      <c r="K37" s="59">
        <f t="shared" si="3"/>
        <v>19008</v>
      </c>
      <c r="L37" s="6"/>
      <c r="M37" s="59">
        <f t="shared" si="4"/>
        <v>44352</v>
      </c>
      <c r="N37" s="45">
        <f t="shared" si="6"/>
        <v>44352</v>
      </c>
      <c r="O37" s="45">
        <f t="shared" si="7"/>
        <v>63360</v>
      </c>
      <c r="P37" s="60">
        <v>44236</v>
      </c>
      <c r="Q37" s="60">
        <v>44600</v>
      </c>
      <c r="R37" s="62" t="s">
        <v>23</v>
      </c>
      <c r="S37" s="62" t="s">
        <v>114</v>
      </c>
    </row>
    <row r="38" s="19" customFormat="1" ht="20" customHeight="1" spans="1:19">
      <c r="A38" s="6">
        <v>32</v>
      </c>
      <c r="B38" s="42" t="s">
        <v>119</v>
      </c>
      <c r="C38" s="43" t="s">
        <v>798</v>
      </c>
      <c r="D38" s="6">
        <v>1000</v>
      </c>
      <c r="E38" s="44">
        <v>17.55</v>
      </c>
      <c r="F38" s="43" t="s">
        <v>61</v>
      </c>
      <c r="G38" s="45">
        <f t="shared" si="5"/>
        <v>300000</v>
      </c>
      <c r="H38" s="45">
        <f t="shared" si="0"/>
        <v>45000</v>
      </c>
      <c r="I38" s="45">
        <f t="shared" si="1"/>
        <v>7800</v>
      </c>
      <c r="J38" s="45">
        <f t="shared" si="2"/>
        <v>52800</v>
      </c>
      <c r="K38" s="59">
        <f t="shared" si="3"/>
        <v>15840</v>
      </c>
      <c r="L38" s="6"/>
      <c r="M38" s="59">
        <f t="shared" si="4"/>
        <v>36960</v>
      </c>
      <c r="N38" s="45">
        <f t="shared" si="6"/>
        <v>36960</v>
      </c>
      <c r="O38" s="45">
        <f t="shared" si="7"/>
        <v>52800</v>
      </c>
      <c r="P38" s="60">
        <v>44237</v>
      </c>
      <c r="Q38" s="60">
        <v>44601</v>
      </c>
      <c r="R38" s="62" t="s">
        <v>26</v>
      </c>
      <c r="S38" s="62" t="s">
        <v>121</v>
      </c>
    </row>
    <row r="39" s="19" customFormat="1" ht="20" customHeight="1" spans="1:19">
      <c r="A39" s="6">
        <v>33</v>
      </c>
      <c r="B39" s="43" t="s">
        <v>122</v>
      </c>
      <c r="C39" s="43" t="s">
        <v>799</v>
      </c>
      <c r="D39" s="106">
        <v>1000</v>
      </c>
      <c r="E39" s="44">
        <v>19.21</v>
      </c>
      <c r="F39" s="42" t="s">
        <v>61</v>
      </c>
      <c r="G39" s="45">
        <f t="shared" si="5"/>
        <v>300000</v>
      </c>
      <c r="H39" s="45">
        <f t="shared" si="0"/>
        <v>45000</v>
      </c>
      <c r="I39" s="45">
        <f t="shared" si="1"/>
        <v>7800</v>
      </c>
      <c r="J39" s="45">
        <f t="shared" si="2"/>
        <v>52800</v>
      </c>
      <c r="K39" s="59">
        <f t="shared" si="3"/>
        <v>15840</v>
      </c>
      <c r="L39" s="6"/>
      <c r="M39" s="59">
        <f t="shared" si="4"/>
        <v>36960</v>
      </c>
      <c r="N39" s="45">
        <f t="shared" si="6"/>
        <v>36960</v>
      </c>
      <c r="O39" s="45">
        <f t="shared" si="7"/>
        <v>52800</v>
      </c>
      <c r="P39" s="60">
        <v>44237</v>
      </c>
      <c r="Q39" s="60">
        <v>44601</v>
      </c>
      <c r="R39" s="62" t="s">
        <v>23</v>
      </c>
      <c r="S39" s="62" t="s">
        <v>124</v>
      </c>
    </row>
    <row r="40" s="19" customFormat="1" ht="20" customHeight="1" spans="1:19">
      <c r="A40" s="6">
        <v>34</v>
      </c>
      <c r="B40" s="43" t="s">
        <v>125</v>
      </c>
      <c r="C40" s="43" t="s">
        <v>800</v>
      </c>
      <c r="D40" s="106">
        <v>1300</v>
      </c>
      <c r="E40" s="44">
        <v>38.33</v>
      </c>
      <c r="F40" s="42" t="s">
        <v>113</v>
      </c>
      <c r="G40" s="45">
        <f t="shared" si="5"/>
        <v>390000</v>
      </c>
      <c r="H40" s="45">
        <f t="shared" si="0"/>
        <v>58500</v>
      </c>
      <c r="I40" s="45">
        <f t="shared" si="1"/>
        <v>10140</v>
      </c>
      <c r="J40" s="45">
        <f t="shared" si="2"/>
        <v>68640</v>
      </c>
      <c r="K40" s="59">
        <f t="shared" si="3"/>
        <v>20592</v>
      </c>
      <c r="L40" s="6"/>
      <c r="M40" s="59">
        <f t="shared" si="4"/>
        <v>48048</v>
      </c>
      <c r="N40" s="45">
        <f t="shared" si="6"/>
        <v>48048</v>
      </c>
      <c r="O40" s="45">
        <f t="shared" si="7"/>
        <v>68640</v>
      </c>
      <c r="P40" s="60">
        <v>44280</v>
      </c>
      <c r="Q40" s="60">
        <v>44644</v>
      </c>
      <c r="R40" s="62" t="s">
        <v>23</v>
      </c>
      <c r="S40" s="62" t="s">
        <v>127</v>
      </c>
    </row>
    <row r="41" s="19" customFormat="1" ht="20" customHeight="1" spans="1:19">
      <c r="A41" s="6">
        <v>35</v>
      </c>
      <c r="B41" s="42" t="s">
        <v>131</v>
      </c>
      <c r="C41" s="43" t="s">
        <v>801</v>
      </c>
      <c r="D41" s="106">
        <v>1500</v>
      </c>
      <c r="E41" s="44">
        <v>29.79</v>
      </c>
      <c r="F41" s="42" t="s">
        <v>61</v>
      </c>
      <c r="G41" s="45">
        <f t="shared" si="5"/>
        <v>450000</v>
      </c>
      <c r="H41" s="45">
        <f t="shared" si="0"/>
        <v>67500</v>
      </c>
      <c r="I41" s="45">
        <f t="shared" si="1"/>
        <v>11700</v>
      </c>
      <c r="J41" s="45">
        <f t="shared" si="2"/>
        <v>79200</v>
      </c>
      <c r="K41" s="59">
        <f t="shared" si="3"/>
        <v>23760</v>
      </c>
      <c r="L41" s="6"/>
      <c r="M41" s="59">
        <f t="shared" si="4"/>
        <v>55440</v>
      </c>
      <c r="N41" s="45">
        <f t="shared" si="6"/>
        <v>55440</v>
      </c>
      <c r="O41" s="45">
        <f t="shared" si="7"/>
        <v>79200</v>
      </c>
      <c r="P41" s="60">
        <v>44253</v>
      </c>
      <c r="Q41" s="60">
        <v>44617</v>
      </c>
      <c r="R41" s="62" t="s">
        <v>23</v>
      </c>
      <c r="S41" s="62" t="s">
        <v>133</v>
      </c>
    </row>
    <row r="42" s="19" customFormat="1" ht="20" customHeight="1" spans="1:19">
      <c r="A42" s="6">
        <v>36</v>
      </c>
      <c r="B42" s="42" t="s">
        <v>128</v>
      </c>
      <c r="C42" s="43" t="s">
        <v>802</v>
      </c>
      <c r="D42" s="106">
        <v>2700</v>
      </c>
      <c r="E42" s="44">
        <v>61.6</v>
      </c>
      <c r="F42" s="42" t="s">
        <v>61</v>
      </c>
      <c r="G42" s="45">
        <f t="shared" si="5"/>
        <v>810000</v>
      </c>
      <c r="H42" s="45">
        <f t="shared" si="0"/>
        <v>121500</v>
      </c>
      <c r="I42" s="45">
        <f t="shared" si="1"/>
        <v>21060</v>
      </c>
      <c r="J42" s="45">
        <f t="shared" si="2"/>
        <v>142560</v>
      </c>
      <c r="K42" s="59">
        <f t="shared" si="3"/>
        <v>42768</v>
      </c>
      <c r="L42" s="6"/>
      <c r="M42" s="59">
        <f t="shared" si="4"/>
        <v>99792</v>
      </c>
      <c r="N42" s="45">
        <f t="shared" si="6"/>
        <v>99792</v>
      </c>
      <c r="O42" s="45">
        <f t="shared" si="7"/>
        <v>142560</v>
      </c>
      <c r="P42" s="60">
        <v>44253</v>
      </c>
      <c r="Q42" s="60">
        <v>44617</v>
      </c>
      <c r="R42" s="62" t="s">
        <v>23</v>
      </c>
      <c r="S42" s="62" t="s">
        <v>130</v>
      </c>
    </row>
    <row r="43" s="19" customFormat="1" ht="20" customHeight="1" spans="1:19">
      <c r="A43" s="6">
        <v>37</v>
      </c>
      <c r="B43" s="42" t="s">
        <v>134</v>
      </c>
      <c r="C43" s="43" t="s">
        <v>803</v>
      </c>
      <c r="D43" s="106">
        <v>1360</v>
      </c>
      <c r="E43" s="44">
        <v>31.5</v>
      </c>
      <c r="F43" s="42" t="s">
        <v>61</v>
      </c>
      <c r="G43" s="45">
        <f t="shared" si="5"/>
        <v>408000</v>
      </c>
      <c r="H43" s="45">
        <f t="shared" si="0"/>
        <v>61200</v>
      </c>
      <c r="I43" s="45">
        <f t="shared" si="1"/>
        <v>10608</v>
      </c>
      <c r="J43" s="45">
        <f t="shared" si="2"/>
        <v>71808</v>
      </c>
      <c r="K43" s="59">
        <f t="shared" si="3"/>
        <v>21542.4</v>
      </c>
      <c r="L43" s="6"/>
      <c r="M43" s="59">
        <f t="shared" si="4"/>
        <v>50265.6</v>
      </c>
      <c r="N43" s="45">
        <f t="shared" si="6"/>
        <v>50265.6</v>
      </c>
      <c r="O43" s="45">
        <f t="shared" si="7"/>
        <v>71808</v>
      </c>
      <c r="P43" s="60">
        <v>44253</v>
      </c>
      <c r="Q43" s="60">
        <v>44617</v>
      </c>
      <c r="R43" s="62" t="s">
        <v>23</v>
      </c>
      <c r="S43" s="62" t="s">
        <v>136</v>
      </c>
    </row>
    <row r="44" s="19" customFormat="1" ht="20" customHeight="1" spans="1:19">
      <c r="A44" s="6">
        <v>38</v>
      </c>
      <c r="B44" s="42" t="s">
        <v>137</v>
      </c>
      <c r="C44" s="43" t="s">
        <v>804</v>
      </c>
      <c r="D44" s="106">
        <v>2400</v>
      </c>
      <c r="E44" s="44">
        <v>56.6</v>
      </c>
      <c r="F44" s="42" t="s">
        <v>61</v>
      </c>
      <c r="G44" s="45">
        <f t="shared" si="5"/>
        <v>720000</v>
      </c>
      <c r="H44" s="45">
        <f t="shared" si="0"/>
        <v>108000</v>
      </c>
      <c r="I44" s="45">
        <f t="shared" si="1"/>
        <v>18720</v>
      </c>
      <c r="J44" s="45">
        <f t="shared" si="2"/>
        <v>126720</v>
      </c>
      <c r="K44" s="59">
        <f t="shared" si="3"/>
        <v>38016</v>
      </c>
      <c r="L44" s="6"/>
      <c r="M44" s="59">
        <f t="shared" si="4"/>
        <v>88704</v>
      </c>
      <c r="N44" s="45">
        <f t="shared" si="6"/>
        <v>88704</v>
      </c>
      <c r="O44" s="45">
        <f t="shared" si="7"/>
        <v>126720</v>
      </c>
      <c r="P44" s="60">
        <v>44253</v>
      </c>
      <c r="Q44" s="60">
        <v>44617</v>
      </c>
      <c r="R44" s="62" t="s">
        <v>23</v>
      </c>
      <c r="S44" s="62" t="s">
        <v>136</v>
      </c>
    </row>
    <row r="45" s="19" customFormat="1" ht="20" customHeight="1" spans="1:19">
      <c r="A45" s="6">
        <v>39</v>
      </c>
      <c r="B45" s="42" t="s">
        <v>139</v>
      </c>
      <c r="C45" s="43" t="s">
        <v>805</v>
      </c>
      <c r="D45" s="106">
        <v>850</v>
      </c>
      <c r="E45" s="44">
        <v>19.32</v>
      </c>
      <c r="F45" s="42" t="s">
        <v>61</v>
      </c>
      <c r="G45" s="45">
        <f t="shared" si="5"/>
        <v>255000</v>
      </c>
      <c r="H45" s="45">
        <f t="shared" si="0"/>
        <v>38250</v>
      </c>
      <c r="I45" s="45">
        <f t="shared" si="1"/>
        <v>6630</v>
      </c>
      <c r="J45" s="45">
        <f t="shared" si="2"/>
        <v>44880</v>
      </c>
      <c r="K45" s="59">
        <f t="shared" si="3"/>
        <v>13464</v>
      </c>
      <c r="L45" s="6"/>
      <c r="M45" s="59">
        <f t="shared" si="4"/>
        <v>31416</v>
      </c>
      <c r="N45" s="45">
        <f t="shared" si="6"/>
        <v>31416</v>
      </c>
      <c r="O45" s="45">
        <f t="shared" si="7"/>
        <v>44880</v>
      </c>
      <c r="P45" s="60">
        <v>44254</v>
      </c>
      <c r="Q45" s="60">
        <v>44618</v>
      </c>
      <c r="R45" s="62" t="s">
        <v>23</v>
      </c>
      <c r="S45" s="62" t="s">
        <v>141</v>
      </c>
    </row>
    <row r="46" s="19" customFormat="1" ht="20" customHeight="1" spans="1:19">
      <c r="A46" s="6">
        <v>40</v>
      </c>
      <c r="B46" s="42" t="s">
        <v>142</v>
      </c>
      <c r="C46" s="43" t="s">
        <v>806</v>
      </c>
      <c r="D46" s="106">
        <v>850</v>
      </c>
      <c r="E46" s="44">
        <v>19.32</v>
      </c>
      <c r="F46" s="42" t="s">
        <v>61</v>
      </c>
      <c r="G46" s="45">
        <f t="shared" si="5"/>
        <v>255000</v>
      </c>
      <c r="H46" s="45">
        <f t="shared" si="0"/>
        <v>38250</v>
      </c>
      <c r="I46" s="45">
        <f t="shared" si="1"/>
        <v>6630</v>
      </c>
      <c r="J46" s="45">
        <f t="shared" si="2"/>
        <v>44880</v>
      </c>
      <c r="K46" s="59">
        <f t="shared" si="3"/>
        <v>13464</v>
      </c>
      <c r="L46" s="6"/>
      <c r="M46" s="59">
        <f t="shared" si="4"/>
        <v>31416</v>
      </c>
      <c r="N46" s="45">
        <f t="shared" si="6"/>
        <v>31416</v>
      </c>
      <c r="O46" s="45">
        <f t="shared" si="7"/>
        <v>44880</v>
      </c>
      <c r="P46" s="60">
        <v>44254</v>
      </c>
      <c r="Q46" s="60">
        <v>44618</v>
      </c>
      <c r="R46" s="62" t="s">
        <v>23</v>
      </c>
      <c r="S46" s="62" t="s">
        <v>141</v>
      </c>
    </row>
    <row r="47" s="19" customFormat="1" ht="20" customHeight="1" spans="1:19">
      <c r="A47" s="6">
        <v>41</v>
      </c>
      <c r="B47" s="42" t="s">
        <v>144</v>
      </c>
      <c r="C47" s="43" t="s">
        <v>807</v>
      </c>
      <c r="D47" s="106">
        <v>1000</v>
      </c>
      <c r="E47" s="44">
        <v>25.54</v>
      </c>
      <c r="F47" s="42" t="s">
        <v>61</v>
      </c>
      <c r="G47" s="45">
        <f t="shared" si="5"/>
        <v>300000</v>
      </c>
      <c r="H47" s="45">
        <f t="shared" si="0"/>
        <v>45000</v>
      </c>
      <c r="I47" s="45">
        <f t="shared" si="1"/>
        <v>7800</v>
      </c>
      <c r="J47" s="45">
        <f t="shared" si="2"/>
        <v>52800</v>
      </c>
      <c r="K47" s="59">
        <f t="shared" si="3"/>
        <v>15840</v>
      </c>
      <c r="L47" s="6"/>
      <c r="M47" s="59">
        <f t="shared" si="4"/>
        <v>36960</v>
      </c>
      <c r="N47" s="45">
        <f t="shared" si="6"/>
        <v>36960</v>
      </c>
      <c r="O47" s="45">
        <f t="shared" si="7"/>
        <v>52800</v>
      </c>
      <c r="P47" s="60">
        <v>44255</v>
      </c>
      <c r="Q47" s="60">
        <v>44619</v>
      </c>
      <c r="R47" s="62" t="s">
        <v>23</v>
      </c>
      <c r="S47" s="62" t="s">
        <v>146</v>
      </c>
    </row>
    <row r="48" s="19" customFormat="1" ht="20" customHeight="1" spans="1:19">
      <c r="A48" s="6">
        <v>42</v>
      </c>
      <c r="B48" s="42" t="s">
        <v>144</v>
      </c>
      <c r="C48" s="43" t="s">
        <v>808</v>
      </c>
      <c r="D48" s="106">
        <v>1800</v>
      </c>
      <c r="E48" s="44">
        <v>41.85</v>
      </c>
      <c r="F48" s="42" t="s">
        <v>61</v>
      </c>
      <c r="G48" s="45">
        <f t="shared" si="5"/>
        <v>540000</v>
      </c>
      <c r="H48" s="45">
        <f t="shared" si="0"/>
        <v>81000</v>
      </c>
      <c r="I48" s="45">
        <f t="shared" si="1"/>
        <v>14040</v>
      </c>
      <c r="J48" s="45">
        <f t="shared" si="2"/>
        <v>95040</v>
      </c>
      <c r="K48" s="59">
        <f t="shared" si="3"/>
        <v>28512</v>
      </c>
      <c r="L48" s="6"/>
      <c r="M48" s="59">
        <f t="shared" si="4"/>
        <v>66528</v>
      </c>
      <c r="N48" s="45">
        <f t="shared" si="6"/>
        <v>66528</v>
      </c>
      <c r="O48" s="45">
        <f t="shared" si="7"/>
        <v>95040</v>
      </c>
      <c r="P48" s="60">
        <v>44255</v>
      </c>
      <c r="Q48" s="60">
        <v>44619</v>
      </c>
      <c r="R48" s="62" t="s">
        <v>23</v>
      </c>
      <c r="S48" s="62" t="s">
        <v>146</v>
      </c>
    </row>
    <row r="49" s="19" customFormat="1" ht="20" customHeight="1" spans="1:19">
      <c r="A49" s="6">
        <v>43</v>
      </c>
      <c r="B49" s="42" t="s">
        <v>144</v>
      </c>
      <c r="C49" s="43" t="s">
        <v>809</v>
      </c>
      <c r="D49" s="106">
        <v>1200</v>
      </c>
      <c r="E49" s="44">
        <v>29.48</v>
      </c>
      <c r="F49" s="42" t="s">
        <v>113</v>
      </c>
      <c r="G49" s="45">
        <f t="shared" si="5"/>
        <v>360000</v>
      </c>
      <c r="H49" s="45">
        <f t="shared" si="0"/>
        <v>54000</v>
      </c>
      <c r="I49" s="45">
        <f t="shared" si="1"/>
        <v>9360</v>
      </c>
      <c r="J49" s="45">
        <f t="shared" si="2"/>
        <v>63360</v>
      </c>
      <c r="K49" s="59">
        <f t="shared" si="3"/>
        <v>19008</v>
      </c>
      <c r="L49" s="6"/>
      <c r="M49" s="59">
        <f t="shared" si="4"/>
        <v>44352</v>
      </c>
      <c r="N49" s="45">
        <f t="shared" si="6"/>
        <v>44352</v>
      </c>
      <c r="O49" s="45">
        <f t="shared" si="7"/>
        <v>63360</v>
      </c>
      <c r="P49" s="60">
        <v>44255</v>
      </c>
      <c r="Q49" s="60">
        <v>44619</v>
      </c>
      <c r="R49" s="62" t="s">
        <v>23</v>
      </c>
      <c r="S49" s="62" t="s">
        <v>146</v>
      </c>
    </row>
    <row r="50" s="19" customFormat="1" ht="20" customHeight="1" spans="1:19">
      <c r="A50" s="6">
        <v>44</v>
      </c>
      <c r="B50" s="43" t="s">
        <v>155</v>
      </c>
      <c r="C50" s="43" t="s">
        <v>810</v>
      </c>
      <c r="D50" s="106">
        <v>1200</v>
      </c>
      <c r="E50" s="44">
        <v>34.46</v>
      </c>
      <c r="F50" s="42"/>
      <c r="G50" s="45">
        <f t="shared" si="5"/>
        <v>360000</v>
      </c>
      <c r="H50" s="45">
        <f t="shared" si="0"/>
        <v>54000</v>
      </c>
      <c r="I50" s="45">
        <f t="shared" si="1"/>
        <v>9360</v>
      </c>
      <c r="J50" s="45">
        <f t="shared" si="2"/>
        <v>63360</v>
      </c>
      <c r="K50" s="59">
        <f t="shared" si="3"/>
        <v>19008</v>
      </c>
      <c r="L50" s="6"/>
      <c r="M50" s="59">
        <f t="shared" si="4"/>
        <v>44352</v>
      </c>
      <c r="N50" s="45">
        <f t="shared" si="6"/>
        <v>44352</v>
      </c>
      <c r="O50" s="45">
        <f t="shared" si="7"/>
        <v>63360</v>
      </c>
      <c r="P50" s="60">
        <v>44255</v>
      </c>
      <c r="Q50" s="60"/>
      <c r="R50" s="62" t="s">
        <v>23</v>
      </c>
      <c r="S50" s="62" t="s">
        <v>154</v>
      </c>
    </row>
    <row r="51" s="19" customFormat="1" ht="20" customHeight="1" spans="1:19">
      <c r="A51" s="6">
        <v>45</v>
      </c>
      <c r="B51" s="43" t="s">
        <v>149</v>
      </c>
      <c r="C51" s="43" t="s">
        <v>811</v>
      </c>
      <c r="D51" s="6">
        <v>3000</v>
      </c>
      <c r="E51" s="44">
        <v>71.26</v>
      </c>
      <c r="F51" s="43" t="s">
        <v>61</v>
      </c>
      <c r="G51" s="45">
        <f t="shared" si="5"/>
        <v>900000</v>
      </c>
      <c r="H51" s="45">
        <f t="shared" si="0"/>
        <v>135000</v>
      </c>
      <c r="I51" s="45">
        <f t="shared" si="1"/>
        <v>23400</v>
      </c>
      <c r="J51" s="45">
        <f t="shared" si="2"/>
        <v>158400</v>
      </c>
      <c r="K51" s="59">
        <f t="shared" si="3"/>
        <v>47520</v>
      </c>
      <c r="L51" s="6"/>
      <c r="M51" s="59">
        <f t="shared" si="4"/>
        <v>110880</v>
      </c>
      <c r="N51" s="45">
        <f t="shared" si="6"/>
        <v>110880</v>
      </c>
      <c r="O51" s="45">
        <f t="shared" si="7"/>
        <v>158400</v>
      </c>
      <c r="P51" s="60">
        <v>44255</v>
      </c>
      <c r="Q51" s="60">
        <v>44619</v>
      </c>
      <c r="R51" s="62" t="s">
        <v>26</v>
      </c>
      <c r="S51" s="62" t="s">
        <v>151</v>
      </c>
    </row>
    <row r="52" s="19" customFormat="1" ht="20" customHeight="1" spans="1:19">
      <c r="A52" s="6">
        <v>46</v>
      </c>
      <c r="B52" s="43" t="s">
        <v>152</v>
      </c>
      <c r="C52" s="43" t="s">
        <v>812</v>
      </c>
      <c r="D52" s="106">
        <v>1000</v>
      </c>
      <c r="E52" s="44">
        <v>39.63</v>
      </c>
      <c r="F52" s="42" t="s">
        <v>113</v>
      </c>
      <c r="G52" s="45">
        <f t="shared" si="5"/>
        <v>300000</v>
      </c>
      <c r="H52" s="45">
        <f t="shared" si="0"/>
        <v>45000</v>
      </c>
      <c r="I52" s="45">
        <f t="shared" si="1"/>
        <v>7800</v>
      </c>
      <c r="J52" s="45">
        <f t="shared" si="2"/>
        <v>52800</v>
      </c>
      <c r="K52" s="59">
        <f t="shared" si="3"/>
        <v>15840</v>
      </c>
      <c r="L52" s="6"/>
      <c r="M52" s="59">
        <f t="shared" si="4"/>
        <v>36960</v>
      </c>
      <c r="N52" s="45">
        <f t="shared" si="6"/>
        <v>36960</v>
      </c>
      <c r="O52" s="45">
        <f t="shared" si="7"/>
        <v>52800</v>
      </c>
      <c r="P52" s="60">
        <v>44255</v>
      </c>
      <c r="Q52" s="60">
        <v>44619</v>
      </c>
      <c r="R52" s="62" t="s">
        <v>23</v>
      </c>
      <c r="S52" s="62" t="s">
        <v>154</v>
      </c>
    </row>
    <row r="53" s="19" customFormat="1" ht="20" customHeight="1" spans="1:19">
      <c r="A53" s="6">
        <v>47</v>
      </c>
      <c r="B53" s="43" t="s">
        <v>813</v>
      </c>
      <c r="C53" s="43" t="s">
        <v>814</v>
      </c>
      <c r="D53" s="106">
        <v>3000</v>
      </c>
      <c r="E53" s="44">
        <v>79.07</v>
      </c>
      <c r="F53" s="42" t="s">
        <v>61</v>
      </c>
      <c r="G53" s="45">
        <f t="shared" si="5"/>
        <v>900000</v>
      </c>
      <c r="H53" s="45">
        <f t="shared" si="0"/>
        <v>135000</v>
      </c>
      <c r="I53" s="45">
        <f t="shared" si="1"/>
        <v>23400</v>
      </c>
      <c r="J53" s="45">
        <f t="shared" si="2"/>
        <v>158400</v>
      </c>
      <c r="K53" s="59">
        <f t="shared" si="3"/>
        <v>47520</v>
      </c>
      <c r="L53" s="6"/>
      <c r="M53" s="59">
        <f t="shared" si="4"/>
        <v>110880</v>
      </c>
      <c r="N53" s="45">
        <f t="shared" si="6"/>
        <v>110880</v>
      </c>
      <c r="O53" s="45">
        <f t="shared" si="7"/>
        <v>158400</v>
      </c>
      <c r="P53" s="60">
        <v>44258</v>
      </c>
      <c r="Q53" s="60">
        <v>44622</v>
      </c>
      <c r="R53" s="62" t="s">
        <v>23</v>
      </c>
      <c r="S53" s="62" t="s">
        <v>815</v>
      </c>
    </row>
    <row r="54" s="19" customFormat="1" ht="20" customHeight="1" spans="1:19">
      <c r="A54" s="6">
        <v>48</v>
      </c>
      <c r="B54" s="43" t="s">
        <v>157</v>
      </c>
      <c r="C54" s="43" t="s">
        <v>816</v>
      </c>
      <c r="D54" s="106">
        <v>3300</v>
      </c>
      <c r="E54" s="44">
        <v>93.48</v>
      </c>
      <c r="F54" s="42" t="s">
        <v>107</v>
      </c>
      <c r="G54" s="45">
        <f t="shared" si="5"/>
        <v>990000</v>
      </c>
      <c r="H54" s="45">
        <f t="shared" si="0"/>
        <v>148500</v>
      </c>
      <c r="I54" s="45">
        <f t="shared" si="1"/>
        <v>25740</v>
      </c>
      <c r="J54" s="45">
        <f t="shared" si="2"/>
        <v>174240</v>
      </c>
      <c r="K54" s="59">
        <f t="shared" si="3"/>
        <v>52272</v>
      </c>
      <c r="L54" s="6"/>
      <c r="M54" s="59">
        <f t="shared" si="4"/>
        <v>121968</v>
      </c>
      <c r="N54" s="45">
        <f t="shared" si="6"/>
        <v>121968</v>
      </c>
      <c r="O54" s="45">
        <f t="shared" si="7"/>
        <v>174240</v>
      </c>
      <c r="P54" s="60">
        <v>44258</v>
      </c>
      <c r="Q54" s="60">
        <v>44622</v>
      </c>
      <c r="R54" s="62" t="s">
        <v>23</v>
      </c>
      <c r="S54" s="62" t="s">
        <v>159</v>
      </c>
    </row>
    <row r="55" s="19" customFormat="1" ht="20" customHeight="1" spans="1:19">
      <c r="A55" s="6">
        <v>49</v>
      </c>
      <c r="B55" s="42" t="s">
        <v>163</v>
      </c>
      <c r="C55" s="43" t="s">
        <v>817</v>
      </c>
      <c r="D55" s="6">
        <v>2500</v>
      </c>
      <c r="E55" s="44">
        <v>66.66</v>
      </c>
      <c r="F55" s="43" t="s">
        <v>61</v>
      </c>
      <c r="G55" s="45">
        <f t="shared" si="5"/>
        <v>750000</v>
      </c>
      <c r="H55" s="45">
        <f t="shared" si="0"/>
        <v>112500</v>
      </c>
      <c r="I55" s="45">
        <f t="shared" si="1"/>
        <v>19500</v>
      </c>
      <c r="J55" s="45">
        <f t="shared" si="2"/>
        <v>132000</v>
      </c>
      <c r="K55" s="59">
        <f t="shared" si="3"/>
        <v>39600</v>
      </c>
      <c r="L55" s="6"/>
      <c r="M55" s="59">
        <f t="shared" si="4"/>
        <v>92400</v>
      </c>
      <c r="N55" s="45">
        <f t="shared" si="6"/>
        <v>92400</v>
      </c>
      <c r="O55" s="45">
        <f t="shared" si="7"/>
        <v>132000</v>
      </c>
      <c r="P55" s="60">
        <v>44260</v>
      </c>
      <c r="Q55" s="60">
        <v>44624</v>
      </c>
      <c r="R55" s="62" t="s">
        <v>25</v>
      </c>
      <c r="S55" s="62" t="s">
        <v>169</v>
      </c>
    </row>
    <row r="56" s="19" customFormat="1" ht="20" customHeight="1" spans="1:19">
      <c r="A56" s="6">
        <v>50</v>
      </c>
      <c r="B56" s="42" t="s">
        <v>163</v>
      </c>
      <c r="C56" s="43" t="s">
        <v>818</v>
      </c>
      <c r="D56" s="6">
        <v>1500</v>
      </c>
      <c r="E56" s="44">
        <v>38.6</v>
      </c>
      <c r="F56" s="43" t="s">
        <v>61</v>
      </c>
      <c r="G56" s="45">
        <f t="shared" si="5"/>
        <v>450000</v>
      </c>
      <c r="H56" s="45">
        <f t="shared" si="0"/>
        <v>67500</v>
      </c>
      <c r="I56" s="45">
        <f t="shared" si="1"/>
        <v>11700</v>
      </c>
      <c r="J56" s="45">
        <f t="shared" si="2"/>
        <v>79200</v>
      </c>
      <c r="K56" s="59">
        <f t="shared" si="3"/>
        <v>23760</v>
      </c>
      <c r="L56" s="6"/>
      <c r="M56" s="59">
        <f t="shared" si="4"/>
        <v>55440</v>
      </c>
      <c r="N56" s="45">
        <f t="shared" si="6"/>
        <v>55440</v>
      </c>
      <c r="O56" s="45">
        <f t="shared" si="7"/>
        <v>79200</v>
      </c>
      <c r="P56" s="60">
        <v>44260</v>
      </c>
      <c r="Q56" s="60">
        <v>44624</v>
      </c>
      <c r="R56" s="62" t="s">
        <v>25</v>
      </c>
      <c r="S56" s="62" t="s">
        <v>165</v>
      </c>
    </row>
    <row r="57" s="19" customFormat="1" ht="20" customHeight="1" spans="1:19">
      <c r="A57" s="6">
        <v>51</v>
      </c>
      <c r="B57" s="42" t="s">
        <v>160</v>
      </c>
      <c r="C57" s="43" t="s">
        <v>819</v>
      </c>
      <c r="D57" s="6">
        <v>2000</v>
      </c>
      <c r="E57" s="44">
        <v>46.92</v>
      </c>
      <c r="F57" s="43" t="s">
        <v>61</v>
      </c>
      <c r="G57" s="45">
        <f t="shared" si="5"/>
        <v>600000</v>
      </c>
      <c r="H57" s="45">
        <f t="shared" si="0"/>
        <v>90000</v>
      </c>
      <c r="I57" s="45">
        <f t="shared" si="1"/>
        <v>15600</v>
      </c>
      <c r="J57" s="45">
        <f t="shared" si="2"/>
        <v>105600</v>
      </c>
      <c r="K57" s="59">
        <f t="shared" si="3"/>
        <v>31680</v>
      </c>
      <c r="L57" s="6"/>
      <c r="M57" s="59">
        <f t="shared" si="4"/>
        <v>73920</v>
      </c>
      <c r="N57" s="45">
        <f t="shared" si="6"/>
        <v>73920</v>
      </c>
      <c r="O57" s="45">
        <f t="shared" si="7"/>
        <v>105600</v>
      </c>
      <c r="P57" s="60">
        <v>44260</v>
      </c>
      <c r="Q57" s="60">
        <v>44624</v>
      </c>
      <c r="R57" s="62" t="s">
        <v>27</v>
      </c>
      <c r="S57" s="62" t="s">
        <v>162</v>
      </c>
    </row>
    <row r="58" s="19" customFormat="1" ht="20" customHeight="1" spans="1:19">
      <c r="A58" s="6">
        <v>52</v>
      </c>
      <c r="B58" s="42" t="s">
        <v>163</v>
      </c>
      <c r="C58" s="43" t="s">
        <v>820</v>
      </c>
      <c r="D58" s="6">
        <v>2000</v>
      </c>
      <c r="E58" s="44">
        <v>45.55</v>
      </c>
      <c r="F58" s="43" t="s">
        <v>61</v>
      </c>
      <c r="G58" s="45">
        <f t="shared" si="5"/>
        <v>600000</v>
      </c>
      <c r="H58" s="45">
        <f t="shared" si="0"/>
        <v>90000</v>
      </c>
      <c r="I58" s="45">
        <f t="shared" si="1"/>
        <v>15600</v>
      </c>
      <c r="J58" s="45">
        <f t="shared" si="2"/>
        <v>105600</v>
      </c>
      <c r="K58" s="59">
        <f t="shared" si="3"/>
        <v>31680</v>
      </c>
      <c r="L58" s="6"/>
      <c r="M58" s="59">
        <f t="shared" si="4"/>
        <v>73920</v>
      </c>
      <c r="N58" s="45">
        <f t="shared" si="6"/>
        <v>73920</v>
      </c>
      <c r="O58" s="45">
        <f t="shared" si="7"/>
        <v>105600</v>
      </c>
      <c r="P58" s="60">
        <v>44260</v>
      </c>
      <c r="Q58" s="60">
        <v>44624</v>
      </c>
      <c r="R58" s="62" t="s">
        <v>25</v>
      </c>
      <c r="S58" s="62" t="s">
        <v>167</v>
      </c>
    </row>
    <row r="59" s="19" customFormat="1" ht="20" customHeight="1" spans="1:19">
      <c r="A59" s="6">
        <v>53</v>
      </c>
      <c r="B59" s="42" t="s">
        <v>170</v>
      </c>
      <c r="C59" s="43" t="s">
        <v>821</v>
      </c>
      <c r="D59" s="106">
        <v>1000</v>
      </c>
      <c r="E59" s="44">
        <v>23.46</v>
      </c>
      <c r="F59" s="42" t="s">
        <v>61</v>
      </c>
      <c r="G59" s="45">
        <f t="shared" si="5"/>
        <v>300000</v>
      </c>
      <c r="H59" s="45">
        <f t="shared" si="0"/>
        <v>45000</v>
      </c>
      <c r="I59" s="45">
        <f t="shared" si="1"/>
        <v>7800</v>
      </c>
      <c r="J59" s="45">
        <f t="shared" si="2"/>
        <v>52800</v>
      </c>
      <c r="K59" s="59">
        <f t="shared" si="3"/>
        <v>15840</v>
      </c>
      <c r="L59" s="6"/>
      <c r="M59" s="59">
        <f t="shared" si="4"/>
        <v>36960</v>
      </c>
      <c r="N59" s="45">
        <f t="shared" si="6"/>
        <v>36960</v>
      </c>
      <c r="O59" s="45">
        <f t="shared" si="7"/>
        <v>52800</v>
      </c>
      <c r="P59" s="60">
        <v>44261</v>
      </c>
      <c r="Q59" s="60">
        <v>44625</v>
      </c>
      <c r="R59" s="62" t="s">
        <v>23</v>
      </c>
      <c r="S59" s="62" t="s">
        <v>172</v>
      </c>
    </row>
    <row r="60" s="19" customFormat="1" ht="20" customHeight="1" spans="1:19">
      <c r="A60" s="6">
        <v>54</v>
      </c>
      <c r="B60" s="43" t="s">
        <v>173</v>
      </c>
      <c r="C60" s="43" t="s">
        <v>822</v>
      </c>
      <c r="D60" s="106">
        <v>2400</v>
      </c>
      <c r="E60" s="44">
        <v>48.57</v>
      </c>
      <c r="F60" s="42" t="s">
        <v>61</v>
      </c>
      <c r="G60" s="45">
        <f t="shared" si="5"/>
        <v>720000</v>
      </c>
      <c r="H60" s="45">
        <f t="shared" si="0"/>
        <v>108000</v>
      </c>
      <c r="I60" s="45">
        <f t="shared" si="1"/>
        <v>18720</v>
      </c>
      <c r="J60" s="45">
        <f t="shared" si="2"/>
        <v>126720</v>
      </c>
      <c r="K60" s="59">
        <f t="shared" si="3"/>
        <v>38016</v>
      </c>
      <c r="L60" s="6"/>
      <c r="M60" s="59">
        <f t="shared" si="4"/>
        <v>88704</v>
      </c>
      <c r="N60" s="45">
        <f t="shared" si="6"/>
        <v>88704</v>
      </c>
      <c r="O60" s="45">
        <f t="shared" si="7"/>
        <v>126720</v>
      </c>
      <c r="P60" s="60">
        <v>44261</v>
      </c>
      <c r="Q60" s="60">
        <v>44625</v>
      </c>
      <c r="R60" s="62" t="s">
        <v>23</v>
      </c>
      <c r="S60" s="62" t="s">
        <v>175</v>
      </c>
    </row>
    <row r="61" s="19" customFormat="1" ht="20" customHeight="1" spans="1:19">
      <c r="A61" s="6">
        <v>55</v>
      </c>
      <c r="B61" s="43" t="s">
        <v>176</v>
      </c>
      <c r="C61" s="43" t="s">
        <v>823</v>
      </c>
      <c r="D61" s="106">
        <v>2000</v>
      </c>
      <c r="E61" s="44">
        <v>53.39</v>
      </c>
      <c r="F61" s="42" t="s">
        <v>61</v>
      </c>
      <c r="G61" s="45">
        <f t="shared" si="5"/>
        <v>600000</v>
      </c>
      <c r="H61" s="45">
        <f t="shared" si="0"/>
        <v>90000</v>
      </c>
      <c r="I61" s="45">
        <f t="shared" si="1"/>
        <v>15600</v>
      </c>
      <c r="J61" s="45">
        <f t="shared" si="2"/>
        <v>105600</v>
      </c>
      <c r="K61" s="59">
        <f t="shared" si="3"/>
        <v>31680</v>
      </c>
      <c r="L61" s="6"/>
      <c r="M61" s="59">
        <f t="shared" si="4"/>
        <v>73920</v>
      </c>
      <c r="N61" s="45">
        <f t="shared" si="6"/>
        <v>73920</v>
      </c>
      <c r="O61" s="45">
        <f t="shared" si="7"/>
        <v>105600</v>
      </c>
      <c r="P61" s="60">
        <v>44261</v>
      </c>
      <c r="Q61" s="60">
        <v>44625</v>
      </c>
      <c r="R61" s="62" t="s">
        <v>23</v>
      </c>
      <c r="S61" s="62" t="s">
        <v>172</v>
      </c>
    </row>
    <row r="62" s="19" customFormat="1" ht="20" customHeight="1" spans="1:19">
      <c r="A62" s="6">
        <v>56</v>
      </c>
      <c r="B62" s="42" t="s">
        <v>824</v>
      </c>
      <c r="C62" s="43" t="s">
        <v>825</v>
      </c>
      <c r="D62" s="106">
        <v>2000</v>
      </c>
      <c r="E62" s="44">
        <v>46.34</v>
      </c>
      <c r="F62" s="42" t="s">
        <v>61</v>
      </c>
      <c r="G62" s="45">
        <f t="shared" si="5"/>
        <v>600000</v>
      </c>
      <c r="H62" s="45">
        <f t="shared" si="0"/>
        <v>90000</v>
      </c>
      <c r="I62" s="45">
        <f t="shared" si="1"/>
        <v>15600</v>
      </c>
      <c r="J62" s="45">
        <f t="shared" si="2"/>
        <v>105600</v>
      </c>
      <c r="K62" s="59">
        <f t="shared" si="3"/>
        <v>31680</v>
      </c>
      <c r="L62" s="6"/>
      <c r="M62" s="59">
        <f t="shared" si="4"/>
        <v>73920</v>
      </c>
      <c r="N62" s="45">
        <f t="shared" si="6"/>
        <v>73920</v>
      </c>
      <c r="O62" s="45">
        <f t="shared" si="7"/>
        <v>105600</v>
      </c>
      <c r="P62" s="60">
        <v>44279</v>
      </c>
      <c r="Q62" s="60">
        <v>44643</v>
      </c>
      <c r="R62" s="62" t="s">
        <v>23</v>
      </c>
      <c r="S62" s="62" t="s">
        <v>826</v>
      </c>
    </row>
    <row r="63" s="19" customFormat="1" ht="20" customHeight="1" spans="1:19">
      <c r="A63" s="6">
        <v>57</v>
      </c>
      <c r="B63" s="43" t="s">
        <v>178</v>
      </c>
      <c r="C63" s="43" t="s">
        <v>827</v>
      </c>
      <c r="D63" s="106">
        <v>350</v>
      </c>
      <c r="E63" s="44">
        <v>8.11</v>
      </c>
      <c r="F63" s="42" t="s">
        <v>61</v>
      </c>
      <c r="G63" s="45">
        <f t="shared" si="5"/>
        <v>105000</v>
      </c>
      <c r="H63" s="45">
        <f t="shared" si="0"/>
        <v>15750</v>
      </c>
      <c r="I63" s="45">
        <f t="shared" si="1"/>
        <v>2730</v>
      </c>
      <c r="J63" s="45">
        <f t="shared" si="2"/>
        <v>18480</v>
      </c>
      <c r="K63" s="59">
        <f t="shared" si="3"/>
        <v>5544</v>
      </c>
      <c r="L63" s="6"/>
      <c r="M63" s="59">
        <f t="shared" si="4"/>
        <v>12936</v>
      </c>
      <c r="N63" s="45">
        <f t="shared" si="6"/>
        <v>12936</v>
      </c>
      <c r="O63" s="45">
        <f t="shared" si="7"/>
        <v>18480</v>
      </c>
      <c r="P63" s="60">
        <v>44263</v>
      </c>
      <c r="Q63" s="60">
        <v>44627</v>
      </c>
      <c r="R63" s="62" t="s">
        <v>23</v>
      </c>
      <c r="S63" s="62" t="s">
        <v>180</v>
      </c>
    </row>
    <row r="64" s="19" customFormat="1" ht="20" customHeight="1" spans="1:19">
      <c r="A64" s="6">
        <v>58</v>
      </c>
      <c r="B64" s="42" t="s">
        <v>828</v>
      </c>
      <c r="C64" s="43" t="s">
        <v>829</v>
      </c>
      <c r="D64" s="106">
        <v>2000</v>
      </c>
      <c r="E64" s="44">
        <v>62.88</v>
      </c>
      <c r="F64" s="42" t="s">
        <v>61</v>
      </c>
      <c r="G64" s="45">
        <f t="shared" si="5"/>
        <v>600000</v>
      </c>
      <c r="H64" s="45">
        <f t="shared" si="0"/>
        <v>90000</v>
      </c>
      <c r="I64" s="45">
        <f t="shared" si="1"/>
        <v>15600</v>
      </c>
      <c r="J64" s="45">
        <f t="shared" si="2"/>
        <v>105600</v>
      </c>
      <c r="K64" s="59">
        <f t="shared" si="3"/>
        <v>31680</v>
      </c>
      <c r="L64" s="6"/>
      <c r="M64" s="59">
        <f t="shared" si="4"/>
        <v>73920</v>
      </c>
      <c r="N64" s="45">
        <f t="shared" si="6"/>
        <v>73920</v>
      </c>
      <c r="O64" s="45">
        <f t="shared" si="7"/>
        <v>105600</v>
      </c>
      <c r="P64" s="60">
        <v>44263</v>
      </c>
      <c r="Q64" s="60">
        <v>44627</v>
      </c>
      <c r="R64" s="62" t="s">
        <v>23</v>
      </c>
      <c r="S64" s="62" t="s">
        <v>830</v>
      </c>
    </row>
    <row r="65" s="19" customFormat="1" ht="20" customHeight="1" spans="1:19">
      <c r="A65" s="6">
        <v>59</v>
      </c>
      <c r="B65" s="42" t="s">
        <v>831</v>
      </c>
      <c r="C65" s="43" t="s">
        <v>832</v>
      </c>
      <c r="D65" s="106">
        <v>1100</v>
      </c>
      <c r="E65" s="44">
        <v>27.29</v>
      </c>
      <c r="F65" s="42" t="s">
        <v>113</v>
      </c>
      <c r="G65" s="45">
        <f t="shared" si="5"/>
        <v>330000</v>
      </c>
      <c r="H65" s="45">
        <f t="shared" si="0"/>
        <v>49500</v>
      </c>
      <c r="I65" s="45">
        <f t="shared" si="1"/>
        <v>8580</v>
      </c>
      <c r="J65" s="45">
        <f t="shared" si="2"/>
        <v>58080</v>
      </c>
      <c r="K65" s="59">
        <f t="shared" si="3"/>
        <v>17424</v>
      </c>
      <c r="L65" s="6"/>
      <c r="M65" s="59">
        <f t="shared" si="4"/>
        <v>40656</v>
      </c>
      <c r="N65" s="45">
        <f t="shared" si="6"/>
        <v>40656</v>
      </c>
      <c r="O65" s="45">
        <f t="shared" si="7"/>
        <v>58080</v>
      </c>
      <c r="P65" s="60">
        <v>44266</v>
      </c>
      <c r="Q65" s="60">
        <v>44630</v>
      </c>
      <c r="R65" s="62" t="s">
        <v>23</v>
      </c>
      <c r="S65" s="62" t="s">
        <v>833</v>
      </c>
    </row>
    <row r="66" s="19" customFormat="1" ht="20" customHeight="1" spans="1:19">
      <c r="A66" s="6">
        <v>60</v>
      </c>
      <c r="B66" s="42" t="s">
        <v>181</v>
      </c>
      <c r="C66" s="43" t="s">
        <v>834</v>
      </c>
      <c r="D66" s="6">
        <v>900</v>
      </c>
      <c r="E66" s="44">
        <v>22.69</v>
      </c>
      <c r="F66" s="43" t="s">
        <v>61</v>
      </c>
      <c r="G66" s="45">
        <f t="shared" si="5"/>
        <v>270000</v>
      </c>
      <c r="H66" s="45">
        <f t="shared" si="0"/>
        <v>40500</v>
      </c>
      <c r="I66" s="45">
        <f t="shared" si="1"/>
        <v>7020</v>
      </c>
      <c r="J66" s="45">
        <f t="shared" si="2"/>
        <v>47520</v>
      </c>
      <c r="K66" s="59">
        <f t="shared" si="3"/>
        <v>14256</v>
      </c>
      <c r="L66" s="6"/>
      <c r="M66" s="59">
        <f t="shared" si="4"/>
        <v>33264</v>
      </c>
      <c r="N66" s="45">
        <f t="shared" si="6"/>
        <v>33264</v>
      </c>
      <c r="O66" s="45">
        <f t="shared" si="7"/>
        <v>47520</v>
      </c>
      <c r="P66" s="60">
        <v>44268</v>
      </c>
      <c r="Q66" s="60">
        <v>44632</v>
      </c>
      <c r="R66" s="62" t="s">
        <v>26</v>
      </c>
      <c r="S66" s="62" t="s">
        <v>183</v>
      </c>
    </row>
    <row r="67" s="19" customFormat="1" ht="20" customHeight="1" spans="1:19">
      <c r="A67" s="6">
        <v>61</v>
      </c>
      <c r="B67" s="42" t="s">
        <v>181</v>
      </c>
      <c r="C67" s="43" t="s">
        <v>835</v>
      </c>
      <c r="D67" s="6">
        <v>750</v>
      </c>
      <c r="E67" s="44">
        <v>18.82</v>
      </c>
      <c r="F67" s="43" t="s">
        <v>61</v>
      </c>
      <c r="G67" s="45">
        <f t="shared" si="5"/>
        <v>225000</v>
      </c>
      <c r="H67" s="45">
        <f t="shared" si="0"/>
        <v>33750</v>
      </c>
      <c r="I67" s="45">
        <f t="shared" si="1"/>
        <v>5850</v>
      </c>
      <c r="J67" s="45">
        <f t="shared" si="2"/>
        <v>39600</v>
      </c>
      <c r="K67" s="59">
        <f t="shared" si="3"/>
        <v>11880</v>
      </c>
      <c r="L67" s="6"/>
      <c r="M67" s="59">
        <f t="shared" si="4"/>
        <v>27720</v>
      </c>
      <c r="N67" s="45">
        <f t="shared" si="6"/>
        <v>27720</v>
      </c>
      <c r="O67" s="45">
        <f t="shared" si="7"/>
        <v>39600</v>
      </c>
      <c r="P67" s="60">
        <v>44268</v>
      </c>
      <c r="Q67" s="60">
        <v>44632</v>
      </c>
      <c r="R67" s="62" t="s">
        <v>26</v>
      </c>
      <c r="S67" s="62" t="s">
        <v>183</v>
      </c>
    </row>
    <row r="68" s="19" customFormat="1" ht="20" customHeight="1" spans="1:19">
      <c r="A68" s="6">
        <v>62</v>
      </c>
      <c r="B68" s="42" t="s">
        <v>181</v>
      </c>
      <c r="C68" s="43" t="s">
        <v>836</v>
      </c>
      <c r="D68" s="6">
        <v>1500</v>
      </c>
      <c r="E68" s="44">
        <v>35.05</v>
      </c>
      <c r="F68" s="43" t="s">
        <v>68</v>
      </c>
      <c r="G68" s="45">
        <f t="shared" si="5"/>
        <v>450000</v>
      </c>
      <c r="H68" s="45">
        <f t="shared" si="0"/>
        <v>67500</v>
      </c>
      <c r="I68" s="45">
        <f t="shared" si="1"/>
        <v>11700</v>
      </c>
      <c r="J68" s="45">
        <f t="shared" si="2"/>
        <v>79200</v>
      </c>
      <c r="K68" s="59">
        <f t="shared" si="3"/>
        <v>23760</v>
      </c>
      <c r="L68" s="6"/>
      <c r="M68" s="59">
        <f t="shared" si="4"/>
        <v>55440</v>
      </c>
      <c r="N68" s="45">
        <f t="shared" si="6"/>
        <v>55440</v>
      </c>
      <c r="O68" s="45">
        <f t="shared" si="7"/>
        <v>79200</v>
      </c>
      <c r="P68" s="60">
        <v>44268</v>
      </c>
      <c r="Q68" s="60">
        <v>44632</v>
      </c>
      <c r="R68" s="62" t="s">
        <v>26</v>
      </c>
      <c r="S68" s="62" t="s">
        <v>183</v>
      </c>
    </row>
    <row r="69" s="19" customFormat="1" ht="20" customHeight="1" spans="1:19">
      <c r="A69" s="6">
        <v>63</v>
      </c>
      <c r="B69" s="42" t="s">
        <v>181</v>
      </c>
      <c r="C69" s="43" t="s">
        <v>837</v>
      </c>
      <c r="D69" s="6">
        <v>1430</v>
      </c>
      <c r="E69" s="44">
        <v>33.55</v>
      </c>
      <c r="F69" s="43" t="s">
        <v>61</v>
      </c>
      <c r="G69" s="45">
        <f t="shared" si="5"/>
        <v>429000</v>
      </c>
      <c r="H69" s="45">
        <f t="shared" si="0"/>
        <v>64350</v>
      </c>
      <c r="I69" s="45">
        <f t="shared" si="1"/>
        <v>11154</v>
      </c>
      <c r="J69" s="45">
        <f t="shared" si="2"/>
        <v>75504</v>
      </c>
      <c r="K69" s="59">
        <f t="shared" si="3"/>
        <v>22651.2</v>
      </c>
      <c r="L69" s="6"/>
      <c r="M69" s="59">
        <f t="shared" si="4"/>
        <v>52852.8</v>
      </c>
      <c r="N69" s="45">
        <f t="shared" si="6"/>
        <v>52852.8</v>
      </c>
      <c r="O69" s="45">
        <f t="shared" si="7"/>
        <v>75504</v>
      </c>
      <c r="P69" s="60">
        <v>44268</v>
      </c>
      <c r="Q69" s="60">
        <v>44632</v>
      </c>
      <c r="R69" s="62" t="s">
        <v>26</v>
      </c>
      <c r="S69" s="62" t="s">
        <v>186</v>
      </c>
    </row>
    <row r="70" s="19" customFormat="1" ht="20" customHeight="1" spans="1:19">
      <c r="A70" s="6">
        <v>64</v>
      </c>
      <c r="B70" s="42" t="s">
        <v>181</v>
      </c>
      <c r="C70" s="43" t="s">
        <v>838</v>
      </c>
      <c r="D70" s="6">
        <v>1000</v>
      </c>
      <c r="E70" s="44">
        <v>22.93</v>
      </c>
      <c r="F70" s="43" t="s">
        <v>61</v>
      </c>
      <c r="G70" s="45">
        <f t="shared" si="5"/>
        <v>300000</v>
      </c>
      <c r="H70" s="45">
        <f t="shared" si="0"/>
        <v>45000</v>
      </c>
      <c r="I70" s="45">
        <f t="shared" si="1"/>
        <v>7800</v>
      </c>
      <c r="J70" s="45">
        <f t="shared" si="2"/>
        <v>52800</v>
      </c>
      <c r="K70" s="59">
        <f t="shared" si="3"/>
        <v>15840</v>
      </c>
      <c r="L70" s="6"/>
      <c r="M70" s="59">
        <f t="shared" si="4"/>
        <v>36960</v>
      </c>
      <c r="N70" s="45">
        <f t="shared" si="6"/>
        <v>36960</v>
      </c>
      <c r="O70" s="45">
        <f t="shared" si="7"/>
        <v>52800</v>
      </c>
      <c r="P70" s="60">
        <v>44268</v>
      </c>
      <c r="Q70" s="60">
        <v>44632</v>
      </c>
      <c r="R70" s="62" t="s">
        <v>26</v>
      </c>
      <c r="S70" s="62" t="s">
        <v>186</v>
      </c>
    </row>
    <row r="71" s="19" customFormat="1" ht="20" customHeight="1" spans="1:19">
      <c r="A71" s="6">
        <v>65</v>
      </c>
      <c r="B71" s="43" t="s">
        <v>189</v>
      </c>
      <c r="C71" s="43" t="s">
        <v>839</v>
      </c>
      <c r="D71" s="106">
        <v>1450</v>
      </c>
      <c r="E71" s="44">
        <v>33.61</v>
      </c>
      <c r="F71" s="42" t="s">
        <v>61</v>
      </c>
      <c r="G71" s="45">
        <f t="shared" si="5"/>
        <v>435000</v>
      </c>
      <c r="H71" s="45">
        <f t="shared" ref="H71:H134" si="8">D71*300*15%</f>
        <v>65250</v>
      </c>
      <c r="I71" s="45">
        <f t="shared" ref="I71:I134" si="9">D71*300*0.026</f>
        <v>11310</v>
      </c>
      <c r="J71" s="45">
        <f t="shared" ref="J71:J134" si="10">H71+I71</f>
        <v>76560</v>
      </c>
      <c r="K71" s="59">
        <f t="shared" ref="K71:K134" si="11">J71*0.3</f>
        <v>22968</v>
      </c>
      <c r="L71" s="6"/>
      <c r="M71" s="59">
        <f t="shared" ref="M71:M134" si="12">J71*0.7</f>
        <v>53592</v>
      </c>
      <c r="N71" s="45">
        <f t="shared" si="6"/>
        <v>53592</v>
      </c>
      <c r="O71" s="45">
        <f t="shared" si="7"/>
        <v>76560</v>
      </c>
      <c r="P71" s="60">
        <v>44274</v>
      </c>
      <c r="Q71" s="60">
        <v>44638</v>
      </c>
      <c r="R71" s="62" t="s">
        <v>23</v>
      </c>
      <c r="S71" s="62" t="s">
        <v>191</v>
      </c>
    </row>
    <row r="72" s="19" customFormat="1" ht="20" customHeight="1" spans="1:19">
      <c r="A72" s="6">
        <v>66</v>
      </c>
      <c r="B72" s="43" t="s">
        <v>189</v>
      </c>
      <c r="C72" s="43" t="s">
        <v>840</v>
      </c>
      <c r="D72" s="106">
        <v>1500</v>
      </c>
      <c r="E72" s="44">
        <v>34.71</v>
      </c>
      <c r="F72" s="42" t="s">
        <v>61</v>
      </c>
      <c r="G72" s="45">
        <f t="shared" ref="G72:G135" si="13">D72*300</f>
        <v>450000</v>
      </c>
      <c r="H72" s="45">
        <f t="shared" si="8"/>
        <v>67500</v>
      </c>
      <c r="I72" s="45">
        <f t="shared" si="9"/>
        <v>11700</v>
      </c>
      <c r="J72" s="45">
        <f t="shared" si="10"/>
        <v>79200</v>
      </c>
      <c r="K72" s="59">
        <f t="shared" si="11"/>
        <v>23760</v>
      </c>
      <c r="L72" s="6"/>
      <c r="M72" s="59">
        <f t="shared" si="12"/>
        <v>55440</v>
      </c>
      <c r="N72" s="45">
        <f t="shared" ref="N72:N135" si="14">L72+M72</f>
        <v>55440</v>
      </c>
      <c r="O72" s="45">
        <f t="shared" ref="O72:O135" si="15">K72+N72</f>
        <v>79200</v>
      </c>
      <c r="P72" s="60">
        <v>44274</v>
      </c>
      <c r="Q72" s="60">
        <v>44638</v>
      </c>
      <c r="R72" s="62" t="s">
        <v>23</v>
      </c>
      <c r="S72" s="62" t="s">
        <v>191</v>
      </c>
    </row>
    <row r="73" s="19" customFormat="1" ht="20" customHeight="1" spans="1:19">
      <c r="A73" s="6">
        <v>67</v>
      </c>
      <c r="B73" s="43" t="s">
        <v>194</v>
      </c>
      <c r="C73" s="43" t="s">
        <v>841</v>
      </c>
      <c r="D73" s="106">
        <v>1600</v>
      </c>
      <c r="E73" s="44">
        <v>30.71</v>
      </c>
      <c r="F73" s="42" t="s">
        <v>61</v>
      </c>
      <c r="G73" s="45">
        <f t="shared" si="13"/>
        <v>480000</v>
      </c>
      <c r="H73" s="45">
        <f t="shared" si="8"/>
        <v>72000</v>
      </c>
      <c r="I73" s="45">
        <f t="shared" si="9"/>
        <v>12480</v>
      </c>
      <c r="J73" s="45">
        <f t="shared" si="10"/>
        <v>84480</v>
      </c>
      <c r="K73" s="59">
        <f t="shared" si="11"/>
        <v>25344</v>
      </c>
      <c r="L73" s="6"/>
      <c r="M73" s="59">
        <f t="shared" si="12"/>
        <v>59136</v>
      </c>
      <c r="N73" s="45">
        <f t="shared" si="14"/>
        <v>59136</v>
      </c>
      <c r="O73" s="45">
        <f t="shared" si="15"/>
        <v>84480</v>
      </c>
      <c r="P73" s="60">
        <v>44274</v>
      </c>
      <c r="Q73" s="60">
        <v>44638</v>
      </c>
      <c r="R73" s="62" t="s">
        <v>23</v>
      </c>
      <c r="S73" s="62" t="s">
        <v>196</v>
      </c>
    </row>
    <row r="74" s="19" customFormat="1" ht="20" customHeight="1" spans="1:19">
      <c r="A74" s="6">
        <v>68</v>
      </c>
      <c r="B74" s="43" t="s">
        <v>194</v>
      </c>
      <c r="C74" s="43" t="s">
        <v>842</v>
      </c>
      <c r="D74" s="106">
        <v>1400</v>
      </c>
      <c r="E74" s="44">
        <v>26.13</v>
      </c>
      <c r="F74" s="42" t="s">
        <v>68</v>
      </c>
      <c r="G74" s="45">
        <f t="shared" si="13"/>
        <v>420000</v>
      </c>
      <c r="H74" s="45">
        <f t="shared" si="8"/>
        <v>63000</v>
      </c>
      <c r="I74" s="45">
        <f t="shared" si="9"/>
        <v>10920</v>
      </c>
      <c r="J74" s="45">
        <f t="shared" si="10"/>
        <v>73920</v>
      </c>
      <c r="K74" s="59">
        <f t="shared" si="11"/>
        <v>22176</v>
      </c>
      <c r="L74" s="6"/>
      <c r="M74" s="59">
        <f t="shared" si="12"/>
        <v>51744</v>
      </c>
      <c r="N74" s="45">
        <f t="shared" si="14"/>
        <v>51744</v>
      </c>
      <c r="O74" s="45">
        <f t="shared" si="15"/>
        <v>73920</v>
      </c>
      <c r="P74" s="60">
        <v>44274</v>
      </c>
      <c r="Q74" s="60">
        <v>44638</v>
      </c>
      <c r="R74" s="62" t="s">
        <v>23</v>
      </c>
      <c r="S74" s="62" t="s">
        <v>196</v>
      </c>
    </row>
    <row r="75" s="19" customFormat="1" ht="20" customHeight="1" spans="1:19">
      <c r="A75" s="6">
        <v>69</v>
      </c>
      <c r="B75" s="43" t="s">
        <v>189</v>
      </c>
      <c r="C75" s="43" t="s">
        <v>843</v>
      </c>
      <c r="D75" s="106">
        <v>1150</v>
      </c>
      <c r="E75" s="44">
        <v>26.57</v>
      </c>
      <c r="F75" s="42" t="s">
        <v>68</v>
      </c>
      <c r="G75" s="45">
        <f t="shared" si="13"/>
        <v>345000</v>
      </c>
      <c r="H75" s="45">
        <f t="shared" si="8"/>
        <v>51750</v>
      </c>
      <c r="I75" s="45">
        <f t="shared" si="9"/>
        <v>8970</v>
      </c>
      <c r="J75" s="45">
        <f t="shared" si="10"/>
        <v>60720</v>
      </c>
      <c r="K75" s="59">
        <f t="shared" si="11"/>
        <v>18216</v>
      </c>
      <c r="L75" s="6"/>
      <c r="M75" s="59">
        <f t="shared" si="12"/>
        <v>42504</v>
      </c>
      <c r="N75" s="45">
        <f t="shared" si="14"/>
        <v>42504</v>
      </c>
      <c r="O75" s="45">
        <f t="shared" si="15"/>
        <v>60720</v>
      </c>
      <c r="P75" s="60">
        <v>44274</v>
      </c>
      <c r="Q75" s="60">
        <v>44638</v>
      </c>
      <c r="R75" s="62" t="s">
        <v>23</v>
      </c>
      <c r="S75" s="62" t="s">
        <v>191</v>
      </c>
    </row>
    <row r="76" s="19" customFormat="1" ht="20" customHeight="1" spans="1:19">
      <c r="A76" s="6">
        <v>70</v>
      </c>
      <c r="B76" s="43" t="s">
        <v>844</v>
      </c>
      <c r="C76" s="43" t="s">
        <v>845</v>
      </c>
      <c r="D76" s="106">
        <v>2000</v>
      </c>
      <c r="E76" s="44">
        <v>56.9</v>
      </c>
      <c r="F76" s="42" t="s">
        <v>61</v>
      </c>
      <c r="G76" s="45">
        <f t="shared" si="13"/>
        <v>600000</v>
      </c>
      <c r="H76" s="45">
        <f t="shared" si="8"/>
        <v>90000</v>
      </c>
      <c r="I76" s="45">
        <f t="shared" si="9"/>
        <v>15600</v>
      </c>
      <c r="J76" s="45">
        <f t="shared" si="10"/>
        <v>105600</v>
      </c>
      <c r="K76" s="59">
        <f t="shared" si="11"/>
        <v>31680</v>
      </c>
      <c r="L76" s="6"/>
      <c r="M76" s="59">
        <f t="shared" si="12"/>
        <v>73920</v>
      </c>
      <c r="N76" s="45">
        <f t="shared" si="14"/>
        <v>73920</v>
      </c>
      <c r="O76" s="45">
        <f t="shared" si="15"/>
        <v>105600</v>
      </c>
      <c r="P76" s="60">
        <v>44275</v>
      </c>
      <c r="Q76" s="60">
        <v>44639</v>
      </c>
      <c r="R76" s="62" t="s">
        <v>23</v>
      </c>
      <c r="S76" s="62" t="s">
        <v>846</v>
      </c>
    </row>
    <row r="77" s="19" customFormat="1" ht="20" customHeight="1" spans="1:19">
      <c r="A77" s="6">
        <v>71</v>
      </c>
      <c r="B77" s="43" t="s">
        <v>198</v>
      </c>
      <c r="C77" s="43" t="s">
        <v>847</v>
      </c>
      <c r="D77" s="106">
        <v>3500</v>
      </c>
      <c r="E77" s="44">
        <v>80.13</v>
      </c>
      <c r="F77" s="42" t="s">
        <v>61</v>
      </c>
      <c r="G77" s="45">
        <f t="shared" si="13"/>
        <v>1050000</v>
      </c>
      <c r="H77" s="45">
        <f t="shared" si="8"/>
        <v>157500</v>
      </c>
      <c r="I77" s="45">
        <f t="shared" si="9"/>
        <v>27300</v>
      </c>
      <c r="J77" s="45">
        <f t="shared" si="10"/>
        <v>184800</v>
      </c>
      <c r="K77" s="59">
        <f t="shared" si="11"/>
        <v>55440</v>
      </c>
      <c r="L77" s="6"/>
      <c r="M77" s="59">
        <f t="shared" si="12"/>
        <v>129360</v>
      </c>
      <c r="N77" s="45">
        <f t="shared" si="14"/>
        <v>129360</v>
      </c>
      <c r="O77" s="45">
        <f t="shared" si="15"/>
        <v>184800</v>
      </c>
      <c r="P77" s="60">
        <v>44278</v>
      </c>
      <c r="Q77" s="60">
        <v>44642</v>
      </c>
      <c r="R77" s="62" t="s">
        <v>23</v>
      </c>
      <c r="S77" s="62" t="s">
        <v>200</v>
      </c>
    </row>
    <row r="78" s="19" customFormat="1" ht="20" customHeight="1" spans="1:19">
      <c r="A78" s="6">
        <v>72</v>
      </c>
      <c r="B78" s="43" t="s">
        <v>201</v>
      </c>
      <c r="C78" s="43" t="s">
        <v>848</v>
      </c>
      <c r="D78" s="106">
        <v>1000</v>
      </c>
      <c r="E78" s="44">
        <v>34.32</v>
      </c>
      <c r="F78" s="42" t="s">
        <v>107</v>
      </c>
      <c r="G78" s="45">
        <f t="shared" si="13"/>
        <v>300000</v>
      </c>
      <c r="H78" s="45">
        <f t="shared" si="8"/>
        <v>45000</v>
      </c>
      <c r="I78" s="45">
        <f t="shared" si="9"/>
        <v>7800</v>
      </c>
      <c r="J78" s="45">
        <f t="shared" si="10"/>
        <v>52800</v>
      </c>
      <c r="K78" s="59">
        <f t="shared" si="11"/>
        <v>15840</v>
      </c>
      <c r="L78" s="6"/>
      <c r="M78" s="59">
        <f t="shared" si="12"/>
        <v>36960</v>
      </c>
      <c r="N78" s="45">
        <f t="shared" si="14"/>
        <v>36960</v>
      </c>
      <c r="O78" s="45">
        <f t="shared" si="15"/>
        <v>52800</v>
      </c>
      <c r="P78" s="60">
        <v>44280</v>
      </c>
      <c r="Q78" s="60">
        <v>44644</v>
      </c>
      <c r="R78" s="62" t="s">
        <v>23</v>
      </c>
      <c r="S78" s="62" t="s">
        <v>203</v>
      </c>
    </row>
    <row r="79" s="19" customFormat="1" ht="20" customHeight="1" spans="1:19">
      <c r="A79" s="6">
        <v>73</v>
      </c>
      <c r="B79" s="43" t="s">
        <v>201</v>
      </c>
      <c r="C79" s="43" t="s">
        <v>849</v>
      </c>
      <c r="D79" s="106">
        <v>1000</v>
      </c>
      <c r="E79" s="44">
        <v>29.78</v>
      </c>
      <c r="F79" s="42" t="s">
        <v>61</v>
      </c>
      <c r="G79" s="45">
        <f t="shared" si="13"/>
        <v>300000</v>
      </c>
      <c r="H79" s="45">
        <f t="shared" si="8"/>
        <v>45000</v>
      </c>
      <c r="I79" s="45">
        <f t="shared" si="9"/>
        <v>7800</v>
      </c>
      <c r="J79" s="45">
        <f t="shared" si="10"/>
        <v>52800</v>
      </c>
      <c r="K79" s="59">
        <f t="shared" si="11"/>
        <v>15840</v>
      </c>
      <c r="L79" s="6"/>
      <c r="M79" s="59">
        <f t="shared" si="12"/>
        <v>36960</v>
      </c>
      <c r="N79" s="45">
        <f t="shared" si="14"/>
        <v>36960</v>
      </c>
      <c r="O79" s="45">
        <f t="shared" si="15"/>
        <v>52800</v>
      </c>
      <c r="P79" s="60">
        <v>44280</v>
      </c>
      <c r="Q79" s="60">
        <v>44644</v>
      </c>
      <c r="R79" s="62" t="s">
        <v>23</v>
      </c>
      <c r="S79" s="62" t="s">
        <v>203</v>
      </c>
    </row>
    <row r="80" s="19" customFormat="1" ht="20" customHeight="1" spans="1:19">
      <c r="A80" s="6">
        <v>74</v>
      </c>
      <c r="B80" s="43" t="s">
        <v>210</v>
      </c>
      <c r="C80" s="43" t="s">
        <v>850</v>
      </c>
      <c r="D80" s="6">
        <v>5000</v>
      </c>
      <c r="E80" s="44">
        <v>148.48</v>
      </c>
      <c r="F80" s="43" t="s">
        <v>61</v>
      </c>
      <c r="G80" s="45">
        <f t="shared" si="13"/>
        <v>1500000</v>
      </c>
      <c r="H80" s="45">
        <f t="shared" si="8"/>
        <v>225000</v>
      </c>
      <c r="I80" s="45">
        <f t="shared" si="9"/>
        <v>39000</v>
      </c>
      <c r="J80" s="45">
        <f t="shared" si="10"/>
        <v>264000</v>
      </c>
      <c r="K80" s="59">
        <f t="shared" si="11"/>
        <v>79200</v>
      </c>
      <c r="L80" s="6"/>
      <c r="M80" s="59">
        <f t="shared" si="12"/>
        <v>184800</v>
      </c>
      <c r="N80" s="45">
        <f t="shared" si="14"/>
        <v>184800</v>
      </c>
      <c r="O80" s="45">
        <f t="shared" si="15"/>
        <v>264000</v>
      </c>
      <c r="P80" s="60">
        <v>44280</v>
      </c>
      <c r="Q80" s="60">
        <v>44644</v>
      </c>
      <c r="R80" s="62" t="s">
        <v>27</v>
      </c>
      <c r="S80" s="62" t="s">
        <v>212</v>
      </c>
    </row>
    <row r="81" s="19" customFormat="1" ht="20" customHeight="1" spans="1:19">
      <c r="A81" s="6">
        <v>75</v>
      </c>
      <c r="B81" s="43" t="s">
        <v>79</v>
      </c>
      <c r="C81" s="43" t="s">
        <v>851</v>
      </c>
      <c r="D81" s="6">
        <v>2514</v>
      </c>
      <c r="E81" s="44">
        <v>60.11</v>
      </c>
      <c r="F81" s="43" t="s">
        <v>61</v>
      </c>
      <c r="G81" s="45">
        <f t="shared" si="13"/>
        <v>754200</v>
      </c>
      <c r="H81" s="45">
        <f t="shared" si="8"/>
        <v>113130</v>
      </c>
      <c r="I81" s="45">
        <f t="shared" si="9"/>
        <v>19609.2</v>
      </c>
      <c r="J81" s="45">
        <f t="shared" si="10"/>
        <v>132739.2</v>
      </c>
      <c r="K81" s="59">
        <f t="shared" si="11"/>
        <v>39821.76</v>
      </c>
      <c r="L81" s="6"/>
      <c r="M81" s="59">
        <f t="shared" si="12"/>
        <v>92917.44</v>
      </c>
      <c r="N81" s="45">
        <f t="shared" si="14"/>
        <v>92917.44</v>
      </c>
      <c r="O81" s="45">
        <f t="shared" si="15"/>
        <v>132739.2</v>
      </c>
      <c r="P81" s="60">
        <v>44276</v>
      </c>
      <c r="Q81" s="108">
        <v>44641</v>
      </c>
      <c r="R81" s="62" t="s">
        <v>27</v>
      </c>
      <c r="S81" s="62" t="s">
        <v>209</v>
      </c>
    </row>
    <row r="82" s="19" customFormat="1" ht="20" customHeight="1" spans="1:19">
      <c r="A82" s="6">
        <v>76</v>
      </c>
      <c r="B82" s="43" t="s">
        <v>213</v>
      </c>
      <c r="C82" s="43" t="s">
        <v>852</v>
      </c>
      <c r="D82" s="6">
        <v>2450</v>
      </c>
      <c r="E82" s="44">
        <v>71.08</v>
      </c>
      <c r="F82" s="43" t="s">
        <v>107</v>
      </c>
      <c r="G82" s="45">
        <f t="shared" si="13"/>
        <v>735000</v>
      </c>
      <c r="H82" s="45">
        <f t="shared" si="8"/>
        <v>110250</v>
      </c>
      <c r="I82" s="45">
        <f t="shared" si="9"/>
        <v>19110</v>
      </c>
      <c r="J82" s="45">
        <f t="shared" si="10"/>
        <v>129360</v>
      </c>
      <c r="K82" s="59">
        <f t="shared" si="11"/>
        <v>38808</v>
      </c>
      <c r="L82" s="6"/>
      <c r="M82" s="59">
        <f t="shared" si="12"/>
        <v>90552</v>
      </c>
      <c r="N82" s="45">
        <f t="shared" si="14"/>
        <v>90552</v>
      </c>
      <c r="O82" s="45">
        <f t="shared" si="15"/>
        <v>129360</v>
      </c>
      <c r="P82" s="60">
        <v>44280</v>
      </c>
      <c r="Q82" s="60">
        <v>44644</v>
      </c>
      <c r="R82" s="62" t="s">
        <v>27</v>
      </c>
      <c r="S82" s="62" t="s">
        <v>212</v>
      </c>
    </row>
    <row r="83" s="19" customFormat="1" ht="20" customHeight="1" spans="1:19">
      <c r="A83" s="6">
        <v>77</v>
      </c>
      <c r="B83" s="43" t="s">
        <v>205</v>
      </c>
      <c r="C83" s="43" t="s">
        <v>853</v>
      </c>
      <c r="D83" s="6">
        <v>3646</v>
      </c>
      <c r="E83" s="44">
        <v>92.93</v>
      </c>
      <c r="F83" s="43" t="s">
        <v>61</v>
      </c>
      <c r="G83" s="45">
        <f t="shared" si="13"/>
        <v>1093800</v>
      </c>
      <c r="H83" s="45">
        <f t="shared" si="8"/>
        <v>164070</v>
      </c>
      <c r="I83" s="45">
        <f t="shared" si="9"/>
        <v>28438.8</v>
      </c>
      <c r="J83" s="45">
        <f t="shared" si="10"/>
        <v>192508.8</v>
      </c>
      <c r="K83" s="59">
        <f t="shared" si="11"/>
        <v>57752.64</v>
      </c>
      <c r="L83" s="6"/>
      <c r="M83" s="59">
        <f t="shared" si="12"/>
        <v>134756.16</v>
      </c>
      <c r="N83" s="45">
        <f t="shared" si="14"/>
        <v>134756.16</v>
      </c>
      <c r="O83" s="45">
        <f t="shared" si="15"/>
        <v>192508.8</v>
      </c>
      <c r="P83" s="60">
        <v>44286</v>
      </c>
      <c r="Q83" s="60">
        <v>44650</v>
      </c>
      <c r="R83" s="62" t="s">
        <v>27</v>
      </c>
      <c r="S83" s="62" t="s">
        <v>207</v>
      </c>
    </row>
    <row r="84" s="19" customFormat="1" ht="20" customHeight="1" spans="1:19">
      <c r="A84" s="6">
        <v>78</v>
      </c>
      <c r="B84" s="43" t="s">
        <v>215</v>
      </c>
      <c r="C84" s="43" t="s">
        <v>854</v>
      </c>
      <c r="D84" s="106">
        <v>1500</v>
      </c>
      <c r="E84" s="44">
        <v>23.58</v>
      </c>
      <c r="F84" s="42" t="s">
        <v>61</v>
      </c>
      <c r="G84" s="45">
        <f t="shared" si="13"/>
        <v>450000</v>
      </c>
      <c r="H84" s="45">
        <f t="shared" si="8"/>
        <v>67500</v>
      </c>
      <c r="I84" s="45">
        <f t="shared" si="9"/>
        <v>11700</v>
      </c>
      <c r="J84" s="45">
        <f t="shared" si="10"/>
        <v>79200</v>
      </c>
      <c r="K84" s="59">
        <f t="shared" si="11"/>
        <v>23760</v>
      </c>
      <c r="L84" s="6"/>
      <c r="M84" s="59">
        <f t="shared" si="12"/>
        <v>55440</v>
      </c>
      <c r="N84" s="45">
        <f t="shared" si="14"/>
        <v>55440</v>
      </c>
      <c r="O84" s="45">
        <f t="shared" si="15"/>
        <v>79200</v>
      </c>
      <c r="P84" s="60">
        <v>44277</v>
      </c>
      <c r="Q84" s="60">
        <v>44641</v>
      </c>
      <c r="R84" s="62" t="s">
        <v>23</v>
      </c>
      <c r="S84" s="62" t="s">
        <v>172</v>
      </c>
    </row>
    <row r="85" s="19" customFormat="1" ht="20" customHeight="1" spans="1:19">
      <c r="A85" s="6">
        <v>79</v>
      </c>
      <c r="B85" s="43" t="s">
        <v>217</v>
      </c>
      <c r="C85" s="43" t="s">
        <v>855</v>
      </c>
      <c r="D85" s="106">
        <v>2000</v>
      </c>
      <c r="E85" s="44">
        <v>30.07</v>
      </c>
      <c r="F85" s="42" t="s">
        <v>61</v>
      </c>
      <c r="G85" s="45">
        <f t="shared" si="13"/>
        <v>600000</v>
      </c>
      <c r="H85" s="45">
        <f t="shared" si="8"/>
        <v>90000</v>
      </c>
      <c r="I85" s="45">
        <f t="shared" si="9"/>
        <v>15600</v>
      </c>
      <c r="J85" s="45">
        <f t="shared" si="10"/>
        <v>105600</v>
      </c>
      <c r="K85" s="59">
        <f t="shared" si="11"/>
        <v>31680</v>
      </c>
      <c r="L85" s="6"/>
      <c r="M85" s="59">
        <f t="shared" si="12"/>
        <v>73920</v>
      </c>
      <c r="N85" s="45">
        <f t="shared" si="14"/>
        <v>73920</v>
      </c>
      <c r="O85" s="45">
        <f t="shared" si="15"/>
        <v>105600</v>
      </c>
      <c r="P85" s="60">
        <v>44277</v>
      </c>
      <c r="Q85" s="60">
        <v>44641</v>
      </c>
      <c r="R85" s="62" t="s">
        <v>23</v>
      </c>
      <c r="S85" s="62" t="s">
        <v>172</v>
      </c>
    </row>
    <row r="86" s="19" customFormat="1" ht="20" customHeight="1" spans="1:19">
      <c r="A86" s="6">
        <v>80</v>
      </c>
      <c r="B86" s="43" t="s">
        <v>219</v>
      </c>
      <c r="C86" s="43" t="s">
        <v>856</v>
      </c>
      <c r="D86" s="106">
        <v>1500</v>
      </c>
      <c r="E86" s="44">
        <v>25.82</v>
      </c>
      <c r="F86" s="42" t="s">
        <v>61</v>
      </c>
      <c r="G86" s="45">
        <f t="shared" si="13"/>
        <v>450000</v>
      </c>
      <c r="H86" s="45">
        <f t="shared" si="8"/>
        <v>67500</v>
      </c>
      <c r="I86" s="45">
        <f t="shared" si="9"/>
        <v>11700</v>
      </c>
      <c r="J86" s="45">
        <f t="shared" si="10"/>
        <v>79200</v>
      </c>
      <c r="K86" s="59">
        <f t="shared" si="11"/>
        <v>23760</v>
      </c>
      <c r="L86" s="6"/>
      <c r="M86" s="59">
        <f t="shared" si="12"/>
        <v>55440</v>
      </c>
      <c r="N86" s="45">
        <f t="shared" si="14"/>
        <v>55440</v>
      </c>
      <c r="O86" s="45">
        <f t="shared" si="15"/>
        <v>79200</v>
      </c>
      <c r="P86" s="60">
        <v>44277</v>
      </c>
      <c r="Q86" s="60">
        <v>44641</v>
      </c>
      <c r="R86" s="62" t="s">
        <v>23</v>
      </c>
      <c r="S86" s="62" t="s">
        <v>114</v>
      </c>
    </row>
    <row r="87" s="19" customFormat="1" ht="20" customHeight="1" spans="1:19">
      <c r="A87" s="6">
        <v>81</v>
      </c>
      <c r="B87" s="43" t="s">
        <v>221</v>
      </c>
      <c r="C87" s="43" t="s">
        <v>857</v>
      </c>
      <c r="D87" s="106">
        <v>2000</v>
      </c>
      <c r="E87" s="44">
        <v>30.7</v>
      </c>
      <c r="F87" s="42" t="s">
        <v>61</v>
      </c>
      <c r="G87" s="45">
        <f t="shared" si="13"/>
        <v>600000</v>
      </c>
      <c r="H87" s="45">
        <f t="shared" si="8"/>
        <v>90000</v>
      </c>
      <c r="I87" s="45">
        <f t="shared" si="9"/>
        <v>15600</v>
      </c>
      <c r="J87" s="45">
        <f t="shared" si="10"/>
        <v>105600</v>
      </c>
      <c r="K87" s="59">
        <f t="shared" si="11"/>
        <v>31680</v>
      </c>
      <c r="L87" s="6"/>
      <c r="M87" s="59">
        <f t="shared" si="12"/>
        <v>73920</v>
      </c>
      <c r="N87" s="45">
        <f t="shared" si="14"/>
        <v>73920</v>
      </c>
      <c r="O87" s="45">
        <f t="shared" si="15"/>
        <v>105600</v>
      </c>
      <c r="P87" s="60">
        <v>44277</v>
      </c>
      <c r="Q87" s="60">
        <v>44641</v>
      </c>
      <c r="R87" s="62" t="s">
        <v>23</v>
      </c>
      <c r="S87" s="62" t="s">
        <v>87</v>
      </c>
    </row>
    <row r="88" s="19" customFormat="1" ht="20" customHeight="1" spans="1:19">
      <c r="A88" s="6">
        <v>82</v>
      </c>
      <c r="B88" s="43" t="s">
        <v>223</v>
      </c>
      <c r="C88" s="43" t="s">
        <v>858</v>
      </c>
      <c r="D88" s="106">
        <v>1500</v>
      </c>
      <c r="E88" s="44">
        <v>22.47</v>
      </c>
      <c r="F88" s="42" t="s">
        <v>61</v>
      </c>
      <c r="G88" s="45">
        <f t="shared" si="13"/>
        <v>450000</v>
      </c>
      <c r="H88" s="45">
        <f t="shared" si="8"/>
        <v>67500</v>
      </c>
      <c r="I88" s="45">
        <f t="shared" si="9"/>
        <v>11700</v>
      </c>
      <c r="J88" s="45">
        <f t="shared" si="10"/>
        <v>79200</v>
      </c>
      <c r="K88" s="59">
        <f t="shared" si="11"/>
        <v>23760</v>
      </c>
      <c r="L88" s="6"/>
      <c r="M88" s="59">
        <f t="shared" si="12"/>
        <v>55440</v>
      </c>
      <c r="N88" s="45">
        <f t="shared" si="14"/>
        <v>55440</v>
      </c>
      <c r="O88" s="45">
        <f t="shared" si="15"/>
        <v>79200</v>
      </c>
      <c r="P88" s="60">
        <v>44277</v>
      </c>
      <c r="Q88" s="60">
        <v>44641</v>
      </c>
      <c r="R88" s="62" t="s">
        <v>23</v>
      </c>
      <c r="S88" s="62" t="s">
        <v>172</v>
      </c>
    </row>
    <row r="89" s="19" customFormat="1" ht="20" customHeight="1" spans="1:19">
      <c r="A89" s="6">
        <v>83</v>
      </c>
      <c r="B89" s="43" t="s">
        <v>225</v>
      </c>
      <c r="C89" s="43" t="s">
        <v>859</v>
      </c>
      <c r="D89" s="6">
        <v>2000</v>
      </c>
      <c r="E89" s="44">
        <v>47.27</v>
      </c>
      <c r="F89" s="43" t="s">
        <v>61</v>
      </c>
      <c r="G89" s="45">
        <f t="shared" si="13"/>
        <v>600000</v>
      </c>
      <c r="H89" s="45">
        <f t="shared" si="8"/>
        <v>90000</v>
      </c>
      <c r="I89" s="45">
        <f t="shared" si="9"/>
        <v>15600</v>
      </c>
      <c r="J89" s="45">
        <f t="shared" si="10"/>
        <v>105600</v>
      </c>
      <c r="K89" s="59">
        <f t="shared" si="11"/>
        <v>31680</v>
      </c>
      <c r="L89" s="6"/>
      <c r="M89" s="59">
        <f t="shared" si="12"/>
        <v>73920</v>
      </c>
      <c r="N89" s="45">
        <f t="shared" si="14"/>
        <v>73920</v>
      </c>
      <c r="O89" s="45">
        <f t="shared" si="15"/>
        <v>105600</v>
      </c>
      <c r="P89" s="60">
        <v>44283</v>
      </c>
      <c r="Q89" s="60">
        <v>44647</v>
      </c>
      <c r="R89" s="62" t="s">
        <v>27</v>
      </c>
      <c r="S89" s="62" t="s">
        <v>207</v>
      </c>
    </row>
    <row r="90" s="19" customFormat="1" ht="20" customHeight="1" spans="1:19">
      <c r="A90" s="6">
        <v>84</v>
      </c>
      <c r="B90" s="43" t="s">
        <v>227</v>
      </c>
      <c r="C90" s="43" t="s">
        <v>860</v>
      </c>
      <c r="D90" s="6">
        <v>1646</v>
      </c>
      <c r="E90" s="44">
        <v>41.77</v>
      </c>
      <c r="F90" s="43" t="s">
        <v>61</v>
      </c>
      <c r="G90" s="45">
        <f t="shared" si="13"/>
        <v>493800</v>
      </c>
      <c r="H90" s="45">
        <f t="shared" si="8"/>
        <v>74070</v>
      </c>
      <c r="I90" s="45">
        <f t="shared" si="9"/>
        <v>12838.8</v>
      </c>
      <c r="J90" s="45">
        <f t="shared" si="10"/>
        <v>86908.8</v>
      </c>
      <c r="K90" s="59">
        <f t="shared" si="11"/>
        <v>26072.64</v>
      </c>
      <c r="L90" s="6"/>
      <c r="M90" s="59">
        <f t="shared" si="12"/>
        <v>60836.16</v>
      </c>
      <c r="N90" s="45">
        <f t="shared" si="14"/>
        <v>60836.16</v>
      </c>
      <c r="O90" s="45">
        <f t="shared" si="15"/>
        <v>86908.8</v>
      </c>
      <c r="P90" s="60">
        <v>44283</v>
      </c>
      <c r="Q90" s="60">
        <v>44647</v>
      </c>
      <c r="R90" s="62" t="s">
        <v>27</v>
      </c>
      <c r="S90" s="62" t="s">
        <v>207</v>
      </c>
    </row>
    <row r="91" s="19" customFormat="1" ht="20" customHeight="1" spans="1:19">
      <c r="A91" s="6">
        <v>85</v>
      </c>
      <c r="B91" s="43" t="s">
        <v>229</v>
      </c>
      <c r="C91" s="43" t="s">
        <v>861</v>
      </c>
      <c r="D91" s="106">
        <v>8100</v>
      </c>
      <c r="E91" s="44">
        <v>185.14</v>
      </c>
      <c r="F91" s="42" t="s">
        <v>61</v>
      </c>
      <c r="G91" s="45">
        <f t="shared" si="13"/>
        <v>2430000</v>
      </c>
      <c r="H91" s="45">
        <f t="shared" si="8"/>
        <v>364500</v>
      </c>
      <c r="I91" s="45">
        <f t="shared" si="9"/>
        <v>63180</v>
      </c>
      <c r="J91" s="45">
        <f t="shared" si="10"/>
        <v>427680</v>
      </c>
      <c r="K91" s="59">
        <f t="shared" si="11"/>
        <v>128304</v>
      </c>
      <c r="L91" s="6"/>
      <c r="M91" s="59">
        <f t="shared" si="12"/>
        <v>299376</v>
      </c>
      <c r="N91" s="45">
        <f t="shared" si="14"/>
        <v>299376</v>
      </c>
      <c r="O91" s="45">
        <f t="shared" si="15"/>
        <v>427680</v>
      </c>
      <c r="P91" s="60">
        <v>44282</v>
      </c>
      <c r="Q91" s="60">
        <v>44646</v>
      </c>
      <c r="R91" s="62" t="s">
        <v>23</v>
      </c>
      <c r="S91" s="62" t="s">
        <v>231</v>
      </c>
    </row>
    <row r="92" s="19" customFormat="1" ht="20" customHeight="1" spans="1:19">
      <c r="A92" s="6">
        <v>86</v>
      </c>
      <c r="B92" s="43" t="s">
        <v>232</v>
      </c>
      <c r="C92" s="43" t="s">
        <v>862</v>
      </c>
      <c r="D92" s="106">
        <v>5000</v>
      </c>
      <c r="E92" s="44">
        <v>132.68</v>
      </c>
      <c r="F92" s="42" t="s">
        <v>107</v>
      </c>
      <c r="G92" s="45">
        <f t="shared" si="13"/>
        <v>1500000</v>
      </c>
      <c r="H92" s="45">
        <f t="shared" si="8"/>
        <v>225000</v>
      </c>
      <c r="I92" s="45">
        <f t="shared" si="9"/>
        <v>39000</v>
      </c>
      <c r="J92" s="45">
        <f t="shared" si="10"/>
        <v>264000</v>
      </c>
      <c r="K92" s="59">
        <f t="shared" si="11"/>
        <v>79200</v>
      </c>
      <c r="L92" s="6"/>
      <c r="M92" s="59">
        <f t="shared" si="12"/>
        <v>184800</v>
      </c>
      <c r="N92" s="45">
        <f t="shared" si="14"/>
        <v>184800</v>
      </c>
      <c r="O92" s="45">
        <f t="shared" si="15"/>
        <v>264000</v>
      </c>
      <c r="P92" s="60">
        <v>44285</v>
      </c>
      <c r="Q92" s="60">
        <v>44649</v>
      </c>
      <c r="R92" s="62" t="s">
        <v>23</v>
      </c>
      <c r="S92" s="62" t="s">
        <v>234</v>
      </c>
    </row>
    <row r="93" s="19" customFormat="1" ht="20" customHeight="1" spans="1:19">
      <c r="A93" s="6">
        <v>87</v>
      </c>
      <c r="B93" s="43" t="s">
        <v>235</v>
      </c>
      <c r="C93" s="43" t="s">
        <v>863</v>
      </c>
      <c r="D93" s="6">
        <v>1600</v>
      </c>
      <c r="E93" s="44">
        <v>37</v>
      </c>
      <c r="F93" s="43" t="s">
        <v>61</v>
      </c>
      <c r="G93" s="45">
        <f t="shared" si="13"/>
        <v>480000</v>
      </c>
      <c r="H93" s="45">
        <f t="shared" si="8"/>
        <v>72000</v>
      </c>
      <c r="I93" s="45">
        <f t="shared" si="9"/>
        <v>12480</v>
      </c>
      <c r="J93" s="45">
        <f t="shared" si="10"/>
        <v>84480</v>
      </c>
      <c r="K93" s="59">
        <f t="shared" si="11"/>
        <v>25344</v>
      </c>
      <c r="L93" s="6"/>
      <c r="M93" s="59">
        <f t="shared" si="12"/>
        <v>59136</v>
      </c>
      <c r="N93" s="45">
        <f t="shared" si="14"/>
        <v>59136</v>
      </c>
      <c r="O93" s="45">
        <f t="shared" si="15"/>
        <v>84480</v>
      </c>
      <c r="P93" s="60">
        <v>44198</v>
      </c>
      <c r="Q93" s="60">
        <v>44562</v>
      </c>
      <c r="R93" s="62" t="s">
        <v>25</v>
      </c>
      <c r="S93" s="62" t="s">
        <v>864</v>
      </c>
    </row>
    <row r="94" s="19" customFormat="1" ht="20" customHeight="1" spans="1:19">
      <c r="A94" s="6">
        <v>88</v>
      </c>
      <c r="B94" s="43" t="s">
        <v>238</v>
      </c>
      <c r="C94" s="43" t="s">
        <v>865</v>
      </c>
      <c r="D94" s="106">
        <v>1860</v>
      </c>
      <c r="E94" s="44">
        <v>42.33</v>
      </c>
      <c r="F94" s="42" t="s">
        <v>240</v>
      </c>
      <c r="G94" s="45">
        <f t="shared" si="13"/>
        <v>558000</v>
      </c>
      <c r="H94" s="45">
        <f t="shared" si="8"/>
        <v>83700</v>
      </c>
      <c r="I94" s="45">
        <f t="shared" si="9"/>
        <v>14508</v>
      </c>
      <c r="J94" s="45">
        <f t="shared" si="10"/>
        <v>98208</v>
      </c>
      <c r="K94" s="59">
        <f t="shared" si="11"/>
        <v>29462.4</v>
      </c>
      <c r="L94" s="6"/>
      <c r="M94" s="59">
        <f t="shared" si="12"/>
        <v>68745.6</v>
      </c>
      <c r="N94" s="45">
        <f t="shared" si="14"/>
        <v>68745.6</v>
      </c>
      <c r="O94" s="45">
        <f t="shared" si="15"/>
        <v>98208</v>
      </c>
      <c r="P94" s="60">
        <v>44200</v>
      </c>
      <c r="Q94" s="60">
        <v>44564</v>
      </c>
      <c r="R94" s="62" t="s">
        <v>23</v>
      </c>
      <c r="S94" s="62" t="s">
        <v>241</v>
      </c>
    </row>
    <row r="95" s="19" customFormat="1" ht="20" customHeight="1" spans="1:19">
      <c r="A95" s="6">
        <v>89</v>
      </c>
      <c r="B95" s="43" t="s">
        <v>242</v>
      </c>
      <c r="C95" s="43" t="s">
        <v>866</v>
      </c>
      <c r="D95" s="106">
        <v>1400</v>
      </c>
      <c r="E95" s="44">
        <v>41</v>
      </c>
      <c r="F95" s="42" t="s">
        <v>61</v>
      </c>
      <c r="G95" s="45">
        <f t="shared" si="13"/>
        <v>420000</v>
      </c>
      <c r="H95" s="45">
        <f t="shared" si="8"/>
        <v>63000</v>
      </c>
      <c r="I95" s="45">
        <f t="shared" si="9"/>
        <v>10920</v>
      </c>
      <c r="J95" s="45">
        <f t="shared" si="10"/>
        <v>73920</v>
      </c>
      <c r="K95" s="59">
        <f t="shared" si="11"/>
        <v>22176</v>
      </c>
      <c r="L95" s="6"/>
      <c r="M95" s="59">
        <f t="shared" si="12"/>
        <v>51744</v>
      </c>
      <c r="N95" s="45">
        <f t="shared" si="14"/>
        <v>51744</v>
      </c>
      <c r="O95" s="45">
        <f t="shared" si="15"/>
        <v>73920</v>
      </c>
      <c r="P95" s="60">
        <v>44198</v>
      </c>
      <c r="Q95" s="60">
        <v>44562</v>
      </c>
      <c r="R95" s="62" t="s">
        <v>23</v>
      </c>
      <c r="S95" s="62" t="s">
        <v>241</v>
      </c>
    </row>
    <row r="96" s="19" customFormat="1" ht="20" customHeight="1" spans="1:19">
      <c r="A96" s="6">
        <v>90</v>
      </c>
      <c r="B96" s="43" t="s">
        <v>867</v>
      </c>
      <c r="C96" s="43" t="s">
        <v>868</v>
      </c>
      <c r="D96" s="106">
        <v>1300</v>
      </c>
      <c r="E96" s="44">
        <v>27.35</v>
      </c>
      <c r="F96" s="42" t="s">
        <v>113</v>
      </c>
      <c r="G96" s="45">
        <f t="shared" si="13"/>
        <v>390000</v>
      </c>
      <c r="H96" s="45">
        <f t="shared" si="8"/>
        <v>58500</v>
      </c>
      <c r="I96" s="45">
        <f t="shared" si="9"/>
        <v>10140</v>
      </c>
      <c r="J96" s="45">
        <f t="shared" si="10"/>
        <v>68640</v>
      </c>
      <c r="K96" s="59">
        <f t="shared" si="11"/>
        <v>20592</v>
      </c>
      <c r="L96" s="6"/>
      <c r="M96" s="59">
        <f t="shared" si="12"/>
        <v>48048</v>
      </c>
      <c r="N96" s="45">
        <f t="shared" si="14"/>
        <v>48048</v>
      </c>
      <c r="O96" s="45">
        <f t="shared" si="15"/>
        <v>68640</v>
      </c>
      <c r="P96" s="60">
        <v>44198</v>
      </c>
      <c r="Q96" s="60">
        <v>44562</v>
      </c>
      <c r="R96" s="62" t="s">
        <v>23</v>
      </c>
      <c r="S96" s="62" t="s">
        <v>352</v>
      </c>
    </row>
    <row r="97" s="19" customFormat="1" ht="20" customHeight="1" spans="1:19">
      <c r="A97" s="6">
        <v>91</v>
      </c>
      <c r="B97" s="43" t="s">
        <v>869</v>
      </c>
      <c r="C97" s="43" t="s">
        <v>870</v>
      </c>
      <c r="D97" s="106">
        <v>1300</v>
      </c>
      <c r="E97" s="44">
        <v>32.22</v>
      </c>
      <c r="F97" s="42" t="s">
        <v>61</v>
      </c>
      <c r="G97" s="45">
        <f t="shared" si="13"/>
        <v>390000</v>
      </c>
      <c r="H97" s="45">
        <f t="shared" si="8"/>
        <v>58500</v>
      </c>
      <c r="I97" s="45">
        <f t="shared" si="9"/>
        <v>10140</v>
      </c>
      <c r="J97" s="45">
        <f t="shared" si="10"/>
        <v>68640</v>
      </c>
      <c r="K97" s="59">
        <f t="shared" si="11"/>
        <v>20592</v>
      </c>
      <c r="L97" s="6"/>
      <c r="M97" s="59">
        <f t="shared" si="12"/>
        <v>48048</v>
      </c>
      <c r="N97" s="45">
        <f t="shared" si="14"/>
        <v>48048</v>
      </c>
      <c r="O97" s="45">
        <f t="shared" si="15"/>
        <v>68640</v>
      </c>
      <c r="P97" s="60">
        <v>44201</v>
      </c>
      <c r="Q97" s="60">
        <v>44565</v>
      </c>
      <c r="R97" s="62" t="s">
        <v>23</v>
      </c>
      <c r="S97" s="62" t="s">
        <v>871</v>
      </c>
    </row>
    <row r="98" s="19" customFormat="1" ht="20" customHeight="1" spans="1:19">
      <c r="A98" s="6">
        <v>92</v>
      </c>
      <c r="B98" s="43" t="s">
        <v>244</v>
      </c>
      <c r="C98" s="43" t="s">
        <v>872</v>
      </c>
      <c r="D98" s="106">
        <v>800</v>
      </c>
      <c r="E98" s="44">
        <v>24.16</v>
      </c>
      <c r="F98" s="42"/>
      <c r="G98" s="45">
        <f t="shared" si="13"/>
        <v>240000</v>
      </c>
      <c r="H98" s="45">
        <f t="shared" si="8"/>
        <v>36000</v>
      </c>
      <c r="I98" s="45">
        <f t="shared" si="9"/>
        <v>6240</v>
      </c>
      <c r="J98" s="45">
        <f t="shared" si="10"/>
        <v>42240</v>
      </c>
      <c r="K98" s="59">
        <f t="shared" si="11"/>
        <v>12672</v>
      </c>
      <c r="L98" s="6"/>
      <c r="M98" s="59">
        <f t="shared" si="12"/>
        <v>29568</v>
      </c>
      <c r="N98" s="45">
        <f t="shared" si="14"/>
        <v>29568</v>
      </c>
      <c r="O98" s="45">
        <f t="shared" si="15"/>
        <v>42240</v>
      </c>
      <c r="P98" s="60">
        <v>44198</v>
      </c>
      <c r="Q98" s="60"/>
      <c r="R98" s="62" t="s">
        <v>23</v>
      </c>
      <c r="S98" s="62" t="s">
        <v>246</v>
      </c>
    </row>
    <row r="99" s="19" customFormat="1" ht="20" customHeight="1" spans="1:19">
      <c r="A99" s="6">
        <v>93</v>
      </c>
      <c r="B99" s="43" t="s">
        <v>247</v>
      </c>
      <c r="C99" s="43" t="s">
        <v>873</v>
      </c>
      <c r="D99" s="106">
        <v>600</v>
      </c>
      <c r="E99" s="44">
        <v>14.06</v>
      </c>
      <c r="F99" s="42"/>
      <c r="G99" s="45">
        <f t="shared" si="13"/>
        <v>180000</v>
      </c>
      <c r="H99" s="45">
        <f t="shared" si="8"/>
        <v>27000</v>
      </c>
      <c r="I99" s="45">
        <f t="shared" si="9"/>
        <v>4680</v>
      </c>
      <c r="J99" s="45">
        <f t="shared" si="10"/>
        <v>31680</v>
      </c>
      <c r="K99" s="59">
        <f t="shared" si="11"/>
        <v>9504</v>
      </c>
      <c r="L99" s="6"/>
      <c r="M99" s="59">
        <f t="shared" si="12"/>
        <v>22176</v>
      </c>
      <c r="N99" s="45">
        <f t="shared" si="14"/>
        <v>22176</v>
      </c>
      <c r="O99" s="45">
        <f t="shared" si="15"/>
        <v>31680</v>
      </c>
      <c r="P99" s="60">
        <v>44198</v>
      </c>
      <c r="Q99" s="60"/>
      <c r="R99" s="62" t="s">
        <v>23</v>
      </c>
      <c r="S99" s="62" t="s">
        <v>249</v>
      </c>
    </row>
    <row r="100" s="19" customFormat="1" ht="20" customHeight="1" spans="1:19">
      <c r="A100" s="6">
        <v>94</v>
      </c>
      <c r="B100" s="43" t="s">
        <v>250</v>
      </c>
      <c r="C100" s="43" t="s">
        <v>874</v>
      </c>
      <c r="D100" s="106">
        <v>1100</v>
      </c>
      <c r="E100" s="44">
        <v>20.11</v>
      </c>
      <c r="F100" s="42" t="s">
        <v>61</v>
      </c>
      <c r="G100" s="45">
        <f t="shared" si="13"/>
        <v>330000</v>
      </c>
      <c r="H100" s="45">
        <f t="shared" si="8"/>
        <v>49500</v>
      </c>
      <c r="I100" s="45">
        <f t="shared" si="9"/>
        <v>8580</v>
      </c>
      <c r="J100" s="45">
        <f t="shared" si="10"/>
        <v>58080</v>
      </c>
      <c r="K100" s="59">
        <f t="shared" si="11"/>
        <v>17424</v>
      </c>
      <c r="L100" s="6"/>
      <c r="M100" s="59">
        <f t="shared" si="12"/>
        <v>40656</v>
      </c>
      <c r="N100" s="45">
        <f t="shared" si="14"/>
        <v>40656</v>
      </c>
      <c r="O100" s="45">
        <f t="shared" si="15"/>
        <v>58080</v>
      </c>
      <c r="P100" s="60">
        <v>44198</v>
      </c>
      <c r="Q100" s="60">
        <v>44562</v>
      </c>
      <c r="R100" s="62" t="s">
        <v>23</v>
      </c>
      <c r="S100" s="62" t="s">
        <v>249</v>
      </c>
    </row>
    <row r="101" s="19" customFormat="1" ht="20" customHeight="1" spans="1:19">
      <c r="A101" s="6">
        <v>95</v>
      </c>
      <c r="B101" s="43" t="s">
        <v>255</v>
      </c>
      <c r="C101" s="43" t="s">
        <v>875</v>
      </c>
      <c r="D101" s="6">
        <v>1300</v>
      </c>
      <c r="E101" s="44">
        <v>43.24</v>
      </c>
      <c r="F101" s="43" t="s">
        <v>61</v>
      </c>
      <c r="G101" s="45">
        <f t="shared" si="13"/>
        <v>390000</v>
      </c>
      <c r="H101" s="45">
        <f t="shared" si="8"/>
        <v>58500</v>
      </c>
      <c r="I101" s="45">
        <f t="shared" si="9"/>
        <v>10140</v>
      </c>
      <c r="J101" s="45">
        <f t="shared" si="10"/>
        <v>68640</v>
      </c>
      <c r="K101" s="59">
        <f t="shared" si="11"/>
        <v>20592</v>
      </c>
      <c r="L101" s="6"/>
      <c r="M101" s="59">
        <f t="shared" si="12"/>
        <v>48048</v>
      </c>
      <c r="N101" s="45">
        <f t="shared" si="14"/>
        <v>48048</v>
      </c>
      <c r="O101" s="45">
        <f t="shared" si="15"/>
        <v>68640</v>
      </c>
      <c r="P101" s="60">
        <v>44198</v>
      </c>
      <c r="Q101" s="60">
        <v>44562</v>
      </c>
      <c r="R101" s="62" t="s">
        <v>24</v>
      </c>
      <c r="S101" s="62" t="s">
        <v>257</v>
      </c>
    </row>
    <row r="102" s="19" customFormat="1" ht="20" customHeight="1" spans="1:19">
      <c r="A102" s="6">
        <v>96</v>
      </c>
      <c r="B102" s="43" t="s">
        <v>252</v>
      </c>
      <c r="C102" s="43" t="s">
        <v>876</v>
      </c>
      <c r="D102" s="6">
        <v>1980</v>
      </c>
      <c r="E102" s="44">
        <v>36.01</v>
      </c>
      <c r="F102" s="43" t="s">
        <v>68</v>
      </c>
      <c r="G102" s="45">
        <f t="shared" si="13"/>
        <v>594000</v>
      </c>
      <c r="H102" s="45">
        <f t="shared" si="8"/>
        <v>89100</v>
      </c>
      <c r="I102" s="45">
        <f t="shared" si="9"/>
        <v>15444</v>
      </c>
      <c r="J102" s="45">
        <f t="shared" si="10"/>
        <v>104544</v>
      </c>
      <c r="K102" s="59">
        <f t="shared" si="11"/>
        <v>31363.2</v>
      </c>
      <c r="L102" s="6"/>
      <c r="M102" s="59">
        <f t="shared" si="12"/>
        <v>73180.8</v>
      </c>
      <c r="N102" s="45">
        <f t="shared" si="14"/>
        <v>73180.8</v>
      </c>
      <c r="O102" s="45">
        <f t="shared" si="15"/>
        <v>104544</v>
      </c>
      <c r="P102" s="60">
        <v>44212</v>
      </c>
      <c r="Q102" s="60">
        <v>44578</v>
      </c>
      <c r="R102" s="62" t="s">
        <v>24</v>
      </c>
      <c r="S102" s="62" t="s">
        <v>254</v>
      </c>
    </row>
    <row r="103" s="19" customFormat="1" ht="20" customHeight="1" spans="1:19">
      <c r="A103" s="6">
        <v>97</v>
      </c>
      <c r="B103" s="43" t="s">
        <v>258</v>
      </c>
      <c r="C103" s="43" t="s">
        <v>877</v>
      </c>
      <c r="D103" s="106">
        <v>1000</v>
      </c>
      <c r="E103" s="44">
        <v>23</v>
      </c>
      <c r="F103" s="42"/>
      <c r="G103" s="45">
        <f t="shared" si="13"/>
        <v>300000</v>
      </c>
      <c r="H103" s="45">
        <f t="shared" si="8"/>
        <v>45000</v>
      </c>
      <c r="I103" s="45">
        <f t="shared" si="9"/>
        <v>7800</v>
      </c>
      <c r="J103" s="45">
        <f t="shared" si="10"/>
        <v>52800</v>
      </c>
      <c r="K103" s="59">
        <f t="shared" si="11"/>
        <v>15840</v>
      </c>
      <c r="L103" s="6"/>
      <c r="M103" s="59">
        <f t="shared" si="12"/>
        <v>36960</v>
      </c>
      <c r="N103" s="45">
        <f t="shared" si="14"/>
        <v>36960</v>
      </c>
      <c r="O103" s="45">
        <f t="shared" si="15"/>
        <v>52800</v>
      </c>
      <c r="P103" s="60">
        <v>44198</v>
      </c>
      <c r="Q103" s="60"/>
      <c r="R103" s="62" t="s">
        <v>23</v>
      </c>
      <c r="S103" s="62" t="s">
        <v>262</v>
      </c>
    </row>
    <row r="104" s="19" customFormat="1" ht="20" customHeight="1" spans="1:19">
      <c r="A104" s="6">
        <v>98</v>
      </c>
      <c r="B104" s="43" t="s">
        <v>258</v>
      </c>
      <c r="C104" s="43" t="s">
        <v>878</v>
      </c>
      <c r="D104" s="106">
        <v>1000</v>
      </c>
      <c r="E104" s="44">
        <v>24.65</v>
      </c>
      <c r="F104" s="42"/>
      <c r="G104" s="45">
        <f t="shared" si="13"/>
        <v>300000</v>
      </c>
      <c r="H104" s="45">
        <f t="shared" si="8"/>
        <v>45000</v>
      </c>
      <c r="I104" s="45">
        <f t="shared" si="9"/>
        <v>7800</v>
      </c>
      <c r="J104" s="45">
        <f t="shared" si="10"/>
        <v>52800</v>
      </c>
      <c r="K104" s="59">
        <f t="shared" si="11"/>
        <v>15840</v>
      </c>
      <c r="L104" s="6"/>
      <c r="M104" s="59">
        <f t="shared" si="12"/>
        <v>36960</v>
      </c>
      <c r="N104" s="45">
        <f t="shared" si="14"/>
        <v>36960</v>
      </c>
      <c r="O104" s="45">
        <f t="shared" si="15"/>
        <v>52800</v>
      </c>
      <c r="P104" s="60">
        <v>44198</v>
      </c>
      <c r="Q104" s="60"/>
      <c r="R104" s="62" t="s">
        <v>23</v>
      </c>
      <c r="S104" s="62" t="s">
        <v>260</v>
      </c>
    </row>
    <row r="105" s="19" customFormat="1" ht="20" customHeight="1" spans="1:19">
      <c r="A105" s="6">
        <v>99</v>
      </c>
      <c r="B105" s="43" t="s">
        <v>263</v>
      </c>
      <c r="C105" s="43" t="s">
        <v>879</v>
      </c>
      <c r="D105" s="106">
        <v>300</v>
      </c>
      <c r="E105" s="44">
        <v>6.82</v>
      </c>
      <c r="F105" s="42"/>
      <c r="G105" s="45">
        <f t="shared" si="13"/>
        <v>90000</v>
      </c>
      <c r="H105" s="45">
        <f t="shared" si="8"/>
        <v>13500</v>
      </c>
      <c r="I105" s="45">
        <f t="shared" si="9"/>
        <v>2340</v>
      </c>
      <c r="J105" s="45">
        <f t="shared" si="10"/>
        <v>15840</v>
      </c>
      <c r="K105" s="59">
        <f t="shared" si="11"/>
        <v>4752</v>
      </c>
      <c r="L105" s="6"/>
      <c r="M105" s="59">
        <f t="shared" si="12"/>
        <v>11088</v>
      </c>
      <c r="N105" s="45">
        <f t="shared" si="14"/>
        <v>11088</v>
      </c>
      <c r="O105" s="45">
        <f t="shared" si="15"/>
        <v>15840</v>
      </c>
      <c r="P105" s="60">
        <v>44198</v>
      </c>
      <c r="Q105" s="60"/>
      <c r="R105" s="62" t="s">
        <v>23</v>
      </c>
      <c r="S105" s="62" t="s">
        <v>880</v>
      </c>
    </row>
    <row r="106" s="19" customFormat="1" ht="20" customHeight="1" spans="1:19">
      <c r="A106" s="6">
        <v>100</v>
      </c>
      <c r="B106" s="43" t="s">
        <v>266</v>
      </c>
      <c r="C106" s="107" t="s">
        <v>881</v>
      </c>
      <c r="D106" s="106">
        <v>1300</v>
      </c>
      <c r="E106" s="44">
        <v>23.9</v>
      </c>
      <c r="F106" s="42" t="s">
        <v>61</v>
      </c>
      <c r="G106" s="45">
        <f t="shared" si="13"/>
        <v>390000</v>
      </c>
      <c r="H106" s="45">
        <f t="shared" si="8"/>
        <v>58500</v>
      </c>
      <c r="I106" s="45">
        <f t="shared" si="9"/>
        <v>10140</v>
      </c>
      <c r="J106" s="45">
        <f t="shared" si="10"/>
        <v>68640</v>
      </c>
      <c r="K106" s="59">
        <f t="shared" si="11"/>
        <v>20592</v>
      </c>
      <c r="L106" s="6"/>
      <c r="M106" s="59">
        <f t="shared" si="12"/>
        <v>48048</v>
      </c>
      <c r="N106" s="45">
        <f t="shared" si="14"/>
        <v>48048</v>
      </c>
      <c r="O106" s="45">
        <f t="shared" si="15"/>
        <v>68640</v>
      </c>
      <c r="P106" s="60">
        <v>44211</v>
      </c>
      <c r="Q106" s="60">
        <v>44575</v>
      </c>
      <c r="R106" s="62" t="s">
        <v>23</v>
      </c>
      <c r="S106" s="62" t="s">
        <v>249</v>
      </c>
    </row>
    <row r="107" s="19" customFormat="1" ht="20" customHeight="1" spans="1:19">
      <c r="A107" s="6">
        <v>101</v>
      </c>
      <c r="B107" s="43" t="s">
        <v>266</v>
      </c>
      <c r="C107" s="107" t="s">
        <v>882</v>
      </c>
      <c r="D107" s="106">
        <v>2200</v>
      </c>
      <c r="E107" s="44">
        <v>49.46</v>
      </c>
      <c r="F107" s="42" t="s">
        <v>61</v>
      </c>
      <c r="G107" s="45">
        <f t="shared" si="13"/>
        <v>660000</v>
      </c>
      <c r="H107" s="45">
        <f t="shared" si="8"/>
        <v>99000</v>
      </c>
      <c r="I107" s="45">
        <f t="shared" si="9"/>
        <v>17160</v>
      </c>
      <c r="J107" s="45">
        <f t="shared" si="10"/>
        <v>116160</v>
      </c>
      <c r="K107" s="59">
        <f t="shared" si="11"/>
        <v>34848</v>
      </c>
      <c r="L107" s="6"/>
      <c r="M107" s="59">
        <f t="shared" si="12"/>
        <v>81312</v>
      </c>
      <c r="N107" s="45">
        <f t="shared" si="14"/>
        <v>81312</v>
      </c>
      <c r="O107" s="45">
        <f t="shared" si="15"/>
        <v>116160</v>
      </c>
      <c r="P107" s="60">
        <v>44211</v>
      </c>
      <c r="Q107" s="60">
        <v>44575</v>
      </c>
      <c r="R107" s="62" t="s">
        <v>23</v>
      </c>
      <c r="S107" s="62" t="s">
        <v>249</v>
      </c>
    </row>
    <row r="108" s="19" customFormat="1" ht="20" customHeight="1" spans="1:19">
      <c r="A108" s="6">
        <v>102</v>
      </c>
      <c r="B108" s="43" t="s">
        <v>266</v>
      </c>
      <c r="C108" s="107" t="s">
        <v>883</v>
      </c>
      <c r="D108" s="106">
        <v>1800</v>
      </c>
      <c r="E108" s="44">
        <v>47.18</v>
      </c>
      <c r="F108" s="42" t="s">
        <v>61</v>
      </c>
      <c r="G108" s="45">
        <f t="shared" si="13"/>
        <v>540000</v>
      </c>
      <c r="H108" s="45">
        <f t="shared" si="8"/>
        <v>81000</v>
      </c>
      <c r="I108" s="45">
        <f t="shared" si="9"/>
        <v>14040</v>
      </c>
      <c r="J108" s="45">
        <f t="shared" si="10"/>
        <v>95040</v>
      </c>
      <c r="K108" s="59">
        <f t="shared" si="11"/>
        <v>28512</v>
      </c>
      <c r="L108" s="6"/>
      <c r="M108" s="59">
        <f t="shared" si="12"/>
        <v>66528</v>
      </c>
      <c r="N108" s="45">
        <f t="shared" si="14"/>
        <v>66528</v>
      </c>
      <c r="O108" s="45">
        <f t="shared" si="15"/>
        <v>95040</v>
      </c>
      <c r="P108" s="60">
        <v>44211</v>
      </c>
      <c r="Q108" s="60">
        <v>44575</v>
      </c>
      <c r="R108" s="62" t="s">
        <v>23</v>
      </c>
      <c r="S108" s="62" t="s">
        <v>249</v>
      </c>
    </row>
    <row r="109" s="19" customFormat="1" ht="20" customHeight="1" spans="1:19">
      <c r="A109" s="6">
        <v>103</v>
      </c>
      <c r="B109" s="43" t="s">
        <v>270</v>
      </c>
      <c r="C109" s="43" t="s">
        <v>884</v>
      </c>
      <c r="D109" s="106">
        <v>1800</v>
      </c>
      <c r="E109" s="44">
        <v>32.7</v>
      </c>
      <c r="F109" s="42" t="s">
        <v>61</v>
      </c>
      <c r="G109" s="45">
        <f t="shared" si="13"/>
        <v>540000</v>
      </c>
      <c r="H109" s="45">
        <f t="shared" si="8"/>
        <v>81000</v>
      </c>
      <c r="I109" s="45">
        <f t="shared" si="9"/>
        <v>14040</v>
      </c>
      <c r="J109" s="45">
        <f t="shared" si="10"/>
        <v>95040</v>
      </c>
      <c r="K109" s="59">
        <f t="shared" si="11"/>
        <v>28512</v>
      </c>
      <c r="L109" s="6"/>
      <c r="M109" s="59">
        <f t="shared" si="12"/>
        <v>66528</v>
      </c>
      <c r="N109" s="45">
        <f t="shared" si="14"/>
        <v>66528</v>
      </c>
      <c r="O109" s="45">
        <f t="shared" si="15"/>
        <v>95040</v>
      </c>
      <c r="P109" s="60">
        <v>44217</v>
      </c>
      <c r="Q109" s="60">
        <v>44581</v>
      </c>
      <c r="R109" s="62" t="s">
        <v>23</v>
      </c>
      <c r="S109" s="62" t="s">
        <v>272</v>
      </c>
    </row>
    <row r="110" s="19" customFormat="1" ht="20" customHeight="1" spans="1:19">
      <c r="A110" s="6">
        <v>104</v>
      </c>
      <c r="B110" s="43" t="s">
        <v>273</v>
      </c>
      <c r="C110" s="43" t="s">
        <v>885</v>
      </c>
      <c r="D110" s="106">
        <v>800</v>
      </c>
      <c r="E110" s="44">
        <v>16.05</v>
      </c>
      <c r="F110" s="42" t="s">
        <v>61</v>
      </c>
      <c r="G110" s="45">
        <f t="shared" si="13"/>
        <v>240000</v>
      </c>
      <c r="H110" s="45">
        <f t="shared" si="8"/>
        <v>36000</v>
      </c>
      <c r="I110" s="45">
        <f t="shared" si="9"/>
        <v>6240</v>
      </c>
      <c r="J110" s="45">
        <f t="shared" si="10"/>
        <v>42240</v>
      </c>
      <c r="K110" s="59">
        <f t="shared" si="11"/>
        <v>12672</v>
      </c>
      <c r="L110" s="6"/>
      <c r="M110" s="59">
        <f t="shared" si="12"/>
        <v>29568</v>
      </c>
      <c r="N110" s="45">
        <f t="shared" si="14"/>
        <v>29568</v>
      </c>
      <c r="O110" s="45">
        <f t="shared" si="15"/>
        <v>42240</v>
      </c>
      <c r="P110" s="60">
        <v>44219</v>
      </c>
      <c r="Q110" s="60">
        <v>44583</v>
      </c>
      <c r="R110" s="62" t="s">
        <v>23</v>
      </c>
      <c r="S110" s="62" t="s">
        <v>249</v>
      </c>
    </row>
    <row r="111" s="19" customFormat="1" ht="20" customHeight="1" spans="1:19">
      <c r="A111" s="6">
        <v>105</v>
      </c>
      <c r="B111" s="43" t="s">
        <v>273</v>
      </c>
      <c r="C111" s="43" t="s">
        <v>886</v>
      </c>
      <c r="D111" s="106">
        <v>1500</v>
      </c>
      <c r="E111" s="44">
        <v>27.79</v>
      </c>
      <c r="F111" s="42" t="s">
        <v>61</v>
      </c>
      <c r="G111" s="45">
        <f t="shared" si="13"/>
        <v>450000</v>
      </c>
      <c r="H111" s="45">
        <f t="shared" si="8"/>
        <v>67500</v>
      </c>
      <c r="I111" s="45">
        <f t="shared" si="9"/>
        <v>11700</v>
      </c>
      <c r="J111" s="45">
        <f t="shared" si="10"/>
        <v>79200</v>
      </c>
      <c r="K111" s="59">
        <f t="shared" si="11"/>
        <v>23760</v>
      </c>
      <c r="L111" s="6"/>
      <c r="M111" s="59">
        <f t="shared" si="12"/>
        <v>55440</v>
      </c>
      <c r="N111" s="45">
        <f t="shared" si="14"/>
        <v>55440</v>
      </c>
      <c r="O111" s="45">
        <f t="shared" si="15"/>
        <v>79200</v>
      </c>
      <c r="P111" s="60">
        <v>44219</v>
      </c>
      <c r="Q111" s="60">
        <v>44583</v>
      </c>
      <c r="R111" s="62" t="s">
        <v>23</v>
      </c>
      <c r="S111" s="62" t="s">
        <v>276</v>
      </c>
    </row>
    <row r="112" s="19" customFormat="1" ht="20" customHeight="1" spans="1:19">
      <c r="A112" s="6">
        <v>106</v>
      </c>
      <c r="B112" s="43" t="s">
        <v>277</v>
      </c>
      <c r="C112" s="43" t="s">
        <v>887</v>
      </c>
      <c r="D112" s="106">
        <v>800</v>
      </c>
      <c r="E112" s="44">
        <v>14.65</v>
      </c>
      <c r="F112" s="42"/>
      <c r="G112" s="45">
        <f t="shared" si="13"/>
        <v>240000</v>
      </c>
      <c r="H112" s="45">
        <f t="shared" si="8"/>
        <v>36000</v>
      </c>
      <c r="I112" s="45">
        <f t="shared" si="9"/>
        <v>6240</v>
      </c>
      <c r="J112" s="45">
        <f t="shared" si="10"/>
        <v>42240</v>
      </c>
      <c r="K112" s="59">
        <f t="shared" si="11"/>
        <v>12672</v>
      </c>
      <c r="L112" s="6"/>
      <c r="M112" s="59">
        <f t="shared" si="12"/>
        <v>29568</v>
      </c>
      <c r="N112" s="45">
        <f t="shared" si="14"/>
        <v>29568</v>
      </c>
      <c r="O112" s="45">
        <f t="shared" si="15"/>
        <v>42240</v>
      </c>
      <c r="P112" s="60">
        <v>44219</v>
      </c>
      <c r="Q112" s="60"/>
      <c r="R112" s="62" t="s">
        <v>23</v>
      </c>
      <c r="S112" s="62" t="s">
        <v>249</v>
      </c>
    </row>
    <row r="113" s="19" customFormat="1" ht="20" customHeight="1" spans="1:19">
      <c r="A113" s="6">
        <v>107</v>
      </c>
      <c r="B113" s="43" t="s">
        <v>277</v>
      </c>
      <c r="C113" s="43" t="s">
        <v>888</v>
      </c>
      <c r="D113" s="106">
        <v>1500</v>
      </c>
      <c r="E113" s="44">
        <v>34.1</v>
      </c>
      <c r="F113" s="42" t="s">
        <v>61</v>
      </c>
      <c r="G113" s="45">
        <f t="shared" si="13"/>
        <v>450000</v>
      </c>
      <c r="H113" s="45">
        <f t="shared" si="8"/>
        <v>67500</v>
      </c>
      <c r="I113" s="45">
        <f t="shared" si="9"/>
        <v>11700</v>
      </c>
      <c r="J113" s="45">
        <f t="shared" si="10"/>
        <v>79200</v>
      </c>
      <c r="K113" s="59">
        <f t="shared" si="11"/>
        <v>23760</v>
      </c>
      <c r="L113" s="6"/>
      <c r="M113" s="59">
        <f t="shared" si="12"/>
        <v>55440</v>
      </c>
      <c r="N113" s="45">
        <f t="shared" si="14"/>
        <v>55440</v>
      </c>
      <c r="O113" s="45">
        <f t="shared" si="15"/>
        <v>79200</v>
      </c>
      <c r="P113" s="60">
        <v>44219</v>
      </c>
      <c r="Q113" s="60">
        <v>44583</v>
      </c>
      <c r="R113" s="62" t="s">
        <v>23</v>
      </c>
      <c r="S113" s="62" t="s">
        <v>276</v>
      </c>
    </row>
    <row r="114" s="19" customFormat="1" ht="20" customHeight="1" spans="1:19">
      <c r="A114" s="6">
        <v>108</v>
      </c>
      <c r="B114" s="43" t="s">
        <v>280</v>
      </c>
      <c r="C114" s="43" t="s">
        <v>889</v>
      </c>
      <c r="D114" s="106">
        <v>1800</v>
      </c>
      <c r="E114" s="44">
        <v>37</v>
      </c>
      <c r="F114" s="42" t="s">
        <v>61</v>
      </c>
      <c r="G114" s="45">
        <f t="shared" si="13"/>
        <v>540000</v>
      </c>
      <c r="H114" s="45">
        <f t="shared" si="8"/>
        <v>81000</v>
      </c>
      <c r="I114" s="45">
        <f t="shared" si="9"/>
        <v>14040</v>
      </c>
      <c r="J114" s="45">
        <f t="shared" si="10"/>
        <v>95040</v>
      </c>
      <c r="K114" s="59">
        <f t="shared" si="11"/>
        <v>28512</v>
      </c>
      <c r="L114" s="6"/>
      <c r="M114" s="59">
        <f t="shared" si="12"/>
        <v>66528</v>
      </c>
      <c r="N114" s="45">
        <f t="shared" si="14"/>
        <v>66528</v>
      </c>
      <c r="O114" s="45">
        <f t="shared" si="15"/>
        <v>95040</v>
      </c>
      <c r="P114" s="60">
        <v>44221</v>
      </c>
      <c r="Q114" s="60">
        <v>44585</v>
      </c>
      <c r="R114" s="62" t="s">
        <v>23</v>
      </c>
      <c r="S114" s="62" t="s">
        <v>282</v>
      </c>
    </row>
    <row r="115" s="19" customFormat="1" ht="20" customHeight="1" spans="1:19">
      <c r="A115" s="6">
        <v>109</v>
      </c>
      <c r="B115" s="43" t="s">
        <v>283</v>
      </c>
      <c r="C115" s="43" t="s">
        <v>890</v>
      </c>
      <c r="D115" s="6">
        <v>1500</v>
      </c>
      <c r="E115" s="44">
        <v>36.81</v>
      </c>
      <c r="F115" s="43" t="s">
        <v>61</v>
      </c>
      <c r="G115" s="45">
        <f t="shared" si="13"/>
        <v>450000</v>
      </c>
      <c r="H115" s="45">
        <f t="shared" si="8"/>
        <v>67500</v>
      </c>
      <c r="I115" s="45">
        <f t="shared" si="9"/>
        <v>11700</v>
      </c>
      <c r="J115" s="45">
        <f t="shared" si="10"/>
        <v>79200</v>
      </c>
      <c r="K115" s="59">
        <f t="shared" si="11"/>
        <v>23760</v>
      </c>
      <c r="L115" s="6"/>
      <c r="M115" s="59">
        <f t="shared" si="12"/>
        <v>55440</v>
      </c>
      <c r="N115" s="45">
        <f t="shared" si="14"/>
        <v>55440</v>
      </c>
      <c r="O115" s="45">
        <f t="shared" si="15"/>
        <v>79200</v>
      </c>
      <c r="P115" s="60">
        <v>44223</v>
      </c>
      <c r="Q115" s="60">
        <v>44587</v>
      </c>
      <c r="R115" s="62" t="s">
        <v>27</v>
      </c>
      <c r="S115" s="62" t="s">
        <v>285</v>
      </c>
    </row>
    <row r="116" s="19" customFormat="1" ht="20" customHeight="1" spans="1:19">
      <c r="A116" s="6">
        <v>110</v>
      </c>
      <c r="B116" s="43" t="s">
        <v>283</v>
      </c>
      <c r="C116" s="43" t="s">
        <v>891</v>
      </c>
      <c r="D116" s="6">
        <v>2000</v>
      </c>
      <c r="E116" s="44">
        <v>58.56</v>
      </c>
      <c r="F116" s="43" t="s">
        <v>61</v>
      </c>
      <c r="G116" s="45">
        <f t="shared" si="13"/>
        <v>600000</v>
      </c>
      <c r="H116" s="45">
        <f t="shared" si="8"/>
        <v>90000</v>
      </c>
      <c r="I116" s="45">
        <f t="shared" si="9"/>
        <v>15600</v>
      </c>
      <c r="J116" s="45">
        <f t="shared" si="10"/>
        <v>105600</v>
      </c>
      <c r="K116" s="59">
        <f t="shared" si="11"/>
        <v>31680</v>
      </c>
      <c r="L116" s="6"/>
      <c r="M116" s="59">
        <f t="shared" si="12"/>
        <v>73920</v>
      </c>
      <c r="N116" s="45">
        <f t="shared" si="14"/>
        <v>73920</v>
      </c>
      <c r="O116" s="45">
        <f t="shared" si="15"/>
        <v>105600</v>
      </c>
      <c r="P116" s="60">
        <v>44223</v>
      </c>
      <c r="Q116" s="60">
        <v>44587</v>
      </c>
      <c r="R116" s="62" t="s">
        <v>27</v>
      </c>
      <c r="S116" s="62" t="s">
        <v>285</v>
      </c>
    </row>
    <row r="117" s="19" customFormat="1" ht="20" customHeight="1" spans="1:19">
      <c r="A117" s="6">
        <v>111</v>
      </c>
      <c r="B117" s="43" t="s">
        <v>283</v>
      </c>
      <c r="C117" s="43" t="s">
        <v>892</v>
      </c>
      <c r="D117" s="6">
        <v>1600</v>
      </c>
      <c r="E117" s="44">
        <v>39.91</v>
      </c>
      <c r="F117" s="43" t="s">
        <v>61</v>
      </c>
      <c r="G117" s="45">
        <f t="shared" si="13"/>
        <v>480000</v>
      </c>
      <c r="H117" s="45">
        <f t="shared" si="8"/>
        <v>72000</v>
      </c>
      <c r="I117" s="45">
        <f t="shared" si="9"/>
        <v>12480</v>
      </c>
      <c r="J117" s="45">
        <f t="shared" si="10"/>
        <v>84480</v>
      </c>
      <c r="K117" s="59">
        <f t="shared" si="11"/>
        <v>25344</v>
      </c>
      <c r="L117" s="6"/>
      <c r="M117" s="59">
        <f t="shared" si="12"/>
        <v>59136</v>
      </c>
      <c r="N117" s="45">
        <f t="shared" si="14"/>
        <v>59136</v>
      </c>
      <c r="O117" s="45">
        <f t="shared" si="15"/>
        <v>84480</v>
      </c>
      <c r="P117" s="60">
        <v>44223</v>
      </c>
      <c r="Q117" s="60">
        <v>44587</v>
      </c>
      <c r="R117" s="62" t="s">
        <v>27</v>
      </c>
      <c r="S117" s="62" t="s">
        <v>285</v>
      </c>
    </row>
    <row r="118" s="19" customFormat="1" ht="20" customHeight="1" spans="1:19">
      <c r="A118" s="6">
        <v>112</v>
      </c>
      <c r="B118" s="43" t="s">
        <v>288</v>
      </c>
      <c r="C118" s="43" t="s">
        <v>893</v>
      </c>
      <c r="D118" s="106">
        <v>2000</v>
      </c>
      <c r="E118" s="44">
        <v>35.89</v>
      </c>
      <c r="F118" s="42" t="s">
        <v>61</v>
      </c>
      <c r="G118" s="45">
        <f t="shared" si="13"/>
        <v>600000</v>
      </c>
      <c r="H118" s="45">
        <f t="shared" si="8"/>
        <v>90000</v>
      </c>
      <c r="I118" s="45">
        <f t="shared" si="9"/>
        <v>15600</v>
      </c>
      <c r="J118" s="45">
        <f t="shared" si="10"/>
        <v>105600</v>
      </c>
      <c r="K118" s="59">
        <f t="shared" si="11"/>
        <v>31680</v>
      </c>
      <c r="L118" s="6"/>
      <c r="M118" s="59">
        <f t="shared" si="12"/>
        <v>73920</v>
      </c>
      <c r="N118" s="45">
        <f t="shared" si="14"/>
        <v>73920</v>
      </c>
      <c r="O118" s="45">
        <f t="shared" si="15"/>
        <v>105600</v>
      </c>
      <c r="P118" s="60">
        <v>44219</v>
      </c>
      <c r="Q118" s="60">
        <v>44583</v>
      </c>
      <c r="R118" s="62" t="s">
        <v>23</v>
      </c>
      <c r="S118" s="62" t="s">
        <v>249</v>
      </c>
    </row>
    <row r="119" s="19" customFormat="1" ht="20" customHeight="1" spans="1:19">
      <c r="A119" s="6">
        <v>113</v>
      </c>
      <c r="B119" s="43" t="s">
        <v>290</v>
      </c>
      <c r="C119" s="43" t="s">
        <v>894</v>
      </c>
      <c r="D119" s="106">
        <v>1200</v>
      </c>
      <c r="E119" s="44">
        <v>21.46</v>
      </c>
      <c r="F119" s="42"/>
      <c r="G119" s="45">
        <f t="shared" si="13"/>
        <v>360000</v>
      </c>
      <c r="H119" s="45">
        <f t="shared" si="8"/>
        <v>54000</v>
      </c>
      <c r="I119" s="45">
        <f t="shared" si="9"/>
        <v>9360</v>
      </c>
      <c r="J119" s="45">
        <f t="shared" si="10"/>
        <v>63360</v>
      </c>
      <c r="K119" s="59">
        <f t="shared" si="11"/>
        <v>19008</v>
      </c>
      <c r="L119" s="6"/>
      <c r="M119" s="59">
        <f t="shared" si="12"/>
        <v>44352</v>
      </c>
      <c r="N119" s="45">
        <f t="shared" si="14"/>
        <v>44352</v>
      </c>
      <c r="O119" s="45">
        <f t="shared" si="15"/>
        <v>63360</v>
      </c>
      <c r="P119" s="60">
        <v>44222</v>
      </c>
      <c r="Q119" s="60"/>
      <c r="R119" s="62" t="s">
        <v>23</v>
      </c>
      <c r="S119" s="62" t="s">
        <v>249</v>
      </c>
    </row>
    <row r="120" s="19" customFormat="1" ht="20" customHeight="1" spans="1:19">
      <c r="A120" s="6">
        <v>114</v>
      </c>
      <c r="B120" s="43" t="s">
        <v>283</v>
      </c>
      <c r="C120" s="43" t="s">
        <v>895</v>
      </c>
      <c r="D120" s="6">
        <v>2050</v>
      </c>
      <c r="E120" s="44">
        <v>42.08</v>
      </c>
      <c r="F120" s="43" t="s">
        <v>61</v>
      </c>
      <c r="G120" s="45">
        <f t="shared" si="13"/>
        <v>615000</v>
      </c>
      <c r="H120" s="45">
        <f t="shared" si="8"/>
        <v>92250</v>
      </c>
      <c r="I120" s="45">
        <f t="shared" si="9"/>
        <v>15990</v>
      </c>
      <c r="J120" s="45">
        <f t="shared" si="10"/>
        <v>108240</v>
      </c>
      <c r="K120" s="59">
        <f t="shared" si="11"/>
        <v>32472</v>
      </c>
      <c r="L120" s="6"/>
      <c r="M120" s="59">
        <f t="shared" si="12"/>
        <v>75768</v>
      </c>
      <c r="N120" s="45">
        <f t="shared" si="14"/>
        <v>75768</v>
      </c>
      <c r="O120" s="45">
        <f t="shared" si="15"/>
        <v>108240</v>
      </c>
      <c r="P120" s="60">
        <v>44223</v>
      </c>
      <c r="Q120" s="60">
        <v>44587</v>
      </c>
      <c r="R120" s="62" t="s">
        <v>27</v>
      </c>
      <c r="S120" s="62" t="s">
        <v>285</v>
      </c>
    </row>
    <row r="121" s="19" customFormat="1" ht="20" customHeight="1" spans="1:19">
      <c r="A121" s="6">
        <v>115</v>
      </c>
      <c r="B121" s="43" t="s">
        <v>288</v>
      </c>
      <c r="C121" s="43" t="s">
        <v>896</v>
      </c>
      <c r="D121" s="106">
        <v>2600</v>
      </c>
      <c r="E121" s="44">
        <v>39.78</v>
      </c>
      <c r="F121" s="42" t="s">
        <v>61</v>
      </c>
      <c r="G121" s="45">
        <f t="shared" si="13"/>
        <v>780000</v>
      </c>
      <c r="H121" s="45">
        <f t="shared" si="8"/>
        <v>117000</v>
      </c>
      <c r="I121" s="45">
        <f t="shared" si="9"/>
        <v>20280</v>
      </c>
      <c r="J121" s="45">
        <f t="shared" si="10"/>
        <v>137280</v>
      </c>
      <c r="K121" s="59">
        <f t="shared" si="11"/>
        <v>41184</v>
      </c>
      <c r="L121" s="6"/>
      <c r="M121" s="59">
        <f t="shared" si="12"/>
        <v>96096</v>
      </c>
      <c r="N121" s="45">
        <f t="shared" si="14"/>
        <v>96096</v>
      </c>
      <c r="O121" s="45">
        <f t="shared" si="15"/>
        <v>137280</v>
      </c>
      <c r="P121" s="60">
        <v>44219</v>
      </c>
      <c r="Q121" s="60">
        <v>44583</v>
      </c>
      <c r="R121" s="62" t="s">
        <v>23</v>
      </c>
      <c r="S121" s="62" t="s">
        <v>249</v>
      </c>
    </row>
    <row r="122" s="19" customFormat="1" ht="20" customHeight="1" spans="1:19">
      <c r="A122" s="6">
        <v>116</v>
      </c>
      <c r="B122" s="43" t="s">
        <v>294</v>
      </c>
      <c r="C122" s="43" t="s">
        <v>897</v>
      </c>
      <c r="D122" s="106">
        <v>3000</v>
      </c>
      <c r="E122" s="44">
        <v>70</v>
      </c>
      <c r="F122" s="42" t="s">
        <v>61</v>
      </c>
      <c r="G122" s="45">
        <f t="shared" si="13"/>
        <v>900000</v>
      </c>
      <c r="H122" s="45">
        <f t="shared" si="8"/>
        <v>135000</v>
      </c>
      <c r="I122" s="45">
        <f t="shared" si="9"/>
        <v>23400</v>
      </c>
      <c r="J122" s="45">
        <f t="shared" si="10"/>
        <v>158400</v>
      </c>
      <c r="K122" s="59">
        <f t="shared" si="11"/>
        <v>47520</v>
      </c>
      <c r="L122" s="6"/>
      <c r="M122" s="59">
        <f t="shared" si="12"/>
        <v>110880</v>
      </c>
      <c r="N122" s="45">
        <f t="shared" si="14"/>
        <v>110880</v>
      </c>
      <c r="O122" s="45">
        <f t="shared" si="15"/>
        <v>158400</v>
      </c>
      <c r="P122" s="60">
        <v>44222</v>
      </c>
      <c r="Q122" s="60">
        <v>44586</v>
      </c>
      <c r="R122" s="62" t="s">
        <v>23</v>
      </c>
      <c r="S122" s="62" t="s">
        <v>249</v>
      </c>
    </row>
    <row r="123" s="19" customFormat="1" ht="20" customHeight="1" spans="1:19">
      <c r="A123" s="6">
        <v>117</v>
      </c>
      <c r="B123" s="43" t="s">
        <v>898</v>
      </c>
      <c r="C123" s="43" t="s">
        <v>899</v>
      </c>
      <c r="D123" s="106">
        <v>1600</v>
      </c>
      <c r="E123" s="44">
        <v>39.27</v>
      </c>
      <c r="F123" s="42" t="s">
        <v>61</v>
      </c>
      <c r="G123" s="45">
        <f t="shared" si="13"/>
        <v>480000</v>
      </c>
      <c r="H123" s="45">
        <f t="shared" si="8"/>
        <v>72000</v>
      </c>
      <c r="I123" s="45">
        <f t="shared" si="9"/>
        <v>12480</v>
      </c>
      <c r="J123" s="45">
        <f t="shared" si="10"/>
        <v>84480</v>
      </c>
      <c r="K123" s="59">
        <f t="shared" si="11"/>
        <v>25344</v>
      </c>
      <c r="L123" s="6"/>
      <c r="M123" s="59">
        <f t="shared" si="12"/>
        <v>59136</v>
      </c>
      <c r="N123" s="45">
        <f t="shared" si="14"/>
        <v>59136</v>
      </c>
      <c r="O123" s="45">
        <f t="shared" si="15"/>
        <v>84480</v>
      </c>
      <c r="P123" s="60">
        <v>44226</v>
      </c>
      <c r="Q123" s="60">
        <v>44590</v>
      </c>
      <c r="R123" s="62" t="s">
        <v>23</v>
      </c>
      <c r="S123" s="62" t="s">
        <v>305</v>
      </c>
    </row>
    <row r="124" s="19" customFormat="1" ht="20" customHeight="1" spans="1:19">
      <c r="A124" s="6">
        <v>118</v>
      </c>
      <c r="B124" s="43" t="s">
        <v>296</v>
      </c>
      <c r="C124" s="43" t="s">
        <v>900</v>
      </c>
      <c r="D124" s="106">
        <v>2880</v>
      </c>
      <c r="E124" s="44">
        <v>57.98</v>
      </c>
      <c r="F124" s="42" t="s">
        <v>61</v>
      </c>
      <c r="G124" s="45">
        <f t="shared" si="13"/>
        <v>864000</v>
      </c>
      <c r="H124" s="45">
        <f t="shared" si="8"/>
        <v>129600</v>
      </c>
      <c r="I124" s="45">
        <f t="shared" si="9"/>
        <v>22464</v>
      </c>
      <c r="J124" s="45">
        <f t="shared" si="10"/>
        <v>152064</v>
      </c>
      <c r="K124" s="59">
        <f t="shared" si="11"/>
        <v>45619.2</v>
      </c>
      <c r="L124" s="6"/>
      <c r="M124" s="59">
        <f t="shared" si="12"/>
        <v>106444.8</v>
      </c>
      <c r="N124" s="45">
        <f t="shared" si="14"/>
        <v>106444.8</v>
      </c>
      <c r="O124" s="45">
        <f t="shared" si="15"/>
        <v>152064</v>
      </c>
      <c r="P124" s="60">
        <v>44226</v>
      </c>
      <c r="Q124" s="60">
        <v>44590</v>
      </c>
      <c r="R124" s="62" t="s">
        <v>23</v>
      </c>
      <c r="S124" s="62" t="s">
        <v>249</v>
      </c>
    </row>
    <row r="125" s="19" customFormat="1" ht="20" customHeight="1" spans="1:19">
      <c r="A125" s="6">
        <v>119</v>
      </c>
      <c r="B125" s="43" t="s">
        <v>296</v>
      </c>
      <c r="C125" s="43" t="s">
        <v>901</v>
      </c>
      <c r="D125" s="106">
        <v>4800</v>
      </c>
      <c r="E125" s="44">
        <v>94.89</v>
      </c>
      <c r="F125" s="42" t="s">
        <v>61</v>
      </c>
      <c r="G125" s="45">
        <f t="shared" si="13"/>
        <v>1440000</v>
      </c>
      <c r="H125" s="45">
        <f t="shared" si="8"/>
        <v>216000</v>
      </c>
      <c r="I125" s="45">
        <f t="shared" si="9"/>
        <v>37440</v>
      </c>
      <c r="J125" s="45">
        <f t="shared" si="10"/>
        <v>253440</v>
      </c>
      <c r="K125" s="59">
        <f t="shared" si="11"/>
        <v>76032</v>
      </c>
      <c r="L125" s="6"/>
      <c r="M125" s="59">
        <f t="shared" si="12"/>
        <v>177408</v>
      </c>
      <c r="N125" s="45">
        <f t="shared" si="14"/>
        <v>177408</v>
      </c>
      <c r="O125" s="45">
        <f t="shared" si="15"/>
        <v>253440</v>
      </c>
      <c r="P125" s="60">
        <v>44226</v>
      </c>
      <c r="Q125" s="60">
        <v>44590</v>
      </c>
      <c r="R125" s="62" t="s">
        <v>23</v>
      </c>
      <c r="S125" s="62" t="s">
        <v>249</v>
      </c>
    </row>
    <row r="126" s="19" customFormat="1" ht="20" customHeight="1" spans="1:19">
      <c r="A126" s="6">
        <v>120</v>
      </c>
      <c r="B126" s="43" t="s">
        <v>303</v>
      </c>
      <c r="C126" s="43" t="s">
        <v>902</v>
      </c>
      <c r="D126" s="106">
        <v>1100</v>
      </c>
      <c r="E126" s="44">
        <v>29.46</v>
      </c>
      <c r="F126" s="42" t="s">
        <v>61</v>
      </c>
      <c r="G126" s="45">
        <f t="shared" si="13"/>
        <v>330000</v>
      </c>
      <c r="H126" s="45">
        <f t="shared" si="8"/>
        <v>49500</v>
      </c>
      <c r="I126" s="45">
        <f t="shared" si="9"/>
        <v>8580</v>
      </c>
      <c r="J126" s="45">
        <f t="shared" si="10"/>
        <v>58080</v>
      </c>
      <c r="K126" s="59">
        <f t="shared" si="11"/>
        <v>17424</v>
      </c>
      <c r="L126" s="6"/>
      <c r="M126" s="59">
        <f t="shared" si="12"/>
        <v>40656</v>
      </c>
      <c r="N126" s="45">
        <f t="shared" si="14"/>
        <v>40656</v>
      </c>
      <c r="O126" s="45">
        <f t="shared" si="15"/>
        <v>58080</v>
      </c>
      <c r="P126" s="60">
        <v>44227</v>
      </c>
      <c r="Q126" s="60">
        <v>44591</v>
      </c>
      <c r="R126" s="62" t="s">
        <v>23</v>
      </c>
      <c r="S126" s="62" t="s">
        <v>305</v>
      </c>
    </row>
    <row r="127" s="19" customFormat="1" ht="20" customHeight="1" spans="1:19">
      <c r="A127" s="6">
        <v>121</v>
      </c>
      <c r="B127" s="43" t="s">
        <v>299</v>
      </c>
      <c r="C127" s="43" t="s">
        <v>903</v>
      </c>
      <c r="D127" s="106">
        <v>2000</v>
      </c>
      <c r="E127" s="44">
        <v>60</v>
      </c>
      <c r="F127" s="42" t="s">
        <v>301</v>
      </c>
      <c r="G127" s="45">
        <f t="shared" si="13"/>
        <v>600000</v>
      </c>
      <c r="H127" s="45">
        <f t="shared" si="8"/>
        <v>90000</v>
      </c>
      <c r="I127" s="45">
        <f t="shared" si="9"/>
        <v>15600</v>
      </c>
      <c r="J127" s="45">
        <f t="shared" si="10"/>
        <v>105600</v>
      </c>
      <c r="K127" s="59">
        <f t="shared" si="11"/>
        <v>31680</v>
      </c>
      <c r="L127" s="6"/>
      <c r="M127" s="59">
        <f t="shared" si="12"/>
        <v>73920</v>
      </c>
      <c r="N127" s="45">
        <f t="shared" si="14"/>
        <v>73920</v>
      </c>
      <c r="O127" s="45">
        <f t="shared" si="15"/>
        <v>105600</v>
      </c>
      <c r="P127" s="60">
        <v>44227</v>
      </c>
      <c r="Q127" s="60">
        <v>44591</v>
      </c>
      <c r="R127" s="62" t="s">
        <v>23</v>
      </c>
      <c r="S127" s="62" t="s">
        <v>302</v>
      </c>
    </row>
    <row r="128" s="19" customFormat="1" ht="20" customHeight="1" spans="1:19">
      <c r="A128" s="6">
        <v>122</v>
      </c>
      <c r="B128" s="43" t="s">
        <v>306</v>
      </c>
      <c r="C128" s="43" t="s">
        <v>904</v>
      </c>
      <c r="D128" s="106">
        <v>2000</v>
      </c>
      <c r="E128" s="44">
        <v>43.9</v>
      </c>
      <c r="F128" s="42" t="s">
        <v>61</v>
      </c>
      <c r="G128" s="45">
        <f t="shared" si="13"/>
        <v>600000</v>
      </c>
      <c r="H128" s="45">
        <f t="shared" si="8"/>
        <v>90000</v>
      </c>
      <c r="I128" s="45">
        <f t="shared" si="9"/>
        <v>15600</v>
      </c>
      <c r="J128" s="45">
        <f t="shared" si="10"/>
        <v>105600</v>
      </c>
      <c r="K128" s="59">
        <f t="shared" si="11"/>
        <v>31680</v>
      </c>
      <c r="L128" s="6"/>
      <c r="M128" s="59">
        <f t="shared" si="12"/>
        <v>73920</v>
      </c>
      <c r="N128" s="45">
        <f t="shared" si="14"/>
        <v>73920</v>
      </c>
      <c r="O128" s="45">
        <f t="shared" si="15"/>
        <v>105600</v>
      </c>
      <c r="P128" s="60">
        <v>44226</v>
      </c>
      <c r="Q128" s="60">
        <v>44590</v>
      </c>
      <c r="R128" s="62" t="s">
        <v>23</v>
      </c>
      <c r="S128" s="62" t="s">
        <v>249</v>
      </c>
    </row>
    <row r="129" s="19" customFormat="1" ht="20" customHeight="1" spans="1:19">
      <c r="A129" s="6">
        <v>123</v>
      </c>
      <c r="B129" s="43" t="s">
        <v>306</v>
      </c>
      <c r="C129" s="43" t="s">
        <v>905</v>
      </c>
      <c r="D129" s="106">
        <v>1000</v>
      </c>
      <c r="E129" s="44">
        <v>18.04</v>
      </c>
      <c r="F129" s="42" t="s">
        <v>61</v>
      </c>
      <c r="G129" s="45">
        <f t="shared" si="13"/>
        <v>300000</v>
      </c>
      <c r="H129" s="45">
        <f t="shared" si="8"/>
        <v>45000</v>
      </c>
      <c r="I129" s="45">
        <f t="shared" si="9"/>
        <v>7800</v>
      </c>
      <c r="J129" s="45">
        <f t="shared" si="10"/>
        <v>52800</v>
      </c>
      <c r="K129" s="59">
        <f t="shared" si="11"/>
        <v>15840</v>
      </c>
      <c r="L129" s="6"/>
      <c r="M129" s="59">
        <f t="shared" si="12"/>
        <v>36960</v>
      </c>
      <c r="N129" s="45">
        <f t="shared" si="14"/>
        <v>36960</v>
      </c>
      <c r="O129" s="45">
        <f t="shared" si="15"/>
        <v>52800</v>
      </c>
      <c r="P129" s="60">
        <v>44226</v>
      </c>
      <c r="Q129" s="60">
        <v>44590</v>
      </c>
      <c r="R129" s="62" t="s">
        <v>23</v>
      </c>
      <c r="S129" s="62" t="s">
        <v>249</v>
      </c>
    </row>
    <row r="130" s="19" customFormat="1" ht="20" customHeight="1" spans="1:19">
      <c r="A130" s="6">
        <v>124</v>
      </c>
      <c r="B130" s="43" t="s">
        <v>906</v>
      </c>
      <c r="C130" s="43" t="s">
        <v>907</v>
      </c>
      <c r="D130" s="106">
        <v>1400</v>
      </c>
      <c r="E130" s="44">
        <v>36.85</v>
      </c>
      <c r="F130" s="42" t="s">
        <v>61</v>
      </c>
      <c r="G130" s="45">
        <f t="shared" si="13"/>
        <v>420000</v>
      </c>
      <c r="H130" s="45">
        <f t="shared" si="8"/>
        <v>63000</v>
      </c>
      <c r="I130" s="45">
        <f t="shared" si="9"/>
        <v>10920</v>
      </c>
      <c r="J130" s="45">
        <f t="shared" si="10"/>
        <v>73920</v>
      </c>
      <c r="K130" s="59">
        <f t="shared" si="11"/>
        <v>22176</v>
      </c>
      <c r="L130" s="6"/>
      <c r="M130" s="59">
        <f t="shared" si="12"/>
        <v>51744</v>
      </c>
      <c r="N130" s="45">
        <f t="shared" si="14"/>
        <v>51744</v>
      </c>
      <c r="O130" s="45">
        <f t="shared" si="15"/>
        <v>73920</v>
      </c>
      <c r="P130" s="60">
        <v>44227</v>
      </c>
      <c r="Q130" s="60">
        <v>44591</v>
      </c>
      <c r="R130" s="62" t="s">
        <v>23</v>
      </c>
      <c r="S130" s="62" t="s">
        <v>908</v>
      </c>
    </row>
    <row r="131" s="19" customFormat="1" ht="20" customHeight="1" spans="1:19">
      <c r="A131" s="6">
        <v>125</v>
      </c>
      <c r="B131" s="43" t="s">
        <v>309</v>
      </c>
      <c r="C131" s="43" t="s">
        <v>909</v>
      </c>
      <c r="D131" s="106">
        <v>2000</v>
      </c>
      <c r="E131" s="44">
        <v>36.74</v>
      </c>
      <c r="F131" s="42" t="s">
        <v>61</v>
      </c>
      <c r="G131" s="45">
        <f t="shared" si="13"/>
        <v>600000</v>
      </c>
      <c r="H131" s="45">
        <f t="shared" si="8"/>
        <v>90000</v>
      </c>
      <c r="I131" s="45">
        <f t="shared" si="9"/>
        <v>15600</v>
      </c>
      <c r="J131" s="45">
        <f t="shared" si="10"/>
        <v>105600</v>
      </c>
      <c r="K131" s="59">
        <f t="shared" si="11"/>
        <v>31680</v>
      </c>
      <c r="L131" s="6"/>
      <c r="M131" s="59">
        <f t="shared" si="12"/>
        <v>73920</v>
      </c>
      <c r="N131" s="45">
        <f t="shared" si="14"/>
        <v>73920</v>
      </c>
      <c r="O131" s="45">
        <f t="shared" si="15"/>
        <v>105600</v>
      </c>
      <c r="P131" s="60">
        <v>44227</v>
      </c>
      <c r="Q131" s="60">
        <v>44591</v>
      </c>
      <c r="R131" s="62" t="s">
        <v>23</v>
      </c>
      <c r="S131" s="62" t="s">
        <v>249</v>
      </c>
    </row>
    <row r="132" s="19" customFormat="1" ht="20" customHeight="1" spans="1:19">
      <c r="A132" s="6">
        <v>126</v>
      </c>
      <c r="B132" s="43" t="s">
        <v>311</v>
      </c>
      <c r="C132" s="43" t="s">
        <v>910</v>
      </c>
      <c r="D132" s="106">
        <v>1300</v>
      </c>
      <c r="E132" s="44">
        <v>21.9</v>
      </c>
      <c r="F132" s="42" t="s">
        <v>61</v>
      </c>
      <c r="G132" s="45">
        <f t="shared" si="13"/>
        <v>390000</v>
      </c>
      <c r="H132" s="45">
        <f t="shared" si="8"/>
        <v>58500</v>
      </c>
      <c r="I132" s="45">
        <f t="shared" si="9"/>
        <v>10140</v>
      </c>
      <c r="J132" s="45">
        <f t="shared" si="10"/>
        <v>68640</v>
      </c>
      <c r="K132" s="59">
        <f t="shared" si="11"/>
        <v>20592</v>
      </c>
      <c r="L132" s="6"/>
      <c r="M132" s="59">
        <f t="shared" si="12"/>
        <v>48048</v>
      </c>
      <c r="N132" s="45">
        <f t="shared" si="14"/>
        <v>48048</v>
      </c>
      <c r="O132" s="45">
        <f t="shared" si="15"/>
        <v>68640</v>
      </c>
      <c r="P132" s="60">
        <v>44211</v>
      </c>
      <c r="Q132" s="60">
        <v>44591</v>
      </c>
      <c r="R132" s="62" t="s">
        <v>23</v>
      </c>
      <c r="S132" s="62" t="s">
        <v>249</v>
      </c>
    </row>
    <row r="133" s="19" customFormat="1" ht="20" customHeight="1" spans="1:19">
      <c r="A133" s="6">
        <v>127</v>
      </c>
      <c r="B133" s="43" t="s">
        <v>313</v>
      </c>
      <c r="C133" s="43" t="s">
        <v>911</v>
      </c>
      <c r="D133" s="106">
        <v>1580</v>
      </c>
      <c r="E133" s="44">
        <v>44.83</v>
      </c>
      <c r="F133" s="42" t="s">
        <v>61</v>
      </c>
      <c r="G133" s="45">
        <f t="shared" si="13"/>
        <v>474000</v>
      </c>
      <c r="H133" s="45">
        <f t="shared" si="8"/>
        <v>71100</v>
      </c>
      <c r="I133" s="45">
        <f t="shared" si="9"/>
        <v>12324</v>
      </c>
      <c r="J133" s="45">
        <f t="shared" si="10"/>
        <v>83424</v>
      </c>
      <c r="K133" s="59">
        <f t="shared" si="11"/>
        <v>25027.2</v>
      </c>
      <c r="L133" s="6"/>
      <c r="M133" s="59">
        <f t="shared" si="12"/>
        <v>58396.8</v>
      </c>
      <c r="N133" s="45">
        <f t="shared" si="14"/>
        <v>58396.8</v>
      </c>
      <c r="O133" s="45">
        <f t="shared" si="15"/>
        <v>83424</v>
      </c>
      <c r="P133" s="60">
        <v>44233</v>
      </c>
      <c r="Q133" s="60">
        <v>44597</v>
      </c>
      <c r="R133" s="62" t="s">
        <v>23</v>
      </c>
      <c r="S133" s="62" t="s">
        <v>249</v>
      </c>
    </row>
    <row r="134" s="19" customFormat="1" ht="20" customHeight="1" spans="1:19">
      <c r="A134" s="6">
        <v>128</v>
      </c>
      <c r="B134" s="43" t="s">
        <v>315</v>
      </c>
      <c r="C134" s="43" t="s">
        <v>912</v>
      </c>
      <c r="D134" s="106">
        <v>2200</v>
      </c>
      <c r="E134" s="44">
        <v>50.05</v>
      </c>
      <c r="F134" s="42" t="s">
        <v>61</v>
      </c>
      <c r="G134" s="45">
        <f t="shared" si="13"/>
        <v>660000</v>
      </c>
      <c r="H134" s="45">
        <f t="shared" si="8"/>
        <v>99000</v>
      </c>
      <c r="I134" s="45">
        <f t="shared" si="9"/>
        <v>17160</v>
      </c>
      <c r="J134" s="45">
        <f t="shared" si="10"/>
        <v>116160</v>
      </c>
      <c r="K134" s="59">
        <f t="shared" si="11"/>
        <v>34848</v>
      </c>
      <c r="L134" s="6"/>
      <c r="M134" s="59">
        <f t="shared" si="12"/>
        <v>81312</v>
      </c>
      <c r="N134" s="45">
        <f t="shared" si="14"/>
        <v>81312</v>
      </c>
      <c r="O134" s="45">
        <f t="shared" si="15"/>
        <v>116160</v>
      </c>
      <c r="P134" s="60">
        <v>44233</v>
      </c>
      <c r="Q134" s="60">
        <v>44597</v>
      </c>
      <c r="R134" s="62" t="s">
        <v>23</v>
      </c>
      <c r="S134" s="62" t="s">
        <v>249</v>
      </c>
    </row>
    <row r="135" s="19" customFormat="1" ht="20" customHeight="1" spans="1:19">
      <c r="A135" s="6">
        <v>129</v>
      </c>
      <c r="B135" s="43" t="s">
        <v>317</v>
      </c>
      <c r="C135" s="43" t="s">
        <v>913</v>
      </c>
      <c r="D135" s="106">
        <v>1000</v>
      </c>
      <c r="E135" s="44">
        <v>25.7</v>
      </c>
      <c r="F135" s="42" t="s">
        <v>61</v>
      </c>
      <c r="G135" s="45">
        <f t="shared" si="13"/>
        <v>300000</v>
      </c>
      <c r="H135" s="45">
        <f t="shared" ref="H135:H198" si="16">D135*300*15%</f>
        <v>45000</v>
      </c>
      <c r="I135" s="45">
        <f t="shared" ref="I135:I198" si="17">D135*300*0.026</f>
        <v>7800</v>
      </c>
      <c r="J135" s="45">
        <f t="shared" ref="J135:J198" si="18">H135+I135</f>
        <v>52800</v>
      </c>
      <c r="K135" s="59">
        <f t="shared" ref="K135:K198" si="19">J135*0.3</f>
        <v>15840</v>
      </c>
      <c r="L135" s="6"/>
      <c r="M135" s="59">
        <f t="shared" ref="M135:M198" si="20">J135*0.7</f>
        <v>36960</v>
      </c>
      <c r="N135" s="45">
        <f t="shared" si="14"/>
        <v>36960</v>
      </c>
      <c r="O135" s="45">
        <f t="shared" si="15"/>
        <v>52800</v>
      </c>
      <c r="P135" s="60">
        <v>44233</v>
      </c>
      <c r="Q135" s="60">
        <v>44597</v>
      </c>
      <c r="R135" s="62" t="s">
        <v>23</v>
      </c>
      <c r="S135" s="62" t="s">
        <v>319</v>
      </c>
    </row>
    <row r="136" s="19" customFormat="1" ht="20" customHeight="1" spans="1:19">
      <c r="A136" s="6">
        <v>130</v>
      </c>
      <c r="B136" s="43" t="s">
        <v>320</v>
      </c>
      <c r="C136" s="43" t="s">
        <v>914</v>
      </c>
      <c r="D136" s="106">
        <v>1000</v>
      </c>
      <c r="E136" s="44">
        <v>24.05</v>
      </c>
      <c r="F136" s="42"/>
      <c r="G136" s="45">
        <f t="shared" ref="G136:G199" si="21">D136*300</f>
        <v>300000</v>
      </c>
      <c r="H136" s="45">
        <f t="shared" si="16"/>
        <v>45000</v>
      </c>
      <c r="I136" s="45">
        <f t="shared" si="17"/>
        <v>7800</v>
      </c>
      <c r="J136" s="45">
        <f t="shared" si="18"/>
        <v>52800</v>
      </c>
      <c r="K136" s="59">
        <f t="shared" si="19"/>
        <v>15840</v>
      </c>
      <c r="L136" s="6"/>
      <c r="M136" s="59">
        <f t="shared" si="20"/>
        <v>36960</v>
      </c>
      <c r="N136" s="45">
        <f t="shared" ref="N136:N199" si="22">L136+M136</f>
        <v>36960</v>
      </c>
      <c r="O136" s="45">
        <f t="shared" ref="O136:O199" si="23">K136+N136</f>
        <v>52800</v>
      </c>
      <c r="P136" s="60">
        <v>44233</v>
      </c>
      <c r="Q136" s="60"/>
      <c r="R136" s="62" t="s">
        <v>23</v>
      </c>
      <c r="S136" s="62" t="s">
        <v>322</v>
      </c>
    </row>
    <row r="137" s="19" customFormat="1" ht="20" customHeight="1" spans="1:19">
      <c r="A137" s="6">
        <v>131</v>
      </c>
      <c r="B137" s="43" t="s">
        <v>323</v>
      </c>
      <c r="C137" s="43" t="s">
        <v>915</v>
      </c>
      <c r="D137" s="6">
        <v>2500</v>
      </c>
      <c r="E137" s="44">
        <v>37.06</v>
      </c>
      <c r="F137" s="43" t="s">
        <v>61</v>
      </c>
      <c r="G137" s="45">
        <f t="shared" si="21"/>
        <v>750000</v>
      </c>
      <c r="H137" s="45">
        <f t="shared" si="16"/>
        <v>112500</v>
      </c>
      <c r="I137" s="45">
        <f t="shared" si="17"/>
        <v>19500</v>
      </c>
      <c r="J137" s="45">
        <f t="shared" si="18"/>
        <v>132000</v>
      </c>
      <c r="K137" s="59">
        <f t="shared" si="19"/>
        <v>39600</v>
      </c>
      <c r="L137" s="6"/>
      <c r="M137" s="59">
        <f t="shared" si="20"/>
        <v>92400</v>
      </c>
      <c r="N137" s="45">
        <f t="shared" si="22"/>
        <v>92400</v>
      </c>
      <c r="O137" s="45">
        <f t="shared" si="23"/>
        <v>132000</v>
      </c>
      <c r="P137" s="60">
        <v>44243</v>
      </c>
      <c r="Q137" s="60">
        <v>44607</v>
      </c>
      <c r="R137" s="62" t="s">
        <v>27</v>
      </c>
      <c r="S137" s="62" t="s">
        <v>325</v>
      </c>
    </row>
    <row r="138" s="19" customFormat="1" ht="20" customHeight="1" spans="1:19">
      <c r="A138" s="6">
        <v>132</v>
      </c>
      <c r="B138" s="43" t="s">
        <v>326</v>
      </c>
      <c r="C138" s="43" t="s">
        <v>916</v>
      </c>
      <c r="D138" s="106">
        <v>1520</v>
      </c>
      <c r="E138" s="44">
        <v>25.86</v>
      </c>
      <c r="F138" s="42" t="s">
        <v>61</v>
      </c>
      <c r="G138" s="45">
        <f t="shared" si="21"/>
        <v>456000</v>
      </c>
      <c r="H138" s="45">
        <f t="shared" si="16"/>
        <v>68400</v>
      </c>
      <c r="I138" s="45">
        <f t="shared" si="17"/>
        <v>11856</v>
      </c>
      <c r="J138" s="45">
        <f t="shared" si="18"/>
        <v>80256</v>
      </c>
      <c r="K138" s="59">
        <f t="shared" si="19"/>
        <v>24076.8</v>
      </c>
      <c r="L138" s="6"/>
      <c r="M138" s="59">
        <f t="shared" si="20"/>
        <v>56179.2</v>
      </c>
      <c r="N138" s="45">
        <f t="shared" si="22"/>
        <v>56179.2</v>
      </c>
      <c r="O138" s="45">
        <f t="shared" si="23"/>
        <v>80256</v>
      </c>
      <c r="P138" s="60">
        <v>44243</v>
      </c>
      <c r="Q138" s="60">
        <v>44607</v>
      </c>
      <c r="R138" s="62" t="s">
        <v>23</v>
      </c>
      <c r="S138" s="62" t="s">
        <v>276</v>
      </c>
    </row>
    <row r="139" s="19" customFormat="1" ht="20" customHeight="1" spans="1:19">
      <c r="A139" s="6">
        <v>133</v>
      </c>
      <c r="B139" s="43" t="s">
        <v>328</v>
      </c>
      <c r="C139" s="43" t="s">
        <v>917</v>
      </c>
      <c r="D139" s="106">
        <v>3200</v>
      </c>
      <c r="E139" s="44">
        <v>53.94</v>
      </c>
      <c r="F139" s="42" t="s">
        <v>61</v>
      </c>
      <c r="G139" s="45">
        <f t="shared" si="21"/>
        <v>960000</v>
      </c>
      <c r="H139" s="45">
        <f t="shared" si="16"/>
        <v>144000</v>
      </c>
      <c r="I139" s="45">
        <f t="shared" si="17"/>
        <v>24960</v>
      </c>
      <c r="J139" s="45">
        <f t="shared" si="18"/>
        <v>168960</v>
      </c>
      <c r="K139" s="59">
        <f t="shared" si="19"/>
        <v>50688</v>
      </c>
      <c r="L139" s="6"/>
      <c r="M139" s="59">
        <f t="shared" si="20"/>
        <v>118272</v>
      </c>
      <c r="N139" s="45">
        <f t="shared" si="22"/>
        <v>118272</v>
      </c>
      <c r="O139" s="45">
        <f t="shared" si="23"/>
        <v>168960</v>
      </c>
      <c r="P139" s="60">
        <v>44237</v>
      </c>
      <c r="Q139" s="60">
        <v>44601</v>
      </c>
      <c r="R139" s="62" t="s">
        <v>23</v>
      </c>
      <c r="S139" s="62" t="s">
        <v>249</v>
      </c>
    </row>
    <row r="140" s="19" customFormat="1" ht="20" customHeight="1" spans="1:19">
      <c r="A140" s="6">
        <v>134</v>
      </c>
      <c r="B140" s="43" t="s">
        <v>330</v>
      </c>
      <c r="C140" s="43" t="s">
        <v>918</v>
      </c>
      <c r="D140" s="6">
        <v>2600</v>
      </c>
      <c r="E140" s="44">
        <v>59.56</v>
      </c>
      <c r="F140" s="43" t="s">
        <v>240</v>
      </c>
      <c r="G140" s="45">
        <f t="shared" si="21"/>
        <v>780000</v>
      </c>
      <c r="H140" s="45">
        <f t="shared" si="16"/>
        <v>117000</v>
      </c>
      <c r="I140" s="45">
        <f t="shared" si="17"/>
        <v>20280</v>
      </c>
      <c r="J140" s="45">
        <f t="shared" si="18"/>
        <v>137280</v>
      </c>
      <c r="K140" s="59">
        <f t="shared" si="19"/>
        <v>41184</v>
      </c>
      <c r="L140" s="6"/>
      <c r="M140" s="59">
        <f t="shared" si="20"/>
        <v>96096</v>
      </c>
      <c r="N140" s="45">
        <f t="shared" si="22"/>
        <v>96096</v>
      </c>
      <c r="O140" s="45">
        <f t="shared" si="23"/>
        <v>137280</v>
      </c>
      <c r="P140" s="60">
        <v>44237</v>
      </c>
      <c r="Q140" s="60">
        <v>44602</v>
      </c>
      <c r="R140" s="62" t="s">
        <v>27</v>
      </c>
      <c r="S140" s="62" t="s">
        <v>332</v>
      </c>
    </row>
    <row r="141" s="19" customFormat="1" ht="20" customHeight="1" spans="1:19">
      <c r="A141" s="6">
        <v>135</v>
      </c>
      <c r="B141" s="43" t="s">
        <v>333</v>
      </c>
      <c r="C141" s="43" t="s">
        <v>919</v>
      </c>
      <c r="D141" s="106">
        <v>1420</v>
      </c>
      <c r="E141" s="44">
        <v>25.64</v>
      </c>
      <c r="F141" s="42" t="s">
        <v>61</v>
      </c>
      <c r="G141" s="45">
        <f t="shared" si="21"/>
        <v>426000</v>
      </c>
      <c r="H141" s="45">
        <f t="shared" si="16"/>
        <v>63900</v>
      </c>
      <c r="I141" s="45">
        <f t="shared" si="17"/>
        <v>11076</v>
      </c>
      <c r="J141" s="45">
        <f t="shared" si="18"/>
        <v>74976</v>
      </c>
      <c r="K141" s="59">
        <f t="shared" si="19"/>
        <v>22492.8</v>
      </c>
      <c r="L141" s="6"/>
      <c r="M141" s="59">
        <f t="shared" si="20"/>
        <v>52483.2</v>
      </c>
      <c r="N141" s="45">
        <f t="shared" si="22"/>
        <v>52483.2</v>
      </c>
      <c r="O141" s="45">
        <f t="shared" si="23"/>
        <v>74976</v>
      </c>
      <c r="P141" s="60">
        <v>44243</v>
      </c>
      <c r="Q141" s="60">
        <v>44607</v>
      </c>
      <c r="R141" s="62" t="s">
        <v>23</v>
      </c>
      <c r="S141" s="62" t="s">
        <v>276</v>
      </c>
    </row>
    <row r="142" s="19" customFormat="1" ht="20" customHeight="1" spans="1:19">
      <c r="A142" s="6">
        <v>136</v>
      </c>
      <c r="B142" s="43" t="s">
        <v>335</v>
      </c>
      <c r="C142" s="43" t="s">
        <v>920</v>
      </c>
      <c r="D142" s="106">
        <v>1600</v>
      </c>
      <c r="E142" s="44">
        <v>50</v>
      </c>
      <c r="F142" s="42" t="s">
        <v>337</v>
      </c>
      <c r="G142" s="45">
        <f t="shared" si="21"/>
        <v>480000</v>
      </c>
      <c r="H142" s="45">
        <f t="shared" si="16"/>
        <v>72000</v>
      </c>
      <c r="I142" s="45">
        <f t="shared" si="17"/>
        <v>12480</v>
      </c>
      <c r="J142" s="45">
        <f t="shared" si="18"/>
        <v>84480</v>
      </c>
      <c r="K142" s="59">
        <f t="shared" si="19"/>
        <v>25344</v>
      </c>
      <c r="L142" s="6"/>
      <c r="M142" s="59">
        <f t="shared" si="20"/>
        <v>59136</v>
      </c>
      <c r="N142" s="45">
        <f t="shared" si="22"/>
        <v>59136</v>
      </c>
      <c r="O142" s="45">
        <f t="shared" si="23"/>
        <v>84480</v>
      </c>
      <c r="P142" s="60">
        <v>44238</v>
      </c>
      <c r="Q142" s="60">
        <v>44602</v>
      </c>
      <c r="R142" s="62" t="s">
        <v>23</v>
      </c>
      <c r="S142" s="62" t="s">
        <v>276</v>
      </c>
    </row>
    <row r="143" s="19" customFormat="1" ht="20" customHeight="1" spans="1:19">
      <c r="A143" s="6">
        <v>137</v>
      </c>
      <c r="B143" s="43" t="s">
        <v>338</v>
      </c>
      <c r="C143" s="43" t="s">
        <v>921</v>
      </c>
      <c r="D143" s="6">
        <v>1550</v>
      </c>
      <c r="E143" s="44">
        <v>30.93</v>
      </c>
      <c r="F143" s="43" t="s">
        <v>61</v>
      </c>
      <c r="G143" s="45">
        <f t="shared" si="21"/>
        <v>465000</v>
      </c>
      <c r="H143" s="45">
        <f t="shared" si="16"/>
        <v>69750</v>
      </c>
      <c r="I143" s="45">
        <f t="shared" si="17"/>
        <v>12090</v>
      </c>
      <c r="J143" s="45">
        <f t="shared" si="18"/>
        <v>81840</v>
      </c>
      <c r="K143" s="59">
        <f t="shared" si="19"/>
        <v>24552</v>
      </c>
      <c r="L143" s="6"/>
      <c r="M143" s="59">
        <f t="shared" si="20"/>
        <v>57288</v>
      </c>
      <c r="N143" s="45">
        <f t="shared" si="22"/>
        <v>57288</v>
      </c>
      <c r="O143" s="45">
        <f t="shared" si="23"/>
        <v>81840</v>
      </c>
      <c r="P143" s="60">
        <v>44237</v>
      </c>
      <c r="Q143" s="60">
        <v>44601</v>
      </c>
      <c r="R143" s="62" t="s">
        <v>27</v>
      </c>
      <c r="S143" s="62" t="s">
        <v>340</v>
      </c>
    </row>
    <row r="144" s="19" customFormat="1" ht="20" customHeight="1" spans="1:19">
      <c r="A144" s="6">
        <v>138</v>
      </c>
      <c r="B144" s="43" t="s">
        <v>338</v>
      </c>
      <c r="C144" s="43" t="s">
        <v>922</v>
      </c>
      <c r="D144" s="6">
        <v>2450</v>
      </c>
      <c r="E144" s="44">
        <v>36.73</v>
      </c>
      <c r="F144" s="43" t="s">
        <v>61</v>
      </c>
      <c r="G144" s="45">
        <f t="shared" si="21"/>
        <v>735000</v>
      </c>
      <c r="H144" s="45">
        <f t="shared" si="16"/>
        <v>110250</v>
      </c>
      <c r="I144" s="45">
        <f t="shared" si="17"/>
        <v>19110</v>
      </c>
      <c r="J144" s="45">
        <f t="shared" si="18"/>
        <v>129360</v>
      </c>
      <c r="K144" s="59">
        <f t="shared" si="19"/>
        <v>38808</v>
      </c>
      <c r="L144" s="6"/>
      <c r="M144" s="59">
        <f t="shared" si="20"/>
        <v>90552</v>
      </c>
      <c r="N144" s="45">
        <f t="shared" si="22"/>
        <v>90552</v>
      </c>
      <c r="O144" s="45">
        <f t="shared" si="23"/>
        <v>129360</v>
      </c>
      <c r="P144" s="60">
        <v>44237</v>
      </c>
      <c r="Q144" s="60">
        <v>44601</v>
      </c>
      <c r="R144" s="62" t="s">
        <v>27</v>
      </c>
      <c r="S144" s="62" t="s">
        <v>340</v>
      </c>
    </row>
    <row r="145" s="19" customFormat="1" ht="20" customHeight="1" spans="1:19">
      <c r="A145" s="6">
        <v>139</v>
      </c>
      <c r="B145" s="43" t="s">
        <v>342</v>
      </c>
      <c r="C145" s="43" t="s">
        <v>923</v>
      </c>
      <c r="D145" s="106">
        <v>1000</v>
      </c>
      <c r="E145" s="44">
        <v>25.23</v>
      </c>
      <c r="F145" s="42"/>
      <c r="G145" s="45">
        <f t="shared" si="21"/>
        <v>300000</v>
      </c>
      <c r="H145" s="45">
        <f t="shared" si="16"/>
        <v>45000</v>
      </c>
      <c r="I145" s="45">
        <f t="shared" si="17"/>
        <v>7800</v>
      </c>
      <c r="J145" s="45">
        <f t="shared" si="18"/>
        <v>52800</v>
      </c>
      <c r="K145" s="59">
        <f t="shared" si="19"/>
        <v>15840</v>
      </c>
      <c r="L145" s="6"/>
      <c r="M145" s="59">
        <f t="shared" si="20"/>
        <v>36960</v>
      </c>
      <c r="N145" s="45">
        <f t="shared" si="22"/>
        <v>36960</v>
      </c>
      <c r="O145" s="45">
        <f t="shared" si="23"/>
        <v>52800</v>
      </c>
      <c r="P145" s="60">
        <v>44238</v>
      </c>
      <c r="Q145" s="60"/>
      <c r="R145" s="62" t="s">
        <v>23</v>
      </c>
      <c r="S145" s="62" t="s">
        <v>344</v>
      </c>
    </row>
    <row r="146" s="19" customFormat="1" ht="20" customHeight="1" spans="1:19">
      <c r="A146" s="6">
        <v>140</v>
      </c>
      <c r="B146" s="43" t="s">
        <v>342</v>
      </c>
      <c r="C146" s="43" t="s">
        <v>924</v>
      </c>
      <c r="D146" s="106">
        <v>2500</v>
      </c>
      <c r="E146" s="44">
        <v>63.64</v>
      </c>
      <c r="F146" s="42" t="s">
        <v>61</v>
      </c>
      <c r="G146" s="45">
        <f t="shared" si="21"/>
        <v>750000</v>
      </c>
      <c r="H146" s="45">
        <f t="shared" si="16"/>
        <v>112500</v>
      </c>
      <c r="I146" s="45">
        <f t="shared" si="17"/>
        <v>19500</v>
      </c>
      <c r="J146" s="45">
        <f t="shared" si="18"/>
        <v>132000</v>
      </c>
      <c r="K146" s="59">
        <f t="shared" si="19"/>
        <v>39600</v>
      </c>
      <c r="L146" s="6"/>
      <c r="M146" s="59">
        <f t="shared" si="20"/>
        <v>92400</v>
      </c>
      <c r="N146" s="45">
        <f t="shared" si="22"/>
        <v>92400</v>
      </c>
      <c r="O146" s="45">
        <f t="shared" si="23"/>
        <v>132000</v>
      </c>
      <c r="P146" s="60">
        <v>44238</v>
      </c>
      <c r="Q146" s="60">
        <v>44602</v>
      </c>
      <c r="R146" s="62" t="s">
        <v>23</v>
      </c>
      <c r="S146" s="62" t="s">
        <v>347</v>
      </c>
    </row>
    <row r="147" s="19" customFormat="1" ht="20" customHeight="1" spans="1:19">
      <c r="A147" s="6">
        <v>141</v>
      </c>
      <c r="B147" s="43" t="s">
        <v>348</v>
      </c>
      <c r="C147" s="43" t="s">
        <v>925</v>
      </c>
      <c r="D147" s="106">
        <v>1400</v>
      </c>
      <c r="E147" s="44">
        <v>39.55</v>
      </c>
      <c r="F147" s="42" t="s">
        <v>61</v>
      </c>
      <c r="G147" s="45">
        <f t="shared" si="21"/>
        <v>420000</v>
      </c>
      <c r="H147" s="45">
        <f t="shared" si="16"/>
        <v>63000</v>
      </c>
      <c r="I147" s="45">
        <f t="shared" si="17"/>
        <v>10920</v>
      </c>
      <c r="J147" s="45">
        <f t="shared" si="18"/>
        <v>73920</v>
      </c>
      <c r="K147" s="59">
        <f t="shared" si="19"/>
        <v>22176</v>
      </c>
      <c r="L147" s="6"/>
      <c r="M147" s="59">
        <f t="shared" si="20"/>
        <v>51744</v>
      </c>
      <c r="N147" s="45">
        <f t="shared" si="22"/>
        <v>51744</v>
      </c>
      <c r="O147" s="45">
        <f t="shared" si="23"/>
        <v>73920</v>
      </c>
      <c r="P147" s="60">
        <v>44252</v>
      </c>
      <c r="Q147" s="60"/>
      <c r="R147" s="62" t="s">
        <v>23</v>
      </c>
      <c r="S147" s="62" t="s">
        <v>241</v>
      </c>
    </row>
    <row r="148" s="19" customFormat="1" ht="20" customHeight="1" spans="1:19">
      <c r="A148" s="6">
        <v>142</v>
      </c>
      <c r="B148" s="43" t="s">
        <v>926</v>
      </c>
      <c r="C148" s="43" t="s">
        <v>927</v>
      </c>
      <c r="D148" s="106">
        <v>1300</v>
      </c>
      <c r="E148" s="44">
        <v>40.5</v>
      </c>
      <c r="F148" s="42" t="s">
        <v>240</v>
      </c>
      <c r="G148" s="45">
        <f t="shared" si="21"/>
        <v>390000</v>
      </c>
      <c r="H148" s="45">
        <f t="shared" si="16"/>
        <v>58500</v>
      </c>
      <c r="I148" s="45">
        <f t="shared" si="17"/>
        <v>10140</v>
      </c>
      <c r="J148" s="45">
        <f t="shared" si="18"/>
        <v>68640</v>
      </c>
      <c r="K148" s="59">
        <f t="shared" si="19"/>
        <v>20592</v>
      </c>
      <c r="L148" s="6"/>
      <c r="M148" s="59">
        <f t="shared" si="20"/>
        <v>48048</v>
      </c>
      <c r="N148" s="45">
        <f t="shared" si="22"/>
        <v>48048</v>
      </c>
      <c r="O148" s="45">
        <f t="shared" si="23"/>
        <v>68640</v>
      </c>
      <c r="P148" s="60">
        <v>44248</v>
      </c>
      <c r="Q148" s="60">
        <v>44612</v>
      </c>
      <c r="R148" s="62" t="s">
        <v>23</v>
      </c>
      <c r="S148" s="62" t="s">
        <v>632</v>
      </c>
    </row>
    <row r="149" s="19" customFormat="1" ht="20" customHeight="1" spans="1:19">
      <c r="A149" s="6">
        <v>143</v>
      </c>
      <c r="B149" s="43" t="s">
        <v>928</v>
      </c>
      <c r="C149" s="43" t="s">
        <v>929</v>
      </c>
      <c r="D149" s="106">
        <v>2500</v>
      </c>
      <c r="E149" s="44">
        <v>66.44</v>
      </c>
      <c r="F149" s="42" t="s">
        <v>734</v>
      </c>
      <c r="G149" s="45">
        <f t="shared" si="21"/>
        <v>750000</v>
      </c>
      <c r="H149" s="45">
        <f t="shared" si="16"/>
        <v>112500</v>
      </c>
      <c r="I149" s="45">
        <f t="shared" si="17"/>
        <v>19500</v>
      </c>
      <c r="J149" s="45">
        <f t="shared" si="18"/>
        <v>132000</v>
      </c>
      <c r="K149" s="59">
        <f t="shared" si="19"/>
        <v>39600</v>
      </c>
      <c r="L149" s="6"/>
      <c r="M149" s="59">
        <f t="shared" si="20"/>
        <v>92400</v>
      </c>
      <c r="N149" s="45">
        <f t="shared" si="22"/>
        <v>92400</v>
      </c>
      <c r="O149" s="45">
        <f t="shared" si="23"/>
        <v>132000</v>
      </c>
      <c r="P149" s="60">
        <v>44285</v>
      </c>
      <c r="Q149" s="60">
        <v>44649</v>
      </c>
      <c r="R149" s="62" t="s">
        <v>23</v>
      </c>
      <c r="S149" s="62" t="s">
        <v>352</v>
      </c>
    </row>
    <row r="150" s="19" customFormat="1" ht="20" customHeight="1" spans="1:19">
      <c r="A150" s="6">
        <v>144</v>
      </c>
      <c r="B150" s="43" t="s">
        <v>926</v>
      </c>
      <c r="C150" s="43" t="s">
        <v>930</v>
      </c>
      <c r="D150" s="106">
        <v>700</v>
      </c>
      <c r="E150" s="44">
        <v>28.18</v>
      </c>
      <c r="F150" s="42" t="s">
        <v>113</v>
      </c>
      <c r="G150" s="45">
        <f t="shared" si="21"/>
        <v>210000</v>
      </c>
      <c r="H150" s="45">
        <f t="shared" si="16"/>
        <v>31500</v>
      </c>
      <c r="I150" s="45">
        <f t="shared" si="17"/>
        <v>5460</v>
      </c>
      <c r="J150" s="45">
        <f t="shared" si="18"/>
        <v>36960</v>
      </c>
      <c r="K150" s="59">
        <f t="shared" si="19"/>
        <v>11088</v>
      </c>
      <c r="L150" s="6"/>
      <c r="M150" s="59">
        <f t="shared" si="20"/>
        <v>25872</v>
      </c>
      <c r="N150" s="45">
        <f t="shared" si="22"/>
        <v>25872</v>
      </c>
      <c r="O150" s="45">
        <f t="shared" si="23"/>
        <v>36960</v>
      </c>
      <c r="P150" s="60">
        <v>44248</v>
      </c>
      <c r="Q150" s="60">
        <v>44612</v>
      </c>
      <c r="R150" s="62" t="s">
        <v>23</v>
      </c>
      <c r="S150" s="62" t="s">
        <v>632</v>
      </c>
    </row>
    <row r="151" s="19" customFormat="1" ht="20" customHeight="1" spans="1:19">
      <c r="A151" s="6">
        <v>145</v>
      </c>
      <c r="B151" s="43" t="s">
        <v>350</v>
      </c>
      <c r="C151" s="43" t="s">
        <v>931</v>
      </c>
      <c r="D151" s="106">
        <v>230</v>
      </c>
      <c r="E151" s="44">
        <v>43.1</v>
      </c>
      <c r="F151" s="42" t="s">
        <v>113</v>
      </c>
      <c r="G151" s="45">
        <f t="shared" si="21"/>
        <v>69000</v>
      </c>
      <c r="H151" s="45">
        <f t="shared" si="16"/>
        <v>10350</v>
      </c>
      <c r="I151" s="45">
        <f t="shared" si="17"/>
        <v>1794</v>
      </c>
      <c r="J151" s="45">
        <f t="shared" si="18"/>
        <v>12144</v>
      </c>
      <c r="K151" s="59">
        <f t="shared" si="19"/>
        <v>3643.2</v>
      </c>
      <c r="L151" s="6"/>
      <c r="M151" s="59">
        <f t="shared" si="20"/>
        <v>8500.8</v>
      </c>
      <c r="N151" s="45">
        <f t="shared" si="22"/>
        <v>8500.8</v>
      </c>
      <c r="O151" s="45">
        <f t="shared" si="23"/>
        <v>12144</v>
      </c>
      <c r="P151" s="60">
        <v>44250</v>
      </c>
      <c r="Q151" s="60">
        <v>44614</v>
      </c>
      <c r="R151" s="62" t="s">
        <v>23</v>
      </c>
      <c r="S151" s="62" t="s">
        <v>352</v>
      </c>
    </row>
    <row r="152" s="19" customFormat="1" ht="20" customHeight="1" spans="1:19">
      <c r="A152" s="6">
        <v>146</v>
      </c>
      <c r="B152" s="43" t="s">
        <v>354</v>
      </c>
      <c r="C152" s="43" t="s">
        <v>932</v>
      </c>
      <c r="D152" s="6">
        <v>750</v>
      </c>
      <c r="E152" s="44">
        <v>17.93</v>
      </c>
      <c r="F152" s="43" t="s">
        <v>61</v>
      </c>
      <c r="G152" s="45">
        <f t="shared" si="21"/>
        <v>225000</v>
      </c>
      <c r="H152" s="45">
        <f t="shared" si="16"/>
        <v>33750</v>
      </c>
      <c r="I152" s="45">
        <f t="shared" si="17"/>
        <v>5850</v>
      </c>
      <c r="J152" s="45">
        <f t="shared" si="18"/>
        <v>39600</v>
      </c>
      <c r="K152" s="59">
        <f t="shared" si="19"/>
        <v>11880</v>
      </c>
      <c r="L152" s="6"/>
      <c r="M152" s="59">
        <f t="shared" si="20"/>
        <v>27720</v>
      </c>
      <c r="N152" s="45">
        <f t="shared" si="22"/>
        <v>27720</v>
      </c>
      <c r="O152" s="45">
        <f t="shared" si="23"/>
        <v>39600</v>
      </c>
      <c r="P152" s="60">
        <v>44248</v>
      </c>
      <c r="Q152" s="60">
        <v>44612</v>
      </c>
      <c r="R152" s="62" t="s">
        <v>26</v>
      </c>
      <c r="S152" s="62" t="s">
        <v>356</v>
      </c>
    </row>
    <row r="153" s="19" customFormat="1" ht="20" customHeight="1" spans="1:19">
      <c r="A153" s="6">
        <v>147</v>
      </c>
      <c r="B153" s="43" t="s">
        <v>867</v>
      </c>
      <c r="C153" s="43" t="s">
        <v>933</v>
      </c>
      <c r="D153" s="106">
        <v>1050</v>
      </c>
      <c r="E153" s="44">
        <v>33.37</v>
      </c>
      <c r="F153" s="42" t="s">
        <v>113</v>
      </c>
      <c r="G153" s="45">
        <f t="shared" si="21"/>
        <v>315000</v>
      </c>
      <c r="H153" s="45">
        <f t="shared" si="16"/>
        <v>47250</v>
      </c>
      <c r="I153" s="45">
        <f t="shared" si="17"/>
        <v>8190</v>
      </c>
      <c r="J153" s="45">
        <f t="shared" si="18"/>
        <v>55440</v>
      </c>
      <c r="K153" s="59">
        <f t="shared" si="19"/>
        <v>16632</v>
      </c>
      <c r="L153" s="6"/>
      <c r="M153" s="59">
        <f t="shared" si="20"/>
        <v>38808</v>
      </c>
      <c r="N153" s="45">
        <f t="shared" si="22"/>
        <v>38808</v>
      </c>
      <c r="O153" s="45">
        <f t="shared" si="23"/>
        <v>55440</v>
      </c>
      <c r="P153" s="60">
        <v>44250</v>
      </c>
      <c r="Q153" s="60">
        <v>44614</v>
      </c>
      <c r="R153" s="62" t="s">
        <v>23</v>
      </c>
      <c r="S153" s="62" t="s">
        <v>352</v>
      </c>
    </row>
    <row r="154" s="19" customFormat="1" ht="20" customHeight="1" spans="1:19">
      <c r="A154" s="6">
        <v>148</v>
      </c>
      <c r="B154" s="43" t="s">
        <v>934</v>
      </c>
      <c r="C154" s="43" t="s">
        <v>935</v>
      </c>
      <c r="D154" s="106">
        <v>1470</v>
      </c>
      <c r="E154" s="44">
        <v>36.65</v>
      </c>
      <c r="F154" s="42" t="s">
        <v>370</v>
      </c>
      <c r="G154" s="45">
        <f t="shared" si="21"/>
        <v>441000</v>
      </c>
      <c r="H154" s="45">
        <f t="shared" si="16"/>
        <v>66150</v>
      </c>
      <c r="I154" s="45">
        <f t="shared" si="17"/>
        <v>11466</v>
      </c>
      <c r="J154" s="45">
        <f t="shared" si="18"/>
        <v>77616</v>
      </c>
      <c r="K154" s="59">
        <f t="shared" si="19"/>
        <v>23284.8</v>
      </c>
      <c r="L154" s="6"/>
      <c r="M154" s="59">
        <f t="shared" si="20"/>
        <v>54331.2</v>
      </c>
      <c r="N154" s="45">
        <f t="shared" si="22"/>
        <v>54331.2</v>
      </c>
      <c r="O154" s="45">
        <f t="shared" si="23"/>
        <v>77616</v>
      </c>
      <c r="P154" s="60">
        <v>44250</v>
      </c>
      <c r="Q154" s="60">
        <v>44614</v>
      </c>
      <c r="R154" s="62" t="s">
        <v>23</v>
      </c>
      <c r="S154" s="62" t="s">
        <v>352</v>
      </c>
    </row>
    <row r="155" s="19" customFormat="1" ht="20" customHeight="1" spans="1:19">
      <c r="A155" s="6">
        <v>149</v>
      </c>
      <c r="B155" s="43" t="s">
        <v>350</v>
      </c>
      <c r="C155" s="43" t="s">
        <v>936</v>
      </c>
      <c r="D155" s="106">
        <v>600</v>
      </c>
      <c r="E155" s="44">
        <v>14.5</v>
      </c>
      <c r="F155" s="42" t="s">
        <v>113</v>
      </c>
      <c r="G155" s="45">
        <f t="shared" si="21"/>
        <v>180000</v>
      </c>
      <c r="H155" s="45">
        <f t="shared" si="16"/>
        <v>27000</v>
      </c>
      <c r="I155" s="45">
        <f t="shared" si="17"/>
        <v>4680</v>
      </c>
      <c r="J155" s="45">
        <f t="shared" si="18"/>
        <v>31680</v>
      </c>
      <c r="K155" s="59">
        <f t="shared" si="19"/>
        <v>9504</v>
      </c>
      <c r="L155" s="6"/>
      <c r="M155" s="59">
        <f t="shared" si="20"/>
        <v>22176</v>
      </c>
      <c r="N155" s="45">
        <f t="shared" si="22"/>
        <v>22176</v>
      </c>
      <c r="O155" s="45">
        <f t="shared" si="23"/>
        <v>31680</v>
      </c>
      <c r="P155" s="60">
        <v>44250</v>
      </c>
      <c r="Q155" s="60">
        <v>44614</v>
      </c>
      <c r="R155" s="62" t="s">
        <v>23</v>
      </c>
      <c r="S155" s="62" t="s">
        <v>352</v>
      </c>
    </row>
    <row r="156" s="19" customFormat="1" ht="20" customHeight="1" spans="1:19">
      <c r="A156" s="6">
        <v>150</v>
      </c>
      <c r="B156" s="43" t="s">
        <v>350</v>
      </c>
      <c r="C156" s="43" t="s">
        <v>937</v>
      </c>
      <c r="D156" s="106">
        <v>500</v>
      </c>
      <c r="E156" s="44">
        <v>12.9</v>
      </c>
      <c r="F156" s="42" t="s">
        <v>113</v>
      </c>
      <c r="G156" s="45">
        <f t="shared" si="21"/>
        <v>150000</v>
      </c>
      <c r="H156" s="45">
        <f t="shared" si="16"/>
        <v>22500</v>
      </c>
      <c r="I156" s="45">
        <f t="shared" si="17"/>
        <v>3900</v>
      </c>
      <c r="J156" s="45">
        <f t="shared" si="18"/>
        <v>26400</v>
      </c>
      <c r="K156" s="59">
        <f t="shared" si="19"/>
        <v>7920</v>
      </c>
      <c r="L156" s="6"/>
      <c r="M156" s="59">
        <f t="shared" si="20"/>
        <v>18480</v>
      </c>
      <c r="N156" s="45">
        <f t="shared" si="22"/>
        <v>18480</v>
      </c>
      <c r="O156" s="45">
        <f t="shared" si="23"/>
        <v>26400</v>
      </c>
      <c r="P156" s="60">
        <v>44250</v>
      </c>
      <c r="Q156" s="60">
        <v>44614</v>
      </c>
      <c r="R156" s="62" t="s">
        <v>23</v>
      </c>
      <c r="S156" s="62" t="s">
        <v>352</v>
      </c>
    </row>
    <row r="157" s="19" customFormat="1" ht="20" customHeight="1" spans="1:19">
      <c r="A157" s="6">
        <v>151</v>
      </c>
      <c r="B157" s="43" t="s">
        <v>350</v>
      </c>
      <c r="C157" s="43" t="s">
        <v>938</v>
      </c>
      <c r="D157" s="106">
        <v>1000</v>
      </c>
      <c r="E157" s="44">
        <v>26</v>
      </c>
      <c r="F157" s="42" t="s">
        <v>358</v>
      </c>
      <c r="G157" s="45">
        <f t="shared" si="21"/>
        <v>300000</v>
      </c>
      <c r="H157" s="45">
        <f t="shared" si="16"/>
        <v>45000</v>
      </c>
      <c r="I157" s="45">
        <f t="shared" si="17"/>
        <v>7800</v>
      </c>
      <c r="J157" s="45">
        <f t="shared" si="18"/>
        <v>52800</v>
      </c>
      <c r="K157" s="59">
        <f t="shared" si="19"/>
        <v>15840</v>
      </c>
      <c r="L157" s="6"/>
      <c r="M157" s="59">
        <f t="shared" si="20"/>
        <v>36960</v>
      </c>
      <c r="N157" s="45">
        <f t="shared" si="22"/>
        <v>36960</v>
      </c>
      <c r="O157" s="45">
        <f t="shared" si="23"/>
        <v>52800</v>
      </c>
      <c r="P157" s="60">
        <v>44250</v>
      </c>
      <c r="Q157" s="60">
        <v>44614</v>
      </c>
      <c r="R157" s="62" t="s">
        <v>23</v>
      </c>
      <c r="S157" s="62" t="s">
        <v>352</v>
      </c>
    </row>
    <row r="158" s="19" customFormat="1" ht="20" customHeight="1" spans="1:19">
      <c r="A158" s="6">
        <v>152</v>
      </c>
      <c r="B158" s="43" t="s">
        <v>360</v>
      </c>
      <c r="C158" s="43" t="s">
        <v>939</v>
      </c>
      <c r="D158" s="6">
        <v>2000</v>
      </c>
      <c r="E158" s="44">
        <v>31.06</v>
      </c>
      <c r="F158" s="43" t="s">
        <v>61</v>
      </c>
      <c r="G158" s="45">
        <f t="shared" si="21"/>
        <v>600000</v>
      </c>
      <c r="H158" s="45">
        <f t="shared" si="16"/>
        <v>90000</v>
      </c>
      <c r="I158" s="45">
        <f t="shared" si="17"/>
        <v>15600</v>
      </c>
      <c r="J158" s="45">
        <f t="shared" si="18"/>
        <v>105600</v>
      </c>
      <c r="K158" s="59">
        <f t="shared" si="19"/>
        <v>31680</v>
      </c>
      <c r="L158" s="6"/>
      <c r="M158" s="59">
        <f t="shared" si="20"/>
        <v>73920</v>
      </c>
      <c r="N158" s="45">
        <f t="shared" si="22"/>
        <v>73920</v>
      </c>
      <c r="O158" s="45">
        <f t="shared" si="23"/>
        <v>105600</v>
      </c>
      <c r="P158" s="60">
        <v>44268</v>
      </c>
      <c r="Q158" s="60">
        <v>44632</v>
      </c>
      <c r="R158" s="62" t="s">
        <v>26</v>
      </c>
      <c r="S158" s="62" t="s">
        <v>356</v>
      </c>
    </row>
    <row r="159" s="19" customFormat="1" ht="20" customHeight="1" spans="1:19">
      <c r="A159" s="6">
        <v>153</v>
      </c>
      <c r="B159" s="43" t="s">
        <v>362</v>
      </c>
      <c r="C159" s="43" t="s">
        <v>940</v>
      </c>
      <c r="D159" s="106">
        <v>600</v>
      </c>
      <c r="E159" s="44">
        <v>31.32</v>
      </c>
      <c r="F159" s="42" t="s">
        <v>61</v>
      </c>
      <c r="G159" s="45">
        <f t="shared" si="21"/>
        <v>180000</v>
      </c>
      <c r="H159" s="45">
        <f t="shared" si="16"/>
        <v>27000</v>
      </c>
      <c r="I159" s="45">
        <f t="shared" si="17"/>
        <v>4680</v>
      </c>
      <c r="J159" s="45">
        <f t="shared" si="18"/>
        <v>31680</v>
      </c>
      <c r="K159" s="59">
        <f t="shared" si="19"/>
        <v>9504</v>
      </c>
      <c r="L159" s="6"/>
      <c r="M159" s="59">
        <f t="shared" si="20"/>
        <v>22176</v>
      </c>
      <c r="N159" s="45">
        <f t="shared" si="22"/>
        <v>22176</v>
      </c>
      <c r="O159" s="45">
        <f t="shared" si="23"/>
        <v>31680</v>
      </c>
      <c r="P159" s="60">
        <v>44251</v>
      </c>
      <c r="Q159" s="60">
        <v>44615</v>
      </c>
      <c r="R159" s="62" t="s">
        <v>23</v>
      </c>
      <c r="S159" s="62" t="s">
        <v>364</v>
      </c>
    </row>
    <row r="160" s="19" customFormat="1" ht="20" customHeight="1" spans="1:19">
      <c r="A160" s="6">
        <v>154</v>
      </c>
      <c r="B160" s="43" t="s">
        <v>362</v>
      </c>
      <c r="C160" s="43" t="s">
        <v>941</v>
      </c>
      <c r="D160" s="106">
        <v>700</v>
      </c>
      <c r="E160" s="44">
        <v>21.2</v>
      </c>
      <c r="F160" s="42" t="s">
        <v>61</v>
      </c>
      <c r="G160" s="45">
        <f t="shared" si="21"/>
        <v>210000</v>
      </c>
      <c r="H160" s="45">
        <f t="shared" si="16"/>
        <v>31500</v>
      </c>
      <c r="I160" s="45">
        <f t="shared" si="17"/>
        <v>5460</v>
      </c>
      <c r="J160" s="45">
        <f t="shared" si="18"/>
        <v>36960</v>
      </c>
      <c r="K160" s="59">
        <f t="shared" si="19"/>
        <v>11088</v>
      </c>
      <c r="L160" s="6"/>
      <c r="M160" s="59">
        <f t="shared" si="20"/>
        <v>25872</v>
      </c>
      <c r="N160" s="45">
        <f t="shared" si="22"/>
        <v>25872</v>
      </c>
      <c r="O160" s="45">
        <f t="shared" si="23"/>
        <v>36960</v>
      </c>
      <c r="P160" s="60">
        <v>44251</v>
      </c>
      <c r="Q160" s="60">
        <v>44615</v>
      </c>
      <c r="R160" s="62" t="s">
        <v>23</v>
      </c>
      <c r="S160" s="62" t="s">
        <v>352</v>
      </c>
    </row>
    <row r="161" s="19" customFormat="1" ht="20" customHeight="1" spans="1:19">
      <c r="A161" s="6">
        <v>155</v>
      </c>
      <c r="B161" s="43" t="s">
        <v>424</v>
      </c>
      <c r="C161" s="43" t="s">
        <v>942</v>
      </c>
      <c r="D161" s="106">
        <v>700</v>
      </c>
      <c r="E161" s="44">
        <v>16.09</v>
      </c>
      <c r="F161" s="42"/>
      <c r="G161" s="45">
        <f t="shared" si="21"/>
        <v>210000</v>
      </c>
      <c r="H161" s="45">
        <f t="shared" si="16"/>
        <v>31500</v>
      </c>
      <c r="I161" s="45">
        <f t="shared" si="17"/>
        <v>5460</v>
      </c>
      <c r="J161" s="45">
        <f t="shared" si="18"/>
        <v>36960</v>
      </c>
      <c r="K161" s="59">
        <f t="shared" si="19"/>
        <v>11088</v>
      </c>
      <c r="L161" s="6"/>
      <c r="M161" s="59">
        <f t="shared" si="20"/>
        <v>25872</v>
      </c>
      <c r="N161" s="45">
        <f t="shared" si="22"/>
        <v>25872</v>
      </c>
      <c r="O161" s="45">
        <f t="shared" si="23"/>
        <v>36960</v>
      </c>
      <c r="P161" s="60">
        <v>44250</v>
      </c>
      <c r="Q161" s="60"/>
      <c r="R161" s="62" t="s">
        <v>23</v>
      </c>
      <c r="S161" s="62" t="s">
        <v>943</v>
      </c>
    </row>
    <row r="162" s="19" customFormat="1" ht="20" customHeight="1" spans="1:19">
      <c r="A162" s="6">
        <v>156</v>
      </c>
      <c r="B162" s="43" t="s">
        <v>365</v>
      </c>
      <c r="C162" s="43" t="s">
        <v>944</v>
      </c>
      <c r="D162" s="6">
        <v>2500</v>
      </c>
      <c r="E162" s="44">
        <v>67.36</v>
      </c>
      <c r="F162" s="43" t="s">
        <v>301</v>
      </c>
      <c r="G162" s="45">
        <f t="shared" si="21"/>
        <v>750000</v>
      </c>
      <c r="H162" s="45">
        <f t="shared" si="16"/>
        <v>112500</v>
      </c>
      <c r="I162" s="45">
        <f t="shared" si="17"/>
        <v>19500</v>
      </c>
      <c r="J162" s="45">
        <f t="shared" si="18"/>
        <v>132000</v>
      </c>
      <c r="K162" s="59">
        <f t="shared" si="19"/>
        <v>39600</v>
      </c>
      <c r="L162" s="6"/>
      <c r="M162" s="59">
        <f t="shared" si="20"/>
        <v>92400</v>
      </c>
      <c r="N162" s="45">
        <f t="shared" si="22"/>
        <v>92400</v>
      </c>
      <c r="O162" s="45">
        <f t="shared" si="23"/>
        <v>132000</v>
      </c>
      <c r="P162" s="60">
        <v>44269</v>
      </c>
      <c r="Q162" s="60">
        <v>44633</v>
      </c>
      <c r="R162" s="62" t="s">
        <v>26</v>
      </c>
      <c r="S162" s="62" t="s">
        <v>356</v>
      </c>
    </row>
    <row r="163" s="19" customFormat="1" ht="20" customHeight="1" spans="1:19">
      <c r="A163" s="6">
        <v>157</v>
      </c>
      <c r="B163" s="43" t="s">
        <v>945</v>
      </c>
      <c r="C163" s="43" t="s">
        <v>946</v>
      </c>
      <c r="D163" s="106">
        <v>1700</v>
      </c>
      <c r="E163" s="44">
        <v>42.72</v>
      </c>
      <c r="F163" s="42" t="s">
        <v>61</v>
      </c>
      <c r="G163" s="45">
        <f t="shared" si="21"/>
        <v>510000</v>
      </c>
      <c r="H163" s="45">
        <f t="shared" si="16"/>
        <v>76500</v>
      </c>
      <c r="I163" s="45">
        <f t="shared" si="17"/>
        <v>13260</v>
      </c>
      <c r="J163" s="45">
        <f t="shared" si="18"/>
        <v>89760</v>
      </c>
      <c r="K163" s="59">
        <f t="shared" si="19"/>
        <v>26928</v>
      </c>
      <c r="L163" s="6"/>
      <c r="M163" s="59">
        <f t="shared" si="20"/>
        <v>62832</v>
      </c>
      <c r="N163" s="45">
        <f t="shared" si="22"/>
        <v>62832</v>
      </c>
      <c r="O163" s="45">
        <f t="shared" si="23"/>
        <v>89760</v>
      </c>
      <c r="P163" s="60">
        <v>44278</v>
      </c>
      <c r="Q163" s="60">
        <v>44642</v>
      </c>
      <c r="R163" s="62" t="s">
        <v>23</v>
      </c>
      <c r="S163" s="62" t="s">
        <v>249</v>
      </c>
    </row>
    <row r="164" s="19" customFormat="1" ht="20" customHeight="1" spans="1:19">
      <c r="A164" s="6">
        <v>158</v>
      </c>
      <c r="B164" s="43" t="s">
        <v>945</v>
      </c>
      <c r="C164" s="43" t="s">
        <v>947</v>
      </c>
      <c r="D164" s="106">
        <v>1300</v>
      </c>
      <c r="E164" s="44">
        <v>25.61</v>
      </c>
      <c r="F164" s="42" t="s">
        <v>61</v>
      </c>
      <c r="G164" s="45">
        <f t="shared" si="21"/>
        <v>390000</v>
      </c>
      <c r="H164" s="45">
        <f t="shared" si="16"/>
        <v>58500</v>
      </c>
      <c r="I164" s="45">
        <f t="shared" si="17"/>
        <v>10140</v>
      </c>
      <c r="J164" s="45">
        <f t="shared" si="18"/>
        <v>68640</v>
      </c>
      <c r="K164" s="59">
        <f t="shared" si="19"/>
        <v>20592</v>
      </c>
      <c r="L164" s="6"/>
      <c r="M164" s="59">
        <f t="shared" si="20"/>
        <v>48048</v>
      </c>
      <c r="N164" s="45">
        <f t="shared" si="22"/>
        <v>48048</v>
      </c>
      <c r="O164" s="45">
        <f t="shared" si="23"/>
        <v>68640</v>
      </c>
      <c r="P164" s="60">
        <v>44278</v>
      </c>
      <c r="Q164" s="60">
        <v>44642</v>
      </c>
      <c r="R164" s="62" t="s">
        <v>23</v>
      </c>
      <c r="S164" s="62" t="s">
        <v>249</v>
      </c>
    </row>
    <row r="165" s="19" customFormat="1" ht="20" customHeight="1" spans="1:19">
      <c r="A165" s="6">
        <v>159</v>
      </c>
      <c r="B165" s="43" t="s">
        <v>368</v>
      </c>
      <c r="C165" s="43" t="s">
        <v>948</v>
      </c>
      <c r="D165" s="106">
        <v>300</v>
      </c>
      <c r="E165" s="44">
        <v>8.88</v>
      </c>
      <c r="F165" s="42"/>
      <c r="G165" s="45">
        <f t="shared" si="21"/>
        <v>90000</v>
      </c>
      <c r="H165" s="45">
        <f t="shared" si="16"/>
        <v>13500</v>
      </c>
      <c r="I165" s="45">
        <f t="shared" si="17"/>
        <v>2340</v>
      </c>
      <c r="J165" s="45">
        <f t="shared" si="18"/>
        <v>15840</v>
      </c>
      <c r="K165" s="59">
        <f t="shared" si="19"/>
        <v>4752</v>
      </c>
      <c r="L165" s="6"/>
      <c r="M165" s="59">
        <f t="shared" si="20"/>
        <v>11088</v>
      </c>
      <c r="N165" s="45">
        <f t="shared" si="22"/>
        <v>11088</v>
      </c>
      <c r="O165" s="45">
        <f t="shared" si="23"/>
        <v>15840</v>
      </c>
      <c r="P165" s="60">
        <v>44278</v>
      </c>
      <c r="Q165" s="60"/>
      <c r="R165" s="62" t="s">
        <v>23</v>
      </c>
      <c r="S165" s="62" t="s">
        <v>352</v>
      </c>
    </row>
    <row r="166" s="19" customFormat="1" ht="20" customHeight="1" spans="1:19">
      <c r="A166" s="6">
        <v>160</v>
      </c>
      <c r="B166" s="43" t="s">
        <v>368</v>
      </c>
      <c r="C166" s="43" t="s">
        <v>949</v>
      </c>
      <c r="D166" s="106">
        <v>1400</v>
      </c>
      <c r="E166" s="44">
        <v>42.67</v>
      </c>
      <c r="F166" s="42"/>
      <c r="G166" s="45">
        <f t="shared" si="21"/>
        <v>420000</v>
      </c>
      <c r="H166" s="45">
        <f t="shared" si="16"/>
        <v>63000</v>
      </c>
      <c r="I166" s="45">
        <f t="shared" si="17"/>
        <v>10920</v>
      </c>
      <c r="J166" s="45">
        <f t="shared" si="18"/>
        <v>73920</v>
      </c>
      <c r="K166" s="59">
        <f t="shared" si="19"/>
        <v>22176</v>
      </c>
      <c r="L166" s="6"/>
      <c r="M166" s="59">
        <f t="shared" si="20"/>
        <v>51744</v>
      </c>
      <c r="N166" s="45">
        <f t="shared" si="22"/>
        <v>51744</v>
      </c>
      <c r="O166" s="45">
        <f t="shared" si="23"/>
        <v>73920</v>
      </c>
      <c r="P166" s="60">
        <v>44278</v>
      </c>
      <c r="Q166" s="60"/>
      <c r="R166" s="62" t="s">
        <v>23</v>
      </c>
      <c r="S166" s="62" t="s">
        <v>352</v>
      </c>
    </row>
    <row r="167" s="19" customFormat="1" ht="20" customHeight="1" spans="1:19">
      <c r="A167" s="6">
        <v>161</v>
      </c>
      <c r="B167" s="43" t="s">
        <v>950</v>
      </c>
      <c r="C167" s="43" t="s">
        <v>951</v>
      </c>
      <c r="D167" s="106">
        <v>960</v>
      </c>
      <c r="E167" s="44">
        <v>28.3</v>
      </c>
      <c r="F167" s="42" t="s">
        <v>107</v>
      </c>
      <c r="G167" s="45">
        <f t="shared" si="21"/>
        <v>288000</v>
      </c>
      <c r="H167" s="45">
        <f t="shared" si="16"/>
        <v>43200</v>
      </c>
      <c r="I167" s="45">
        <f t="shared" si="17"/>
        <v>7488</v>
      </c>
      <c r="J167" s="45">
        <f t="shared" si="18"/>
        <v>50688</v>
      </c>
      <c r="K167" s="59">
        <f t="shared" si="19"/>
        <v>15206.4</v>
      </c>
      <c r="L167" s="6"/>
      <c r="M167" s="59">
        <f t="shared" si="20"/>
        <v>35481.6</v>
      </c>
      <c r="N167" s="45">
        <f t="shared" si="22"/>
        <v>35481.6</v>
      </c>
      <c r="O167" s="45">
        <f t="shared" si="23"/>
        <v>50688</v>
      </c>
      <c r="P167" s="60">
        <v>44286</v>
      </c>
      <c r="Q167" s="60">
        <v>44650</v>
      </c>
      <c r="R167" s="62" t="s">
        <v>23</v>
      </c>
      <c r="S167" s="62" t="s">
        <v>394</v>
      </c>
    </row>
    <row r="168" s="19" customFormat="1" ht="20" customHeight="1" spans="1:19">
      <c r="A168" s="6">
        <v>162</v>
      </c>
      <c r="B168" s="43" t="s">
        <v>373</v>
      </c>
      <c r="C168" s="43" t="s">
        <v>952</v>
      </c>
      <c r="D168" s="106">
        <v>1000</v>
      </c>
      <c r="E168" s="44">
        <v>24.6</v>
      </c>
      <c r="F168" s="42" t="s">
        <v>61</v>
      </c>
      <c r="G168" s="45">
        <f t="shared" si="21"/>
        <v>300000</v>
      </c>
      <c r="H168" s="45">
        <f t="shared" si="16"/>
        <v>45000</v>
      </c>
      <c r="I168" s="45">
        <f t="shared" si="17"/>
        <v>7800</v>
      </c>
      <c r="J168" s="45">
        <f t="shared" si="18"/>
        <v>52800</v>
      </c>
      <c r="K168" s="59">
        <f t="shared" si="19"/>
        <v>15840</v>
      </c>
      <c r="L168" s="6"/>
      <c r="M168" s="59">
        <f t="shared" si="20"/>
        <v>36960</v>
      </c>
      <c r="N168" s="45">
        <f t="shared" si="22"/>
        <v>36960</v>
      </c>
      <c r="O168" s="45">
        <f t="shared" si="23"/>
        <v>52800</v>
      </c>
      <c r="P168" s="60">
        <v>44274</v>
      </c>
      <c r="Q168" s="60">
        <v>44638</v>
      </c>
      <c r="R168" s="62" t="s">
        <v>23</v>
      </c>
      <c r="S168" s="62" t="s">
        <v>606</v>
      </c>
    </row>
    <row r="169" s="19" customFormat="1" ht="20" customHeight="1" spans="1:19">
      <c r="A169" s="6">
        <v>163</v>
      </c>
      <c r="B169" s="43" t="s">
        <v>950</v>
      </c>
      <c r="C169" s="43" t="s">
        <v>953</v>
      </c>
      <c r="D169" s="106">
        <v>930</v>
      </c>
      <c r="E169" s="44">
        <v>31.38</v>
      </c>
      <c r="F169" s="42" t="s">
        <v>113</v>
      </c>
      <c r="G169" s="45">
        <f t="shared" si="21"/>
        <v>279000</v>
      </c>
      <c r="H169" s="45">
        <f t="shared" si="16"/>
        <v>41850</v>
      </c>
      <c r="I169" s="45">
        <f t="shared" si="17"/>
        <v>7254</v>
      </c>
      <c r="J169" s="45">
        <f t="shared" si="18"/>
        <v>49104</v>
      </c>
      <c r="K169" s="59">
        <f t="shared" si="19"/>
        <v>14731.2</v>
      </c>
      <c r="L169" s="6"/>
      <c r="M169" s="59">
        <f t="shared" si="20"/>
        <v>34372.8</v>
      </c>
      <c r="N169" s="45">
        <f t="shared" si="22"/>
        <v>34372.8</v>
      </c>
      <c r="O169" s="45">
        <f t="shared" si="23"/>
        <v>49104</v>
      </c>
      <c r="P169" s="60">
        <v>44286</v>
      </c>
      <c r="Q169" s="60">
        <v>44650</v>
      </c>
      <c r="R169" s="62" t="s">
        <v>23</v>
      </c>
      <c r="S169" s="62" t="s">
        <v>394</v>
      </c>
    </row>
    <row r="170" s="19" customFormat="1" ht="20" customHeight="1" spans="1:19">
      <c r="A170" s="6">
        <v>164</v>
      </c>
      <c r="B170" s="43" t="s">
        <v>950</v>
      </c>
      <c r="C170" s="43" t="s">
        <v>954</v>
      </c>
      <c r="D170" s="106">
        <v>600</v>
      </c>
      <c r="E170" s="44">
        <v>18.59</v>
      </c>
      <c r="F170" s="42" t="s">
        <v>68</v>
      </c>
      <c r="G170" s="45">
        <f t="shared" si="21"/>
        <v>180000</v>
      </c>
      <c r="H170" s="45">
        <f t="shared" si="16"/>
        <v>27000</v>
      </c>
      <c r="I170" s="45">
        <f t="shared" si="17"/>
        <v>4680</v>
      </c>
      <c r="J170" s="45">
        <f t="shared" si="18"/>
        <v>31680</v>
      </c>
      <c r="K170" s="59">
        <f t="shared" si="19"/>
        <v>9504</v>
      </c>
      <c r="L170" s="6"/>
      <c r="M170" s="59">
        <f t="shared" si="20"/>
        <v>22176</v>
      </c>
      <c r="N170" s="45">
        <f t="shared" si="22"/>
        <v>22176</v>
      </c>
      <c r="O170" s="45">
        <f t="shared" si="23"/>
        <v>31680</v>
      </c>
      <c r="P170" s="60">
        <v>44252</v>
      </c>
      <c r="Q170" s="60">
        <v>44616</v>
      </c>
      <c r="R170" s="62" t="s">
        <v>23</v>
      </c>
      <c r="S170" s="62" t="s">
        <v>394</v>
      </c>
    </row>
    <row r="171" s="19" customFormat="1" ht="20" customHeight="1" spans="1:19">
      <c r="A171" s="6">
        <v>165</v>
      </c>
      <c r="B171" s="43" t="s">
        <v>378</v>
      </c>
      <c r="C171" s="43" t="s">
        <v>955</v>
      </c>
      <c r="D171" s="6">
        <v>1100</v>
      </c>
      <c r="E171" s="44">
        <v>25.34</v>
      </c>
      <c r="F171" s="43" t="s">
        <v>61</v>
      </c>
      <c r="G171" s="45">
        <f t="shared" si="21"/>
        <v>330000</v>
      </c>
      <c r="H171" s="45">
        <f t="shared" si="16"/>
        <v>49500</v>
      </c>
      <c r="I171" s="45">
        <f t="shared" si="17"/>
        <v>8580</v>
      </c>
      <c r="J171" s="45">
        <f t="shared" si="18"/>
        <v>58080</v>
      </c>
      <c r="K171" s="59">
        <f t="shared" si="19"/>
        <v>17424</v>
      </c>
      <c r="L171" s="6"/>
      <c r="M171" s="59">
        <f t="shared" si="20"/>
        <v>40656</v>
      </c>
      <c r="N171" s="45">
        <f t="shared" si="22"/>
        <v>40656</v>
      </c>
      <c r="O171" s="45">
        <f t="shared" si="23"/>
        <v>58080</v>
      </c>
      <c r="P171" s="60">
        <v>44255</v>
      </c>
      <c r="Q171" s="60">
        <v>44619</v>
      </c>
      <c r="R171" s="62" t="s">
        <v>26</v>
      </c>
      <c r="S171" s="62" t="s">
        <v>380</v>
      </c>
    </row>
    <row r="172" s="19" customFormat="1" ht="20" customHeight="1" spans="1:19">
      <c r="A172" s="6">
        <v>166</v>
      </c>
      <c r="B172" s="43" t="s">
        <v>378</v>
      </c>
      <c r="C172" s="43" t="s">
        <v>956</v>
      </c>
      <c r="D172" s="6">
        <v>900</v>
      </c>
      <c r="E172" s="44">
        <v>36.3</v>
      </c>
      <c r="F172" s="43" t="s">
        <v>61</v>
      </c>
      <c r="G172" s="45">
        <f t="shared" si="21"/>
        <v>270000</v>
      </c>
      <c r="H172" s="45">
        <f t="shared" si="16"/>
        <v>40500</v>
      </c>
      <c r="I172" s="45">
        <f t="shared" si="17"/>
        <v>7020</v>
      </c>
      <c r="J172" s="45">
        <f t="shared" si="18"/>
        <v>47520</v>
      </c>
      <c r="K172" s="59">
        <f t="shared" si="19"/>
        <v>14256</v>
      </c>
      <c r="L172" s="6"/>
      <c r="M172" s="59">
        <f t="shared" si="20"/>
        <v>33264</v>
      </c>
      <c r="N172" s="45">
        <f t="shared" si="22"/>
        <v>33264</v>
      </c>
      <c r="O172" s="45">
        <f t="shared" si="23"/>
        <v>47520</v>
      </c>
      <c r="P172" s="60">
        <v>44255</v>
      </c>
      <c r="Q172" s="60">
        <v>44619</v>
      </c>
      <c r="R172" s="62" t="s">
        <v>26</v>
      </c>
      <c r="S172" s="62" t="s">
        <v>380</v>
      </c>
    </row>
    <row r="173" s="19" customFormat="1" ht="20" customHeight="1" spans="1:19">
      <c r="A173" s="6">
        <v>167</v>
      </c>
      <c r="B173" s="43" t="s">
        <v>376</v>
      </c>
      <c r="C173" s="43" t="s">
        <v>957</v>
      </c>
      <c r="D173" s="106">
        <v>2000</v>
      </c>
      <c r="E173" s="44">
        <v>40.07</v>
      </c>
      <c r="F173" s="42" t="s">
        <v>113</v>
      </c>
      <c r="G173" s="45">
        <f t="shared" si="21"/>
        <v>600000</v>
      </c>
      <c r="H173" s="45">
        <f t="shared" si="16"/>
        <v>90000</v>
      </c>
      <c r="I173" s="45">
        <f t="shared" si="17"/>
        <v>15600</v>
      </c>
      <c r="J173" s="45">
        <f t="shared" si="18"/>
        <v>105600</v>
      </c>
      <c r="K173" s="59">
        <f t="shared" si="19"/>
        <v>31680</v>
      </c>
      <c r="L173" s="6"/>
      <c r="M173" s="59">
        <f t="shared" si="20"/>
        <v>73920</v>
      </c>
      <c r="N173" s="45">
        <f t="shared" si="22"/>
        <v>73920</v>
      </c>
      <c r="O173" s="45">
        <f t="shared" si="23"/>
        <v>105600</v>
      </c>
      <c r="P173" s="60">
        <v>44252</v>
      </c>
      <c r="Q173" s="60">
        <v>44616</v>
      </c>
      <c r="R173" s="62" t="s">
        <v>23</v>
      </c>
      <c r="S173" s="62" t="s">
        <v>249</v>
      </c>
    </row>
    <row r="174" s="19" customFormat="1" ht="20" customHeight="1" spans="1:19">
      <c r="A174" s="6">
        <v>168</v>
      </c>
      <c r="B174" s="43" t="s">
        <v>382</v>
      </c>
      <c r="C174" s="43" t="s">
        <v>958</v>
      </c>
      <c r="D174" s="106">
        <v>1000</v>
      </c>
      <c r="E174" s="44">
        <v>23</v>
      </c>
      <c r="F174" s="42" t="s">
        <v>384</v>
      </c>
      <c r="G174" s="45">
        <f t="shared" si="21"/>
        <v>300000</v>
      </c>
      <c r="H174" s="45">
        <f t="shared" si="16"/>
        <v>45000</v>
      </c>
      <c r="I174" s="45">
        <f t="shared" si="17"/>
        <v>7800</v>
      </c>
      <c r="J174" s="45">
        <f t="shared" si="18"/>
        <v>52800</v>
      </c>
      <c r="K174" s="59">
        <f t="shared" si="19"/>
        <v>15840</v>
      </c>
      <c r="L174" s="6"/>
      <c r="M174" s="59">
        <f t="shared" si="20"/>
        <v>36960</v>
      </c>
      <c r="N174" s="45">
        <f t="shared" si="22"/>
        <v>36960</v>
      </c>
      <c r="O174" s="45">
        <f t="shared" si="23"/>
        <v>52800</v>
      </c>
      <c r="P174" s="60">
        <v>44252</v>
      </c>
      <c r="Q174" s="60">
        <v>44616</v>
      </c>
      <c r="R174" s="62" t="s">
        <v>23</v>
      </c>
      <c r="S174" s="62" t="s">
        <v>65</v>
      </c>
    </row>
    <row r="175" s="19" customFormat="1" ht="20" customHeight="1" spans="1:19">
      <c r="A175" s="6">
        <v>169</v>
      </c>
      <c r="B175" s="43" t="s">
        <v>376</v>
      </c>
      <c r="C175" s="43" t="s">
        <v>959</v>
      </c>
      <c r="D175" s="106">
        <v>1000</v>
      </c>
      <c r="E175" s="44">
        <v>22.99</v>
      </c>
      <c r="F175" s="42" t="s">
        <v>113</v>
      </c>
      <c r="G175" s="45">
        <f t="shared" si="21"/>
        <v>300000</v>
      </c>
      <c r="H175" s="45">
        <f t="shared" si="16"/>
        <v>45000</v>
      </c>
      <c r="I175" s="45">
        <f t="shared" si="17"/>
        <v>7800</v>
      </c>
      <c r="J175" s="45">
        <f t="shared" si="18"/>
        <v>52800</v>
      </c>
      <c r="K175" s="59">
        <f t="shared" si="19"/>
        <v>15840</v>
      </c>
      <c r="L175" s="6"/>
      <c r="M175" s="59">
        <f t="shared" si="20"/>
        <v>36960</v>
      </c>
      <c r="N175" s="45">
        <f t="shared" si="22"/>
        <v>36960</v>
      </c>
      <c r="O175" s="45">
        <f t="shared" si="23"/>
        <v>52800</v>
      </c>
      <c r="P175" s="60">
        <v>44252</v>
      </c>
      <c r="Q175" s="60">
        <v>44616</v>
      </c>
      <c r="R175" s="62" t="s">
        <v>23</v>
      </c>
      <c r="S175" s="62" t="s">
        <v>249</v>
      </c>
    </row>
    <row r="176" s="19" customFormat="1" ht="20" customHeight="1" spans="1:19">
      <c r="A176" s="6">
        <v>170</v>
      </c>
      <c r="B176" s="43" t="s">
        <v>385</v>
      </c>
      <c r="C176" s="43" t="s">
        <v>960</v>
      </c>
      <c r="D176" s="106">
        <v>750</v>
      </c>
      <c r="E176" s="44">
        <v>32.07</v>
      </c>
      <c r="F176" s="42"/>
      <c r="G176" s="45">
        <f t="shared" si="21"/>
        <v>225000</v>
      </c>
      <c r="H176" s="45">
        <f t="shared" si="16"/>
        <v>33750</v>
      </c>
      <c r="I176" s="45">
        <f t="shared" si="17"/>
        <v>5850</v>
      </c>
      <c r="J176" s="45">
        <f t="shared" si="18"/>
        <v>39600</v>
      </c>
      <c r="K176" s="59">
        <f t="shared" si="19"/>
        <v>11880</v>
      </c>
      <c r="L176" s="6"/>
      <c r="M176" s="59">
        <f t="shared" si="20"/>
        <v>27720</v>
      </c>
      <c r="N176" s="45">
        <f t="shared" si="22"/>
        <v>27720</v>
      </c>
      <c r="O176" s="45">
        <f t="shared" si="23"/>
        <v>39600</v>
      </c>
      <c r="P176" s="60">
        <v>44252</v>
      </c>
      <c r="Q176" s="60"/>
      <c r="R176" s="62" t="s">
        <v>23</v>
      </c>
      <c r="S176" s="62" t="s">
        <v>387</v>
      </c>
    </row>
    <row r="177" s="19" customFormat="1" ht="20" customHeight="1" spans="1:19">
      <c r="A177" s="6">
        <v>171</v>
      </c>
      <c r="B177" s="43" t="s">
        <v>388</v>
      </c>
      <c r="C177" s="43" t="s">
        <v>961</v>
      </c>
      <c r="D177" s="6">
        <v>2600</v>
      </c>
      <c r="E177" s="44">
        <v>62.83</v>
      </c>
      <c r="F177" s="43" t="s">
        <v>61</v>
      </c>
      <c r="G177" s="45">
        <f t="shared" si="21"/>
        <v>780000</v>
      </c>
      <c r="H177" s="45">
        <f t="shared" si="16"/>
        <v>117000</v>
      </c>
      <c r="I177" s="45">
        <f t="shared" si="17"/>
        <v>20280</v>
      </c>
      <c r="J177" s="45">
        <f t="shared" si="18"/>
        <v>137280</v>
      </c>
      <c r="K177" s="59">
        <f t="shared" si="19"/>
        <v>41184</v>
      </c>
      <c r="L177" s="6"/>
      <c r="M177" s="59">
        <f t="shared" si="20"/>
        <v>96096</v>
      </c>
      <c r="N177" s="45">
        <f t="shared" si="22"/>
        <v>96096</v>
      </c>
      <c r="O177" s="45">
        <f t="shared" si="23"/>
        <v>137280</v>
      </c>
      <c r="P177" s="60">
        <v>44253</v>
      </c>
      <c r="Q177" s="60">
        <v>44617</v>
      </c>
      <c r="R177" s="62" t="s">
        <v>26</v>
      </c>
      <c r="S177" s="62" t="s">
        <v>356</v>
      </c>
    </row>
    <row r="178" s="19" customFormat="1" ht="20" customHeight="1" spans="1:19">
      <c r="A178" s="6">
        <v>172</v>
      </c>
      <c r="B178" s="43" t="s">
        <v>962</v>
      </c>
      <c r="C178" s="43" t="s">
        <v>963</v>
      </c>
      <c r="D178" s="6">
        <v>1000</v>
      </c>
      <c r="E178" s="44">
        <v>26.2</v>
      </c>
      <c r="F178" s="43"/>
      <c r="G178" s="45">
        <f t="shared" si="21"/>
        <v>300000</v>
      </c>
      <c r="H178" s="45">
        <f t="shared" si="16"/>
        <v>45000</v>
      </c>
      <c r="I178" s="45">
        <f t="shared" si="17"/>
        <v>7800</v>
      </c>
      <c r="J178" s="45">
        <f t="shared" si="18"/>
        <v>52800</v>
      </c>
      <c r="K178" s="59">
        <f t="shared" si="19"/>
        <v>15840</v>
      </c>
      <c r="L178" s="6"/>
      <c r="M178" s="59">
        <f t="shared" si="20"/>
        <v>36960</v>
      </c>
      <c r="N178" s="45">
        <f t="shared" si="22"/>
        <v>36960</v>
      </c>
      <c r="O178" s="45">
        <f t="shared" si="23"/>
        <v>52800</v>
      </c>
      <c r="P178" s="60">
        <v>44254</v>
      </c>
      <c r="Q178" s="60"/>
      <c r="R178" s="62" t="s">
        <v>24</v>
      </c>
      <c r="S178" s="62" t="s">
        <v>964</v>
      </c>
    </row>
    <row r="179" s="19" customFormat="1" ht="20" customHeight="1" spans="1:19">
      <c r="A179" s="6">
        <v>173</v>
      </c>
      <c r="B179" s="43" t="s">
        <v>391</v>
      </c>
      <c r="C179" s="43" t="s">
        <v>965</v>
      </c>
      <c r="D179" s="106">
        <v>1800</v>
      </c>
      <c r="E179" s="44">
        <v>42.47</v>
      </c>
      <c r="F179" s="42" t="s">
        <v>660</v>
      </c>
      <c r="G179" s="45">
        <f t="shared" si="21"/>
        <v>540000</v>
      </c>
      <c r="H179" s="45">
        <f t="shared" si="16"/>
        <v>81000</v>
      </c>
      <c r="I179" s="45">
        <f t="shared" si="17"/>
        <v>14040</v>
      </c>
      <c r="J179" s="45">
        <f t="shared" si="18"/>
        <v>95040</v>
      </c>
      <c r="K179" s="59">
        <f t="shared" si="19"/>
        <v>28512</v>
      </c>
      <c r="L179" s="6"/>
      <c r="M179" s="59">
        <f t="shared" si="20"/>
        <v>66528</v>
      </c>
      <c r="N179" s="45">
        <f t="shared" si="22"/>
        <v>66528</v>
      </c>
      <c r="O179" s="45">
        <f t="shared" si="23"/>
        <v>95040</v>
      </c>
      <c r="P179" s="60">
        <v>44253</v>
      </c>
      <c r="Q179" s="60">
        <v>44597</v>
      </c>
      <c r="R179" s="62" t="s">
        <v>23</v>
      </c>
      <c r="S179" s="62" t="s">
        <v>394</v>
      </c>
    </row>
    <row r="180" s="19" customFormat="1" ht="20" customHeight="1" spans="1:19">
      <c r="A180" s="6">
        <v>174</v>
      </c>
      <c r="B180" s="43" t="s">
        <v>395</v>
      </c>
      <c r="C180" s="43" t="s">
        <v>966</v>
      </c>
      <c r="D180" s="106">
        <v>840</v>
      </c>
      <c r="E180" s="44">
        <v>20.09</v>
      </c>
      <c r="F180" s="42" t="s">
        <v>107</v>
      </c>
      <c r="G180" s="45">
        <f t="shared" si="21"/>
        <v>252000</v>
      </c>
      <c r="H180" s="45">
        <f t="shared" si="16"/>
        <v>37800</v>
      </c>
      <c r="I180" s="45">
        <f t="shared" si="17"/>
        <v>6552</v>
      </c>
      <c r="J180" s="45">
        <f t="shared" si="18"/>
        <v>44352</v>
      </c>
      <c r="K180" s="59">
        <f t="shared" si="19"/>
        <v>13305.6</v>
      </c>
      <c r="L180" s="6"/>
      <c r="M180" s="59">
        <f t="shared" si="20"/>
        <v>31046.4</v>
      </c>
      <c r="N180" s="45">
        <f t="shared" si="22"/>
        <v>31046.4</v>
      </c>
      <c r="O180" s="45">
        <f t="shared" si="23"/>
        <v>44352</v>
      </c>
      <c r="P180" s="60">
        <v>44253</v>
      </c>
      <c r="Q180" s="60">
        <v>44617</v>
      </c>
      <c r="R180" s="62" t="s">
        <v>23</v>
      </c>
      <c r="S180" s="62" t="s">
        <v>394</v>
      </c>
    </row>
    <row r="181" s="19" customFormat="1" ht="20" customHeight="1" spans="1:19">
      <c r="A181" s="6">
        <v>175</v>
      </c>
      <c r="B181" s="43" t="s">
        <v>397</v>
      </c>
      <c r="C181" s="43" t="s">
        <v>967</v>
      </c>
      <c r="D181" s="106">
        <v>600</v>
      </c>
      <c r="E181" s="44">
        <v>30</v>
      </c>
      <c r="F181" s="42"/>
      <c r="G181" s="45">
        <f t="shared" si="21"/>
        <v>180000</v>
      </c>
      <c r="H181" s="45">
        <f t="shared" si="16"/>
        <v>27000</v>
      </c>
      <c r="I181" s="45">
        <f t="shared" si="17"/>
        <v>4680</v>
      </c>
      <c r="J181" s="45">
        <f t="shared" si="18"/>
        <v>31680</v>
      </c>
      <c r="K181" s="59">
        <f t="shared" si="19"/>
        <v>9504</v>
      </c>
      <c r="L181" s="6"/>
      <c r="M181" s="59">
        <f t="shared" si="20"/>
        <v>22176</v>
      </c>
      <c r="N181" s="45">
        <f t="shared" si="22"/>
        <v>22176</v>
      </c>
      <c r="O181" s="45">
        <f t="shared" si="23"/>
        <v>31680</v>
      </c>
      <c r="P181" s="60">
        <v>44252</v>
      </c>
      <c r="Q181" s="60"/>
      <c r="R181" s="62" t="s">
        <v>23</v>
      </c>
      <c r="S181" s="62" t="s">
        <v>352</v>
      </c>
    </row>
    <row r="182" s="19" customFormat="1" ht="20" customHeight="1" spans="1:19">
      <c r="A182" s="6">
        <v>176</v>
      </c>
      <c r="B182" s="43" t="s">
        <v>968</v>
      </c>
      <c r="C182" s="43" t="s">
        <v>969</v>
      </c>
      <c r="D182" s="106">
        <v>1220</v>
      </c>
      <c r="E182" s="44">
        <v>28.1</v>
      </c>
      <c r="F182" s="42" t="s">
        <v>970</v>
      </c>
      <c r="G182" s="45">
        <f t="shared" si="21"/>
        <v>366000</v>
      </c>
      <c r="H182" s="45">
        <f t="shared" si="16"/>
        <v>54900</v>
      </c>
      <c r="I182" s="45">
        <f t="shared" si="17"/>
        <v>9516</v>
      </c>
      <c r="J182" s="45">
        <f t="shared" si="18"/>
        <v>64416</v>
      </c>
      <c r="K182" s="59">
        <f t="shared" si="19"/>
        <v>19324.8</v>
      </c>
      <c r="L182" s="6"/>
      <c r="M182" s="59">
        <f t="shared" si="20"/>
        <v>45091.2</v>
      </c>
      <c r="N182" s="45">
        <f t="shared" si="22"/>
        <v>45091.2</v>
      </c>
      <c r="O182" s="45">
        <f t="shared" si="23"/>
        <v>64416</v>
      </c>
      <c r="P182" s="60">
        <v>44254</v>
      </c>
      <c r="Q182" s="60">
        <v>44618</v>
      </c>
      <c r="R182" s="62" t="s">
        <v>23</v>
      </c>
      <c r="S182" s="62" t="s">
        <v>302</v>
      </c>
    </row>
    <row r="183" s="19" customFormat="1" ht="20" customHeight="1" spans="1:19">
      <c r="A183" s="6">
        <v>177</v>
      </c>
      <c r="B183" s="43" t="s">
        <v>401</v>
      </c>
      <c r="C183" s="43" t="s">
        <v>971</v>
      </c>
      <c r="D183" s="6">
        <v>3500</v>
      </c>
      <c r="E183" s="44">
        <v>67.34</v>
      </c>
      <c r="F183" s="43" t="s">
        <v>61</v>
      </c>
      <c r="G183" s="45">
        <f t="shared" si="21"/>
        <v>1050000</v>
      </c>
      <c r="H183" s="45">
        <f t="shared" si="16"/>
        <v>157500</v>
      </c>
      <c r="I183" s="45">
        <f t="shared" si="17"/>
        <v>27300</v>
      </c>
      <c r="J183" s="45">
        <f t="shared" si="18"/>
        <v>184800</v>
      </c>
      <c r="K183" s="59">
        <f t="shared" si="19"/>
        <v>55440</v>
      </c>
      <c r="L183" s="6"/>
      <c r="M183" s="59">
        <f t="shared" si="20"/>
        <v>129360</v>
      </c>
      <c r="N183" s="45">
        <f t="shared" si="22"/>
        <v>129360</v>
      </c>
      <c r="O183" s="45">
        <f t="shared" si="23"/>
        <v>184800</v>
      </c>
      <c r="P183" s="60">
        <v>44272</v>
      </c>
      <c r="Q183" s="60">
        <v>44636</v>
      </c>
      <c r="R183" s="62" t="s">
        <v>26</v>
      </c>
      <c r="S183" s="62" t="s">
        <v>356</v>
      </c>
    </row>
    <row r="184" s="19" customFormat="1" ht="20" customHeight="1" spans="1:19">
      <c r="A184" s="6">
        <v>178</v>
      </c>
      <c r="B184" s="43" t="s">
        <v>399</v>
      </c>
      <c r="C184" s="43" t="s">
        <v>972</v>
      </c>
      <c r="D184" s="106">
        <v>1600</v>
      </c>
      <c r="E184" s="44">
        <v>36.71</v>
      </c>
      <c r="F184" s="42" t="s">
        <v>61</v>
      </c>
      <c r="G184" s="45">
        <f t="shared" si="21"/>
        <v>480000</v>
      </c>
      <c r="H184" s="45">
        <f t="shared" si="16"/>
        <v>72000</v>
      </c>
      <c r="I184" s="45">
        <f t="shared" si="17"/>
        <v>12480</v>
      </c>
      <c r="J184" s="45">
        <f t="shared" si="18"/>
        <v>84480</v>
      </c>
      <c r="K184" s="59">
        <f t="shared" si="19"/>
        <v>25344</v>
      </c>
      <c r="L184" s="6"/>
      <c r="M184" s="59">
        <f t="shared" si="20"/>
        <v>59136</v>
      </c>
      <c r="N184" s="45">
        <f t="shared" si="22"/>
        <v>59136</v>
      </c>
      <c r="O184" s="45">
        <f t="shared" si="23"/>
        <v>84480</v>
      </c>
      <c r="P184" s="60">
        <v>44254</v>
      </c>
      <c r="Q184" s="60">
        <v>44618</v>
      </c>
      <c r="R184" s="62" t="s">
        <v>23</v>
      </c>
      <c r="S184" s="62" t="s">
        <v>394</v>
      </c>
    </row>
    <row r="185" s="19" customFormat="1" ht="20" customHeight="1" spans="1:19">
      <c r="A185" s="6">
        <v>179</v>
      </c>
      <c r="B185" s="43" t="s">
        <v>405</v>
      </c>
      <c r="C185" s="43" t="s">
        <v>973</v>
      </c>
      <c r="D185" s="106">
        <v>568</v>
      </c>
      <c r="E185" s="44">
        <v>18.38</v>
      </c>
      <c r="F185" s="42"/>
      <c r="G185" s="45">
        <f t="shared" si="21"/>
        <v>170400</v>
      </c>
      <c r="H185" s="45">
        <f t="shared" si="16"/>
        <v>25560</v>
      </c>
      <c r="I185" s="45">
        <f t="shared" si="17"/>
        <v>4430.4</v>
      </c>
      <c r="J185" s="45">
        <f t="shared" si="18"/>
        <v>29990.4</v>
      </c>
      <c r="K185" s="59">
        <f t="shared" si="19"/>
        <v>8997.12</v>
      </c>
      <c r="L185" s="6"/>
      <c r="M185" s="59">
        <f t="shared" si="20"/>
        <v>20993.28</v>
      </c>
      <c r="N185" s="45">
        <f t="shared" si="22"/>
        <v>20993.28</v>
      </c>
      <c r="O185" s="45">
        <f t="shared" si="23"/>
        <v>29990.4</v>
      </c>
      <c r="P185" s="60">
        <v>44255</v>
      </c>
      <c r="Q185" s="60"/>
      <c r="R185" s="62" t="s">
        <v>23</v>
      </c>
      <c r="S185" s="62" t="s">
        <v>246</v>
      </c>
    </row>
    <row r="186" s="19" customFormat="1" ht="20" customHeight="1" spans="1:19">
      <c r="A186" s="6">
        <v>180</v>
      </c>
      <c r="B186" s="43" t="s">
        <v>342</v>
      </c>
      <c r="C186" s="43" t="s">
        <v>974</v>
      </c>
      <c r="D186" s="106">
        <v>2500</v>
      </c>
      <c r="E186" s="44">
        <v>46.94</v>
      </c>
      <c r="F186" s="42" t="s">
        <v>68</v>
      </c>
      <c r="G186" s="45">
        <f t="shared" si="21"/>
        <v>750000</v>
      </c>
      <c r="H186" s="45">
        <f t="shared" si="16"/>
        <v>112500</v>
      </c>
      <c r="I186" s="45">
        <f t="shared" si="17"/>
        <v>19500</v>
      </c>
      <c r="J186" s="45">
        <f t="shared" si="18"/>
        <v>132000</v>
      </c>
      <c r="K186" s="59">
        <f t="shared" si="19"/>
        <v>39600</v>
      </c>
      <c r="L186" s="6"/>
      <c r="M186" s="59">
        <f t="shared" si="20"/>
        <v>92400</v>
      </c>
      <c r="N186" s="45">
        <f t="shared" si="22"/>
        <v>92400</v>
      </c>
      <c r="O186" s="45">
        <f t="shared" si="23"/>
        <v>132000</v>
      </c>
      <c r="P186" s="60">
        <v>44255</v>
      </c>
      <c r="Q186" s="60"/>
      <c r="R186" s="62" t="s">
        <v>23</v>
      </c>
      <c r="S186" s="62" t="s">
        <v>347</v>
      </c>
    </row>
    <row r="187" s="19" customFormat="1" ht="20" customHeight="1" spans="1:19">
      <c r="A187" s="6">
        <v>181</v>
      </c>
      <c r="B187" s="43" t="s">
        <v>342</v>
      </c>
      <c r="C187" s="43" t="s">
        <v>975</v>
      </c>
      <c r="D187" s="106">
        <v>2000</v>
      </c>
      <c r="E187" s="44">
        <v>54.44</v>
      </c>
      <c r="F187" s="42" t="s">
        <v>61</v>
      </c>
      <c r="G187" s="45">
        <f t="shared" si="21"/>
        <v>600000</v>
      </c>
      <c r="H187" s="45">
        <f t="shared" si="16"/>
        <v>90000</v>
      </c>
      <c r="I187" s="45">
        <f t="shared" si="17"/>
        <v>15600</v>
      </c>
      <c r="J187" s="45">
        <f t="shared" si="18"/>
        <v>105600</v>
      </c>
      <c r="K187" s="59">
        <f t="shared" si="19"/>
        <v>31680</v>
      </c>
      <c r="L187" s="6"/>
      <c r="M187" s="59">
        <f t="shared" si="20"/>
        <v>73920</v>
      </c>
      <c r="N187" s="45">
        <f t="shared" si="22"/>
        <v>73920</v>
      </c>
      <c r="O187" s="45">
        <f t="shared" si="23"/>
        <v>105600</v>
      </c>
      <c r="P187" s="60">
        <v>44254</v>
      </c>
      <c r="Q187" s="60">
        <v>44618</v>
      </c>
      <c r="R187" s="62" t="s">
        <v>23</v>
      </c>
      <c r="S187" s="62" t="s">
        <v>347</v>
      </c>
    </row>
    <row r="188" s="19" customFormat="1" ht="20" customHeight="1" spans="1:19">
      <c r="A188" s="6">
        <v>182</v>
      </c>
      <c r="B188" s="43" t="s">
        <v>403</v>
      </c>
      <c r="C188" s="43" t="s">
        <v>976</v>
      </c>
      <c r="D188" s="106">
        <v>710</v>
      </c>
      <c r="E188" s="44">
        <v>16.53</v>
      </c>
      <c r="F188" s="42" t="s">
        <v>61</v>
      </c>
      <c r="G188" s="45">
        <f t="shared" si="21"/>
        <v>213000</v>
      </c>
      <c r="H188" s="45">
        <f t="shared" si="16"/>
        <v>31950</v>
      </c>
      <c r="I188" s="45">
        <f t="shared" si="17"/>
        <v>5538</v>
      </c>
      <c r="J188" s="45">
        <f t="shared" si="18"/>
        <v>37488</v>
      </c>
      <c r="K188" s="59">
        <f t="shared" si="19"/>
        <v>11246.4</v>
      </c>
      <c r="L188" s="6"/>
      <c r="M188" s="59">
        <f t="shared" si="20"/>
        <v>26241.6</v>
      </c>
      <c r="N188" s="45">
        <f t="shared" si="22"/>
        <v>26241.6</v>
      </c>
      <c r="O188" s="45">
        <f t="shared" si="23"/>
        <v>37488</v>
      </c>
      <c r="P188" s="60">
        <v>44256</v>
      </c>
      <c r="Q188" s="60">
        <v>44620</v>
      </c>
      <c r="R188" s="62" t="s">
        <v>23</v>
      </c>
      <c r="S188" s="62" t="s">
        <v>276</v>
      </c>
    </row>
    <row r="189" s="19" customFormat="1" ht="20" customHeight="1" spans="1:19">
      <c r="A189" s="6">
        <v>183</v>
      </c>
      <c r="B189" s="43" t="s">
        <v>342</v>
      </c>
      <c r="C189" s="43" t="s">
        <v>977</v>
      </c>
      <c r="D189" s="106">
        <v>1800</v>
      </c>
      <c r="E189" s="44">
        <v>37.07</v>
      </c>
      <c r="F189" s="42" t="s">
        <v>68</v>
      </c>
      <c r="G189" s="45">
        <f t="shared" si="21"/>
        <v>540000</v>
      </c>
      <c r="H189" s="45">
        <f t="shared" si="16"/>
        <v>81000</v>
      </c>
      <c r="I189" s="45">
        <f t="shared" si="17"/>
        <v>14040</v>
      </c>
      <c r="J189" s="45">
        <f t="shared" si="18"/>
        <v>95040</v>
      </c>
      <c r="K189" s="59">
        <f t="shared" si="19"/>
        <v>28512</v>
      </c>
      <c r="L189" s="6"/>
      <c r="M189" s="59">
        <f t="shared" si="20"/>
        <v>66528</v>
      </c>
      <c r="N189" s="45">
        <f t="shared" si="22"/>
        <v>66528</v>
      </c>
      <c r="O189" s="45">
        <f t="shared" si="23"/>
        <v>95040</v>
      </c>
      <c r="P189" s="60">
        <v>44254</v>
      </c>
      <c r="Q189" s="60"/>
      <c r="R189" s="62" t="s">
        <v>23</v>
      </c>
      <c r="S189" s="62" t="s">
        <v>347</v>
      </c>
    </row>
    <row r="190" s="19" customFormat="1" ht="20" customHeight="1" spans="1:19">
      <c r="A190" s="6">
        <v>184</v>
      </c>
      <c r="B190" s="43" t="s">
        <v>410</v>
      </c>
      <c r="C190" s="43" t="s">
        <v>978</v>
      </c>
      <c r="D190" s="106">
        <v>2000</v>
      </c>
      <c r="E190" s="44">
        <v>49.95</v>
      </c>
      <c r="F190" s="42" t="s">
        <v>61</v>
      </c>
      <c r="G190" s="45">
        <f t="shared" si="21"/>
        <v>600000</v>
      </c>
      <c r="H190" s="45">
        <f t="shared" si="16"/>
        <v>90000</v>
      </c>
      <c r="I190" s="45">
        <f t="shared" si="17"/>
        <v>15600</v>
      </c>
      <c r="J190" s="45">
        <f t="shared" si="18"/>
        <v>105600</v>
      </c>
      <c r="K190" s="59">
        <f t="shared" si="19"/>
        <v>31680</v>
      </c>
      <c r="L190" s="6"/>
      <c r="M190" s="59">
        <f t="shared" si="20"/>
        <v>73920</v>
      </c>
      <c r="N190" s="45">
        <f t="shared" si="22"/>
        <v>73920</v>
      </c>
      <c r="O190" s="45">
        <f t="shared" si="23"/>
        <v>105600</v>
      </c>
      <c r="P190" s="60">
        <v>44255</v>
      </c>
      <c r="Q190" s="60">
        <v>44619</v>
      </c>
      <c r="R190" s="62" t="s">
        <v>23</v>
      </c>
      <c r="S190" s="62" t="s">
        <v>276</v>
      </c>
    </row>
    <row r="191" s="19" customFormat="1" ht="20" customHeight="1" spans="1:19">
      <c r="A191" s="6">
        <v>185</v>
      </c>
      <c r="B191" s="43" t="s">
        <v>408</v>
      </c>
      <c r="C191" s="43" t="s">
        <v>979</v>
      </c>
      <c r="D191" s="106">
        <v>1576</v>
      </c>
      <c r="E191" s="44">
        <v>48.3</v>
      </c>
      <c r="F191" s="42" t="s">
        <v>61</v>
      </c>
      <c r="G191" s="45">
        <f t="shared" si="21"/>
        <v>472800</v>
      </c>
      <c r="H191" s="45">
        <f t="shared" si="16"/>
        <v>70920</v>
      </c>
      <c r="I191" s="45">
        <f t="shared" si="17"/>
        <v>12292.8</v>
      </c>
      <c r="J191" s="45">
        <f t="shared" si="18"/>
        <v>83212.8</v>
      </c>
      <c r="K191" s="59">
        <f t="shared" si="19"/>
        <v>24963.84</v>
      </c>
      <c r="L191" s="6"/>
      <c r="M191" s="59">
        <f t="shared" si="20"/>
        <v>58248.96</v>
      </c>
      <c r="N191" s="45">
        <f t="shared" si="22"/>
        <v>58248.96</v>
      </c>
      <c r="O191" s="45">
        <f t="shared" si="23"/>
        <v>83212.8</v>
      </c>
      <c r="P191" s="60">
        <v>44283</v>
      </c>
      <c r="Q191" s="60">
        <v>44647</v>
      </c>
      <c r="R191" s="62" t="s">
        <v>23</v>
      </c>
      <c r="S191" s="62" t="s">
        <v>364</v>
      </c>
    </row>
    <row r="192" s="19" customFormat="1" ht="20" customHeight="1" spans="1:19">
      <c r="A192" s="6">
        <v>186</v>
      </c>
      <c r="B192" s="43" t="s">
        <v>414</v>
      </c>
      <c r="C192" s="43" t="s">
        <v>980</v>
      </c>
      <c r="D192" s="106">
        <v>2000</v>
      </c>
      <c r="E192" s="44">
        <v>69.04</v>
      </c>
      <c r="F192" s="42" t="s">
        <v>61</v>
      </c>
      <c r="G192" s="45">
        <f t="shared" si="21"/>
        <v>600000</v>
      </c>
      <c r="H192" s="45">
        <f t="shared" si="16"/>
        <v>90000</v>
      </c>
      <c r="I192" s="45">
        <f t="shared" si="17"/>
        <v>15600</v>
      </c>
      <c r="J192" s="45">
        <f t="shared" si="18"/>
        <v>105600</v>
      </c>
      <c r="K192" s="59">
        <f t="shared" si="19"/>
        <v>31680</v>
      </c>
      <c r="L192" s="6"/>
      <c r="M192" s="59">
        <f t="shared" si="20"/>
        <v>73920</v>
      </c>
      <c r="N192" s="45">
        <f t="shared" si="22"/>
        <v>73920</v>
      </c>
      <c r="O192" s="45">
        <f t="shared" si="23"/>
        <v>105600</v>
      </c>
      <c r="P192" s="60">
        <v>44260</v>
      </c>
      <c r="Q192" s="60">
        <v>44624</v>
      </c>
      <c r="R192" s="62" t="s">
        <v>23</v>
      </c>
      <c r="S192" s="62" t="s">
        <v>416</v>
      </c>
    </row>
    <row r="193" s="19" customFormat="1" ht="20" customHeight="1" spans="1:19">
      <c r="A193" s="6">
        <v>187</v>
      </c>
      <c r="B193" s="43" t="s">
        <v>414</v>
      </c>
      <c r="C193" s="43" t="s">
        <v>981</v>
      </c>
      <c r="D193" s="106">
        <v>500</v>
      </c>
      <c r="E193" s="44">
        <v>35.56</v>
      </c>
      <c r="F193" s="42"/>
      <c r="G193" s="45">
        <f t="shared" si="21"/>
        <v>150000</v>
      </c>
      <c r="H193" s="45">
        <f t="shared" si="16"/>
        <v>22500</v>
      </c>
      <c r="I193" s="45">
        <f t="shared" si="17"/>
        <v>3900</v>
      </c>
      <c r="J193" s="45">
        <f t="shared" si="18"/>
        <v>26400</v>
      </c>
      <c r="K193" s="59">
        <f t="shared" si="19"/>
        <v>7920</v>
      </c>
      <c r="L193" s="6"/>
      <c r="M193" s="59">
        <f t="shared" si="20"/>
        <v>18480</v>
      </c>
      <c r="N193" s="45">
        <f t="shared" si="22"/>
        <v>18480</v>
      </c>
      <c r="O193" s="45">
        <f t="shared" si="23"/>
        <v>26400</v>
      </c>
      <c r="P193" s="60">
        <v>44260</v>
      </c>
      <c r="Q193" s="60"/>
      <c r="R193" s="62" t="s">
        <v>23</v>
      </c>
      <c r="S193" s="62" t="s">
        <v>416</v>
      </c>
    </row>
    <row r="194" s="19" customFormat="1" ht="20" customHeight="1" spans="1:19">
      <c r="A194" s="6">
        <v>188</v>
      </c>
      <c r="B194" s="43" t="s">
        <v>414</v>
      </c>
      <c r="C194" s="43" t="s">
        <v>982</v>
      </c>
      <c r="D194" s="106">
        <v>1000</v>
      </c>
      <c r="E194" s="44">
        <v>23.04</v>
      </c>
      <c r="F194" s="42"/>
      <c r="G194" s="45">
        <f t="shared" si="21"/>
        <v>300000</v>
      </c>
      <c r="H194" s="45">
        <f t="shared" si="16"/>
        <v>45000</v>
      </c>
      <c r="I194" s="45">
        <f t="shared" si="17"/>
        <v>7800</v>
      </c>
      <c r="J194" s="45">
        <f t="shared" si="18"/>
        <v>52800</v>
      </c>
      <c r="K194" s="59">
        <f t="shared" si="19"/>
        <v>15840</v>
      </c>
      <c r="L194" s="6"/>
      <c r="M194" s="59">
        <f t="shared" si="20"/>
        <v>36960</v>
      </c>
      <c r="N194" s="45">
        <f t="shared" si="22"/>
        <v>36960</v>
      </c>
      <c r="O194" s="45">
        <f t="shared" si="23"/>
        <v>52800</v>
      </c>
      <c r="P194" s="60">
        <v>44260</v>
      </c>
      <c r="Q194" s="60"/>
      <c r="R194" s="62" t="s">
        <v>23</v>
      </c>
      <c r="S194" s="62" t="s">
        <v>416</v>
      </c>
    </row>
    <row r="195" s="19" customFormat="1" ht="20" customHeight="1" spans="1:19">
      <c r="A195" s="6">
        <v>189</v>
      </c>
      <c r="B195" s="43" t="s">
        <v>419</v>
      </c>
      <c r="C195" s="43" t="s">
        <v>983</v>
      </c>
      <c r="D195" s="106">
        <v>1450</v>
      </c>
      <c r="E195" s="44">
        <v>36.9</v>
      </c>
      <c r="F195" s="42" t="s">
        <v>421</v>
      </c>
      <c r="G195" s="45">
        <f t="shared" si="21"/>
        <v>435000</v>
      </c>
      <c r="H195" s="45">
        <f t="shared" si="16"/>
        <v>65250</v>
      </c>
      <c r="I195" s="45">
        <f t="shared" si="17"/>
        <v>11310</v>
      </c>
      <c r="J195" s="45">
        <f t="shared" si="18"/>
        <v>76560</v>
      </c>
      <c r="K195" s="59">
        <f t="shared" si="19"/>
        <v>22968</v>
      </c>
      <c r="L195" s="6"/>
      <c r="M195" s="59">
        <f t="shared" si="20"/>
        <v>53592</v>
      </c>
      <c r="N195" s="45">
        <f t="shared" si="22"/>
        <v>53592</v>
      </c>
      <c r="O195" s="45">
        <f t="shared" si="23"/>
        <v>76560</v>
      </c>
      <c r="P195" s="60">
        <v>44260</v>
      </c>
      <c r="Q195" s="60">
        <v>44624</v>
      </c>
      <c r="R195" s="62" t="s">
        <v>23</v>
      </c>
      <c r="S195" s="62" t="s">
        <v>302</v>
      </c>
    </row>
    <row r="196" s="19" customFormat="1" ht="20" customHeight="1" spans="1:19">
      <c r="A196" s="6">
        <v>190</v>
      </c>
      <c r="B196" s="43" t="s">
        <v>984</v>
      </c>
      <c r="C196" s="43" t="s">
        <v>985</v>
      </c>
      <c r="D196" s="106">
        <v>3100</v>
      </c>
      <c r="E196" s="44">
        <v>60.81</v>
      </c>
      <c r="F196" s="42" t="s">
        <v>61</v>
      </c>
      <c r="G196" s="45">
        <f t="shared" si="21"/>
        <v>930000</v>
      </c>
      <c r="H196" s="45">
        <f t="shared" si="16"/>
        <v>139500</v>
      </c>
      <c r="I196" s="45">
        <f t="shared" si="17"/>
        <v>24180</v>
      </c>
      <c r="J196" s="45">
        <f t="shared" si="18"/>
        <v>163680</v>
      </c>
      <c r="K196" s="59">
        <f t="shared" si="19"/>
        <v>49104</v>
      </c>
      <c r="L196" s="6"/>
      <c r="M196" s="59">
        <f t="shared" si="20"/>
        <v>114576</v>
      </c>
      <c r="N196" s="45">
        <f t="shared" si="22"/>
        <v>114576</v>
      </c>
      <c r="O196" s="45">
        <f t="shared" si="23"/>
        <v>163680</v>
      </c>
      <c r="P196" s="60">
        <v>44286</v>
      </c>
      <c r="Q196" s="60">
        <v>44650</v>
      </c>
      <c r="R196" s="62" t="s">
        <v>23</v>
      </c>
      <c r="S196" s="62" t="s">
        <v>986</v>
      </c>
    </row>
    <row r="197" s="19" customFormat="1" ht="20" customHeight="1" spans="1:19">
      <c r="A197" s="6">
        <v>191</v>
      </c>
      <c r="B197" s="43" t="s">
        <v>422</v>
      </c>
      <c r="C197" s="43" t="s">
        <v>987</v>
      </c>
      <c r="D197" s="106">
        <v>1650</v>
      </c>
      <c r="E197" s="44">
        <v>41</v>
      </c>
      <c r="F197" s="42" t="s">
        <v>240</v>
      </c>
      <c r="G197" s="45">
        <f t="shared" si="21"/>
        <v>495000</v>
      </c>
      <c r="H197" s="45">
        <f t="shared" si="16"/>
        <v>74250</v>
      </c>
      <c r="I197" s="45">
        <f t="shared" si="17"/>
        <v>12870</v>
      </c>
      <c r="J197" s="45">
        <f t="shared" si="18"/>
        <v>87120</v>
      </c>
      <c r="K197" s="59">
        <f t="shared" si="19"/>
        <v>26136</v>
      </c>
      <c r="L197" s="6"/>
      <c r="M197" s="59">
        <f t="shared" si="20"/>
        <v>60984</v>
      </c>
      <c r="N197" s="45">
        <f t="shared" si="22"/>
        <v>60984</v>
      </c>
      <c r="O197" s="45">
        <f t="shared" si="23"/>
        <v>87120</v>
      </c>
      <c r="P197" s="60">
        <v>44260</v>
      </c>
      <c r="Q197" s="60">
        <v>44624</v>
      </c>
      <c r="R197" s="62" t="s">
        <v>23</v>
      </c>
      <c r="S197" s="62" t="s">
        <v>302</v>
      </c>
    </row>
    <row r="198" s="19" customFormat="1" ht="20" customHeight="1" spans="1:19">
      <c r="A198" s="6">
        <v>192</v>
      </c>
      <c r="B198" s="43" t="s">
        <v>424</v>
      </c>
      <c r="C198" s="43" t="s">
        <v>988</v>
      </c>
      <c r="D198" s="106">
        <v>230</v>
      </c>
      <c r="E198" s="44">
        <v>26.13</v>
      </c>
      <c r="F198" s="42"/>
      <c r="G198" s="45">
        <f t="shared" si="21"/>
        <v>69000</v>
      </c>
      <c r="H198" s="45">
        <f t="shared" si="16"/>
        <v>10350</v>
      </c>
      <c r="I198" s="45">
        <f t="shared" si="17"/>
        <v>1794</v>
      </c>
      <c r="J198" s="45">
        <f t="shared" si="18"/>
        <v>12144</v>
      </c>
      <c r="K198" s="59">
        <f t="shared" si="19"/>
        <v>3643.2</v>
      </c>
      <c r="L198" s="6"/>
      <c r="M198" s="59">
        <f t="shared" si="20"/>
        <v>8500.8</v>
      </c>
      <c r="N198" s="45">
        <f t="shared" si="22"/>
        <v>8500.8</v>
      </c>
      <c r="O198" s="45">
        <f t="shared" si="23"/>
        <v>12144</v>
      </c>
      <c r="P198" s="60">
        <v>44264</v>
      </c>
      <c r="Q198" s="60"/>
      <c r="R198" s="62" t="s">
        <v>23</v>
      </c>
      <c r="S198" s="62" t="s">
        <v>241</v>
      </c>
    </row>
    <row r="199" s="19" customFormat="1" ht="20" customHeight="1" spans="1:19">
      <c r="A199" s="6">
        <v>193</v>
      </c>
      <c r="B199" s="43" t="s">
        <v>424</v>
      </c>
      <c r="C199" s="43" t="s">
        <v>989</v>
      </c>
      <c r="D199" s="106">
        <v>470</v>
      </c>
      <c r="E199" s="44">
        <v>10.09</v>
      </c>
      <c r="F199" s="42"/>
      <c r="G199" s="45">
        <f t="shared" si="21"/>
        <v>141000</v>
      </c>
      <c r="H199" s="45">
        <f t="shared" ref="H199:H262" si="24">D199*300*15%</f>
        <v>21150</v>
      </c>
      <c r="I199" s="45">
        <f t="shared" ref="I199:I262" si="25">D199*300*0.026</f>
        <v>3666</v>
      </c>
      <c r="J199" s="45">
        <f t="shared" ref="J199:J262" si="26">H199+I199</f>
        <v>24816</v>
      </c>
      <c r="K199" s="59">
        <f t="shared" ref="K199:K262" si="27">J199*0.3</f>
        <v>7444.8</v>
      </c>
      <c r="L199" s="6"/>
      <c r="M199" s="59">
        <f t="shared" ref="M199:M262" si="28">J199*0.7</f>
        <v>17371.2</v>
      </c>
      <c r="N199" s="45">
        <f t="shared" si="22"/>
        <v>17371.2</v>
      </c>
      <c r="O199" s="45">
        <f t="shared" si="23"/>
        <v>24816</v>
      </c>
      <c r="P199" s="60">
        <v>44264</v>
      </c>
      <c r="Q199" s="60"/>
      <c r="R199" s="62" t="s">
        <v>23</v>
      </c>
      <c r="S199" s="62" t="s">
        <v>241</v>
      </c>
    </row>
    <row r="200" s="19" customFormat="1" ht="20" customHeight="1" spans="1:19">
      <c r="A200" s="6">
        <v>194</v>
      </c>
      <c r="B200" s="43" t="s">
        <v>424</v>
      </c>
      <c r="C200" s="43" t="s">
        <v>990</v>
      </c>
      <c r="D200" s="106">
        <v>300</v>
      </c>
      <c r="E200" s="44">
        <v>10</v>
      </c>
      <c r="F200" s="42"/>
      <c r="G200" s="45">
        <f t="shared" ref="G200:G263" si="29">D200*300</f>
        <v>90000</v>
      </c>
      <c r="H200" s="45">
        <f t="shared" si="24"/>
        <v>13500</v>
      </c>
      <c r="I200" s="45">
        <f t="shared" si="25"/>
        <v>2340</v>
      </c>
      <c r="J200" s="45">
        <f t="shared" si="26"/>
        <v>15840</v>
      </c>
      <c r="K200" s="59">
        <f t="shared" si="27"/>
        <v>4752</v>
      </c>
      <c r="L200" s="6"/>
      <c r="M200" s="59">
        <f t="shared" si="28"/>
        <v>11088</v>
      </c>
      <c r="N200" s="45">
        <f t="shared" ref="N200:N263" si="30">L200+M200</f>
        <v>11088</v>
      </c>
      <c r="O200" s="45">
        <f t="shared" ref="O200:O263" si="31">K200+N200</f>
        <v>15840</v>
      </c>
      <c r="P200" s="60">
        <v>44264</v>
      </c>
      <c r="Q200" s="60"/>
      <c r="R200" s="62" t="s">
        <v>23</v>
      </c>
      <c r="S200" s="62" t="s">
        <v>241</v>
      </c>
    </row>
    <row r="201" s="19" customFormat="1" ht="20" customHeight="1" spans="1:19">
      <c r="A201" s="6">
        <v>195</v>
      </c>
      <c r="B201" s="43" t="s">
        <v>430</v>
      </c>
      <c r="C201" s="43" t="s">
        <v>991</v>
      </c>
      <c r="D201" s="6">
        <v>2430</v>
      </c>
      <c r="E201" s="44">
        <v>48.66</v>
      </c>
      <c r="F201" s="43" t="s">
        <v>61</v>
      </c>
      <c r="G201" s="45">
        <f t="shared" si="29"/>
        <v>729000</v>
      </c>
      <c r="H201" s="45">
        <f t="shared" si="24"/>
        <v>109350</v>
      </c>
      <c r="I201" s="45">
        <f t="shared" si="25"/>
        <v>18954</v>
      </c>
      <c r="J201" s="45">
        <f t="shared" si="26"/>
        <v>128304</v>
      </c>
      <c r="K201" s="59">
        <f t="shared" si="27"/>
        <v>38491.2</v>
      </c>
      <c r="L201" s="6"/>
      <c r="M201" s="59">
        <f t="shared" si="28"/>
        <v>89812.8</v>
      </c>
      <c r="N201" s="45">
        <f t="shared" si="30"/>
        <v>89812.8</v>
      </c>
      <c r="O201" s="45">
        <f t="shared" si="31"/>
        <v>128304</v>
      </c>
      <c r="P201" s="60">
        <v>44260</v>
      </c>
      <c r="Q201" s="60">
        <v>44624</v>
      </c>
      <c r="R201" s="62" t="s">
        <v>26</v>
      </c>
      <c r="S201" s="62" t="s">
        <v>356</v>
      </c>
    </row>
    <row r="202" s="19" customFormat="1" ht="20" customHeight="1" spans="1:19">
      <c r="A202" s="6">
        <v>196</v>
      </c>
      <c r="B202" s="43" t="s">
        <v>430</v>
      </c>
      <c r="C202" s="43" t="s">
        <v>992</v>
      </c>
      <c r="D202" s="6">
        <v>2450</v>
      </c>
      <c r="E202" s="44">
        <v>44.68</v>
      </c>
      <c r="F202" s="43" t="s">
        <v>61</v>
      </c>
      <c r="G202" s="45">
        <f t="shared" si="29"/>
        <v>735000</v>
      </c>
      <c r="H202" s="45">
        <f t="shared" si="24"/>
        <v>110250</v>
      </c>
      <c r="I202" s="45">
        <f t="shared" si="25"/>
        <v>19110</v>
      </c>
      <c r="J202" s="45">
        <f t="shared" si="26"/>
        <v>129360</v>
      </c>
      <c r="K202" s="59">
        <f t="shared" si="27"/>
        <v>38808</v>
      </c>
      <c r="L202" s="6"/>
      <c r="M202" s="59">
        <f t="shared" si="28"/>
        <v>90552</v>
      </c>
      <c r="N202" s="45">
        <f t="shared" si="30"/>
        <v>90552</v>
      </c>
      <c r="O202" s="45">
        <f t="shared" si="31"/>
        <v>129360</v>
      </c>
      <c r="P202" s="60">
        <v>44260</v>
      </c>
      <c r="Q202" s="60">
        <v>44624</v>
      </c>
      <c r="R202" s="62" t="s">
        <v>26</v>
      </c>
      <c r="S202" s="62" t="s">
        <v>356</v>
      </c>
    </row>
    <row r="203" s="19" customFormat="1" ht="20" customHeight="1" spans="1:19">
      <c r="A203" s="6">
        <v>197</v>
      </c>
      <c r="B203" s="43" t="s">
        <v>993</v>
      </c>
      <c r="C203" s="43" t="s">
        <v>994</v>
      </c>
      <c r="D203" s="106">
        <v>700</v>
      </c>
      <c r="E203" s="44">
        <v>12.67</v>
      </c>
      <c r="F203" s="42" t="s">
        <v>61</v>
      </c>
      <c r="G203" s="45">
        <f t="shared" si="29"/>
        <v>210000</v>
      </c>
      <c r="H203" s="45">
        <f t="shared" si="24"/>
        <v>31500</v>
      </c>
      <c r="I203" s="45">
        <f t="shared" si="25"/>
        <v>5460</v>
      </c>
      <c r="J203" s="45">
        <f t="shared" si="26"/>
        <v>36960</v>
      </c>
      <c r="K203" s="59">
        <f t="shared" si="27"/>
        <v>11088</v>
      </c>
      <c r="L203" s="6"/>
      <c r="M203" s="59">
        <f t="shared" si="28"/>
        <v>25872</v>
      </c>
      <c r="N203" s="45">
        <f t="shared" si="30"/>
        <v>25872</v>
      </c>
      <c r="O203" s="45">
        <f t="shared" si="31"/>
        <v>36960</v>
      </c>
      <c r="P203" s="60">
        <v>44264</v>
      </c>
      <c r="Q203" s="60">
        <v>44628</v>
      </c>
      <c r="R203" s="62" t="s">
        <v>23</v>
      </c>
      <c r="S203" s="62" t="s">
        <v>416</v>
      </c>
    </row>
    <row r="204" s="19" customFormat="1" ht="20" customHeight="1" spans="1:19">
      <c r="A204" s="6">
        <v>198</v>
      </c>
      <c r="B204" s="43" t="s">
        <v>984</v>
      </c>
      <c r="C204" s="43" t="s">
        <v>995</v>
      </c>
      <c r="D204" s="106">
        <v>2000</v>
      </c>
      <c r="E204" s="44">
        <v>39.67</v>
      </c>
      <c r="F204" s="42" t="s">
        <v>61</v>
      </c>
      <c r="G204" s="45">
        <f t="shared" si="29"/>
        <v>600000</v>
      </c>
      <c r="H204" s="45">
        <f t="shared" si="24"/>
        <v>90000</v>
      </c>
      <c r="I204" s="45">
        <f t="shared" si="25"/>
        <v>15600</v>
      </c>
      <c r="J204" s="45">
        <f t="shared" si="26"/>
        <v>105600</v>
      </c>
      <c r="K204" s="59">
        <f t="shared" si="27"/>
        <v>31680</v>
      </c>
      <c r="L204" s="6"/>
      <c r="M204" s="59">
        <f t="shared" si="28"/>
        <v>73920</v>
      </c>
      <c r="N204" s="45">
        <f t="shared" si="30"/>
        <v>73920</v>
      </c>
      <c r="O204" s="45">
        <f t="shared" si="31"/>
        <v>105600</v>
      </c>
      <c r="P204" s="60">
        <v>44286</v>
      </c>
      <c r="Q204" s="60">
        <v>44650</v>
      </c>
      <c r="R204" s="62" t="s">
        <v>23</v>
      </c>
      <c r="S204" s="62" t="s">
        <v>986</v>
      </c>
    </row>
    <row r="205" s="19" customFormat="1" ht="20" customHeight="1" spans="1:19">
      <c r="A205" s="6">
        <v>199</v>
      </c>
      <c r="B205" s="43" t="s">
        <v>426</v>
      </c>
      <c r="C205" s="43" t="s">
        <v>996</v>
      </c>
      <c r="D205" s="106">
        <v>2000</v>
      </c>
      <c r="E205" s="44">
        <v>38.35</v>
      </c>
      <c r="F205" s="42" t="s">
        <v>68</v>
      </c>
      <c r="G205" s="45">
        <f t="shared" si="29"/>
        <v>600000</v>
      </c>
      <c r="H205" s="45">
        <f t="shared" si="24"/>
        <v>90000</v>
      </c>
      <c r="I205" s="45">
        <f t="shared" si="25"/>
        <v>15600</v>
      </c>
      <c r="J205" s="45">
        <f t="shared" si="26"/>
        <v>105600</v>
      </c>
      <c r="K205" s="59">
        <f t="shared" si="27"/>
        <v>31680</v>
      </c>
      <c r="L205" s="6"/>
      <c r="M205" s="59">
        <f t="shared" si="28"/>
        <v>73920</v>
      </c>
      <c r="N205" s="45">
        <f t="shared" si="30"/>
        <v>73920</v>
      </c>
      <c r="O205" s="45">
        <f t="shared" si="31"/>
        <v>105600</v>
      </c>
      <c r="P205" s="60">
        <v>44264</v>
      </c>
      <c r="Q205" s="60">
        <v>44628</v>
      </c>
      <c r="R205" s="62" t="s">
        <v>23</v>
      </c>
      <c r="S205" s="62" t="s">
        <v>428</v>
      </c>
    </row>
    <row r="206" s="19" customFormat="1" ht="20" customHeight="1" spans="1:19">
      <c r="A206" s="6">
        <v>200</v>
      </c>
      <c r="B206" s="43" t="s">
        <v>283</v>
      </c>
      <c r="C206" s="43" t="s">
        <v>997</v>
      </c>
      <c r="D206" s="6">
        <v>1188</v>
      </c>
      <c r="E206" s="44">
        <v>22.81</v>
      </c>
      <c r="F206" s="43" t="s">
        <v>61</v>
      </c>
      <c r="G206" s="45">
        <f t="shared" si="29"/>
        <v>356400</v>
      </c>
      <c r="H206" s="45">
        <f t="shared" si="24"/>
        <v>53460</v>
      </c>
      <c r="I206" s="45">
        <f t="shared" si="25"/>
        <v>9266.4</v>
      </c>
      <c r="J206" s="45">
        <f t="shared" si="26"/>
        <v>62726.4</v>
      </c>
      <c r="K206" s="59">
        <f t="shared" si="27"/>
        <v>18817.92</v>
      </c>
      <c r="L206" s="6"/>
      <c r="M206" s="59">
        <f t="shared" si="28"/>
        <v>43908.48</v>
      </c>
      <c r="N206" s="45">
        <f t="shared" si="30"/>
        <v>43908.48</v>
      </c>
      <c r="O206" s="45">
        <f t="shared" si="31"/>
        <v>62726.4</v>
      </c>
      <c r="P206" s="60">
        <v>44260</v>
      </c>
      <c r="Q206" s="60">
        <v>44624</v>
      </c>
      <c r="R206" s="62" t="s">
        <v>26</v>
      </c>
      <c r="S206" s="62" t="s">
        <v>356</v>
      </c>
    </row>
    <row r="207" s="19" customFormat="1" ht="20" customHeight="1" spans="1:19">
      <c r="A207" s="6">
        <v>201</v>
      </c>
      <c r="B207" s="43" t="s">
        <v>435</v>
      </c>
      <c r="C207" s="43" t="s">
        <v>998</v>
      </c>
      <c r="D207" s="106">
        <v>300</v>
      </c>
      <c r="E207" s="44">
        <v>8.15</v>
      </c>
      <c r="F207" s="42" t="s">
        <v>437</v>
      </c>
      <c r="G207" s="45">
        <f t="shared" si="29"/>
        <v>90000</v>
      </c>
      <c r="H207" s="45">
        <f t="shared" si="24"/>
        <v>13500</v>
      </c>
      <c r="I207" s="45">
        <f t="shared" si="25"/>
        <v>2340</v>
      </c>
      <c r="J207" s="45">
        <f t="shared" si="26"/>
        <v>15840</v>
      </c>
      <c r="K207" s="59">
        <f t="shared" si="27"/>
        <v>4752</v>
      </c>
      <c r="L207" s="6"/>
      <c r="M207" s="59">
        <f t="shared" si="28"/>
        <v>11088</v>
      </c>
      <c r="N207" s="45">
        <f t="shared" si="30"/>
        <v>11088</v>
      </c>
      <c r="O207" s="45">
        <f t="shared" si="31"/>
        <v>15840</v>
      </c>
      <c r="P207" s="60">
        <v>44262</v>
      </c>
      <c r="Q207" s="60">
        <v>44626</v>
      </c>
      <c r="R207" s="62" t="s">
        <v>23</v>
      </c>
      <c r="S207" s="62" t="s">
        <v>438</v>
      </c>
    </row>
    <row r="208" s="19" customFormat="1" ht="20" customHeight="1" spans="1:19">
      <c r="A208" s="6">
        <v>202</v>
      </c>
      <c r="B208" s="43" t="s">
        <v>435</v>
      </c>
      <c r="C208" s="43" t="s">
        <v>999</v>
      </c>
      <c r="D208" s="106">
        <v>1200</v>
      </c>
      <c r="E208" s="44">
        <v>37.94</v>
      </c>
      <c r="F208" s="42" t="s">
        <v>437</v>
      </c>
      <c r="G208" s="45">
        <f t="shared" si="29"/>
        <v>360000</v>
      </c>
      <c r="H208" s="45">
        <f t="shared" si="24"/>
        <v>54000</v>
      </c>
      <c r="I208" s="45">
        <f t="shared" si="25"/>
        <v>9360</v>
      </c>
      <c r="J208" s="45">
        <f t="shared" si="26"/>
        <v>63360</v>
      </c>
      <c r="K208" s="59">
        <f t="shared" si="27"/>
        <v>19008</v>
      </c>
      <c r="L208" s="6"/>
      <c r="M208" s="59">
        <f t="shared" si="28"/>
        <v>44352</v>
      </c>
      <c r="N208" s="45">
        <f t="shared" si="30"/>
        <v>44352</v>
      </c>
      <c r="O208" s="45">
        <f t="shared" si="31"/>
        <v>63360</v>
      </c>
      <c r="P208" s="60">
        <v>44262</v>
      </c>
      <c r="Q208" s="60">
        <v>44626</v>
      </c>
      <c r="R208" s="62" t="s">
        <v>23</v>
      </c>
      <c r="S208" s="62" t="s">
        <v>438</v>
      </c>
    </row>
    <row r="209" s="19" customFormat="1" ht="20" customHeight="1" spans="1:19">
      <c r="A209" s="6">
        <v>203</v>
      </c>
      <c r="B209" s="43" t="s">
        <v>444</v>
      </c>
      <c r="C209" s="43" t="s">
        <v>1000</v>
      </c>
      <c r="D209" s="106">
        <v>600</v>
      </c>
      <c r="E209" s="44">
        <v>16.61</v>
      </c>
      <c r="F209" s="42" t="s">
        <v>61</v>
      </c>
      <c r="G209" s="45">
        <f t="shared" si="29"/>
        <v>180000</v>
      </c>
      <c r="H209" s="45">
        <f t="shared" si="24"/>
        <v>27000</v>
      </c>
      <c r="I209" s="45">
        <f t="shared" si="25"/>
        <v>4680</v>
      </c>
      <c r="J209" s="45">
        <f t="shared" si="26"/>
        <v>31680</v>
      </c>
      <c r="K209" s="59">
        <f t="shared" si="27"/>
        <v>9504</v>
      </c>
      <c r="L209" s="6"/>
      <c r="M209" s="59">
        <f t="shared" si="28"/>
        <v>22176</v>
      </c>
      <c r="N209" s="45">
        <f t="shared" si="30"/>
        <v>22176</v>
      </c>
      <c r="O209" s="45">
        <f t="shared" si="31"/>
        <v>31680</v>
      </c>
      <c r="P209" s="60">
        <v>44263</v>
      </c>
      <c r="Q209" s="60">
        <v>44627</v>
      </c>
      <c r="R209" s="62" t="s">
        <v>23</v>
      </c>
      <c r="S209" s="62" t="s">
        <v>416</v>
      </c>
    </row>
    <row r="210" s="19" customFormat="1" ht="20" customHeight="1" spans="1:19">
      <c r="A210" s="6">
        <v>204</v>
      </c>
      <c r="B210" s="43" t="s">
        <v>448</v>
      </c>
      <c r="C210" s="43" t="s">
        <v>1001</v>
      </c>
      <c r="D210" s="106">
        <v>1100</v>
      </c>
      <c r="E210" s="44">
        <v>28.8</v>
      </c>
      <c r="F210" s="42" t="s">
        <v>61</v>
      </c>
      <c r="G210" s="45">
        <f t="shared" si="29"/>
        <v>330000</v>
      </c>
      <c r="H210" s="45">
        <f t="shared" si="24"/>
        <v>49500</v>
      </c>
      <c r="I210" s="45">
        <f t="shared" si="25"/>
        <v>8580</v>
      </c>
      <c r="J210" s="45">
        <f t="shared" si="26"/>
        <v>58080</v>
      </c>
      <c r="K210" s="59">
        <f t="shared" si="27"/>
        <v>17424</v>
      </c>
      <c r="L210" s="6"/>
      <c r="M210" s="59">
        <f t="shared" si="28"/>
        <v>40656</v>
      </c>
      <c r="N210" s="45">
        <f t="shared" si="30"/>
        <v>40656</v>
      </c>
      <c r="O210" s="45">
        <f t="shared" si="31"/>
        <v>58080</v>
      </c>
      <c r="P210" s="60">
        <v>44264</v>
      </c>
      <c r="Q210" s="60">
        <v>44628</v>
      </c>
      <c r="R210" s="62" t="s">
        <v>23</v>
      </c>
      <c r="S210" s="62" t="s">
        <v>416</v>
      </c>
    </row>
    <row r="211" s="19" customFormat="1" ht="20" customHeight="1" spans="1:19">
      <c r="A211" s="6">
        <v>205</v>
      </c>
      <c r="B211" s="43" t="s">
        <v>439</v>
      </c>
      <c r="C211" s="43" t="s">
        <v>1002</v>
      </c>
      <c r="D211" s="106">
        <v>626</v>
      </c>
      <c r="E211" s="44">
        <v>14.31</v>
      </c>
      <c r="F211" s="42" t="s">
        <v>61</v>
      </c>
      <c r="G211" s="45">
        <f t="shared" si="29"/>
        <v>187800</v>
      </c>
      <c r="H211" s="45">
        <f t="shared" si="24"/>
        <v>28170</v>
      </c>
      <c r="I211" s="45">
        <f t="shared" si="25"/>
        <v>4882.8</v>
      </c>
      <c r="J211" s="45">
        <f t="shared" si="26"/>
        <v>33052.8</v>
      </c>
      <c r="K211" s="59">
        <f t="shared" si="27"/>
        <v>9915.84</v>
      </c>
      <c r="L211" s="6"/>
      <c r="M211" s="59">
        <f t="shared" si="28"/>
        <v>23136.96</v>
      </c>
      <c r="N211" s="45">
        <f t="shared" si="30"/>
        <v>23136.96</v>
      </c>
      <c r="O211" s="45">
        <f t="shared" si="31"/>
        <v>33052.8</v>
      </c>
      <c r="P211" s="60">
        <v>44262</v>
      </c>
      <c r="Q211" s="60">
        <v>44626</v>
      </c>
      <c r="R211" s="62" t="s">
        <v>23</v>
      </c>
      <c r="S211" s="62" t="s">
        <v>416</v>
      </c>
    </row>
    <row r="212" s="19" customFormat="1" ht="20" customHeight="1" spans="1:19">
      <c r="A212" s="6">
        <v>206</v>
      </c>
      <c r="B212" s="43" t="s">
        <v>1003</v>
      </c>
      <c r="C212" s="43" t="s">
        <v>1004</v>
      </c>
      <c r="D212" s="106">
        <v>800</v>
      </c>
      <c r="E212" s="44">
        <v>19</v>
      </c>
      <c r="F212" s="42" t="s">
        <v>61</v>
      </c>
      <c r="G212" s="45">
        <f t="shared" si="29"/>
        <v>240000</v>
      </c>
      <c r="H212" s="45">
        <f t="shared" si="24"/>
        <v>36000</v>
      </c>
      <c r="I212" s="45">
        <f t="shared" si="25"/>
        <v>6240</v>
      </c>
      <c r="J212" s="45">
        <f t="shared" si="26"/>
        <v>42240</v>
      </c>
      <c r="K212" s="59">
        <f t="shared" si="27"/>
        <v>12672</v>
      </c>
      <c r="L212" s="6"/>
      <c r="M212" s="59">
        <f t="shared" si="28"/>
        <v>29568</v>
      </c>
      <c r="N212" s="45">
        <f t="shared" si="30"/>
        <v>29568</v>
      </c>
      <c r="O212" s="45">
        <f t="shared" si="31"/>
        <v>42240</v>
      </c>
      <c r="P212" s="60">
        <v>44260</v>
      </c>
      <c r="Q212" s="60">
        <v>44624</v>
      </c>
      <c r="R212" s="62" t="s">
        <v>23</v>
      </c>
      <c r="S212" s="62" t="s">
        <v>640</v>
      </c>
    </row>
    <row r="213" s="19" customFormat="1" ht="20" customHeight="1" spans="1:19">
      <c r="A213" s="6">
        <v>207</v>
      </c>
      <c r="B213" s="43" t="s">
        <v>1003</v>
      </c>
      <c r="C213" s="43" t="s">
        <v>1005</v>
      </c>
      <c r="D213" s="106">
        <v>700</v>
      </c>
      <c r="E213" s="44">
        <v>16.3</v>
      </c>
      <c r="F213" s="42" t="s">
        <v>61</v>
      </c>
      <c r="G213" s="45">
        <f t="shared" si="29"/>
        <v>210000</v>
      </c>
      <c r="H213" s="45">
        <f t="shared" si="24"/>
        <v>31500</v>
      </c>
      <c r="I213" s="45">
        <f t="shared" si="25"/>
        <v>5460</v>
      </c>
      <c r="J213" s="45">
        <f t="shared" si="26"/>
        <v>36960</v>
      </c>
      <c r="K213" s="59">
        <f t="shared" si="27"/>
        <v>11088</v>
      </c>
      <c r="L213" s="6"/>
      <c r="M213" s="59">
        <f t="shared" si="28"/>
        <v>25872</v>
      </c>
      <c r="N213" s="45">
        <f t="shared" si="30"/>
        <v>25872</v>
      </c>
      <c r="O213" s="45">
        <f t="shared" si="31"/>
        <v>36960</v>
      </c>
      <c r="P213" s="60">
        <v>44260</v>
      </c>
      <c r="Q213" s="60">
        <v>44624</v>
      </c>
      <c r="R213" s="62" t="s">
        <v>23</v>
      </c>
      <c r="S213" s="62" t="s">
        <v>640</v>
      </c>
    </row>
    <row r="214" s="19" customFormat="1" ht="20" customHeight="1" spans="1:19">
      <c r="A214" s="6">
        <v>208</v>
      </c>
      <c r="B214" s="43" t="s">
        <v>439</v>
      </c>
      <c r="C214" s="42" t="s">
        <v>1006</v>
      </c>
      <c r="D214" s="106">
        <v>590</v>
      </c>
      <c r="E214" s="44">
        <v>14.38</v>
      </c>
      <c r="F214" s="42" t="s">
        <v>68</v>
      </c>
      <c r="G214" s="45">
        <f t="shared" si="29"/>
        <v>177000</v>
      </c>
      <c r="H214" s="45">
        <f t="shared" si="24"/>
        <v>26550</v>
      </c>
      <c r="I214" s="45">
        <f t="shared" si="25"/>
        <v>4602</v>
      </c>
      <c r="J214" s="45">
        <f t="shared" si="26"/>
        <v>31152</v>
      </c>
      <c r="K214" s="59">
        <f t="shared" si="27"/>
        <v>9345.6</v>
      </c>
      <c r="L214" s="6"/>
      <c r="M214" s="59">
        <f t="shared" si="28"/>
        <v>21806.4</v>
      </c>
      <c r="N214" s="45">
        <f t="shared" si="30"/>
        <v>21806.4</v>
      </c>
      <c r="O214" s="45">
        <f t="shared" si="31"/>
        <v>31152</v>
      </c>
      <c r="P214" s="60">
        <v>44263</v>
      </c>
      <c r="Q214" s="60">
        <v>44627</v>
      </c>
      <c r="R214" s="62" t="s">
        <v>23</v>
      </c>
      <c r="S214" s="62" t="s">
        <v>416</v>
      </c>
    </row>
    <row r="215" s="19" customFormat="1" ht="20" customHeight="1" spans="1:19">
      <c r="A215" s="6">
        <v>209</v>
      </c>
      <c r="B215" s="43" t="s">
        <v>442</v>
      </c>
      <c r="C215" s="43" t="s">
        <v>1007</v>
      </c>
      <c r="D215" s="106">
        <v>856</v>
      </c>
      <c r="E215" s="44">
        <v>19.6</v>
      </c>
      <c r="F215" s="42" t="s">
        <v>61</v>
      </c>
      <c r="G215" s="45">
        <f t="shared" si="29"/>
        <v>256800</v>
      </c>
      <c r="H215" s="45">
        <f t="shared" si="24"/>
        <v>38520</v>
      </c>
      <c r="I215" s="45">
        <f t="shared" si="25"/>
        <v>6676.8</v>
      </c>
      <c r="J215" s="45">
        <f t="shared" si="26"/>
        <v>45196.8</v>
      </c>
      <c r="K215" s="59">
        <f t="shared" si="27"/>
        <v>13559.04</v>
      </c>
      <c r="L215" s="6"/>
      <c r="M215" s="59">
        <f t="shared" si="28"/>
        <v>31637.76</v>
      </c>
      <c r="N215" s="45">
        <f t="shared" si="30"/>
        <v>31637.76</v>
      </c>
      <c r="O215" s="45">
        <f t="shared" si="31"/>
        <v>45196.8</v>
      </c>
      <c r="P215" s="60">
        <v>44264</v>
      </c>
      <c r="Q215" s="60">
        <v>44628</v>
      </c>
      <c r="R215" s="62" t="s">
        <v>23</v>
      </c>
      <c r="S215" s="62" t="s">
        <v>416</v>
      </c>
    </row>
    <row r="216" s="19" customFormat="1" ht="20" customHeight="1" spans="1:19">
      <c r="A216" s="6">
        <v>210</v>
      </c>
      <c r="B216" s="43" t="s">
        <v>444</v>
      </c>
      <c r="C216" s="43" t="s">
        <v>1008</v>
      </c>
      <c r="D216" s="106">
        <v>500</v>
      </c>
      <c r="E216" s="44">
        <v>13.14</v>
      </c>
      <c r="F216" s="42" t="s">
        <v>61</v>
      </c>
      <c r="G216" s="45">
        <f t="shared" si="29"/>
        <v>150000</v>
      </c>
      <c r="H216" s="45">
        <f t="shared" si="24"/>
        <v>22500</v>
      </c>
      <c r="I216" s="45">
        <f t="shared" si="25"/>
        <v>3900</v>
      </c>
      <c r="J216" s="45">
        <f t="shared" si="26"/>
        <v>26400</v>
      </c>
      <c r="K216" s="59">
        <f t="shared" si="27"/>
        <v>7920</v>
      </c>
      <c r="L216" s="6"/>
      <c r="M216" s="59">
        <f t="shared" si="28"/>
        <v>18480</v>
      </c>
      <c r="N216" s="45">
        <f t="shared" si="30"/>
        <v>18480</v>
      </c>
      <c r="O216" s="45">
        <f t="shared" si="31"/>
        <v>26400</v>
      </c>
      <c r="P216" s="60">
        <v>44263</v>
      </c>
      <c r="Q216" s="60">
        <v>44627</v>
      </c>
      <c r="R216" s="62" t="s">
        <v>23</v>
      </c>
      <c r="S216" s="62" t="s">
        <v>416</v>
      </c>
    </row>
    <row r="217" s="19" customFormat="1" ht="20" customHeight="1" spans="1:19">
      <c r="A217" s="6">
        <v>211</v>
      </c>
      <c r="B217" s="43" t="s">
        <v>1009</v>
      </c>
      <c r="C217" s="43" t="s">
        <v>1010</v>
      </c>
      <c r="D217" s="106">
        <v>2500</v>
      </c>
      <c r="E217" s="109">
        <v>61</v>
      </c>
      <c r="F217" s="42" t="s">
        <v>61</v>
      </c>
      <c r="G217" s="45">
        <f t="shared" si="29"/>
        <v>750000</v>
      </c>
      <c r="H217" s="45">
        <f t="shared" si="24"/>
        <v>112500</v>
      </c>
      <c r="I217" s="45">
        <f t="shared" si="25"/>
        <v>19500</v>
      </c>
      <c r="J217" s="45">
        <f t="shared" si="26"/>
        <v>132000</v>
      </c>
      <c r="K217" s="59">
        <f t="shared" si="27"/>
        <v>39600</v>
      </c>
      <c r="L217" s="6"/>
      <c r="M217" s="59">
        <f t="shared" si="28"/>
        <v>92400</v>
      </c>
      <c r="N217" s="45">
        <f t="shared" si="30"/>
        <v>92400</v>
      </c>
      <c r="O217" s="45">
        <f t="shared" si="31"/>
        <v>132000</v>
      </c>
      <c r="P217" s="60">
        <v>44264</v>
      </c>
      <c r="Q217" s="60">
        <v>44628</v>
      </c>
      <c r="R217" s="62" t="s">
        <v>23</v>
      </c>
      <c r="S217" s="62" t="s">
        <v>606</v>
      </c>
    </row>
    <row r="218" s="19" customFormat="1" ht="20" customHeight="1" spans="1:19">
      <c r="A218" s="6">
        <v>212</v>
      </c>
      <c r="B218" s="43" t="s">
        <v>450</v>
      </c>
      <c r="C218" s="43" t="s">
        <v>1011</v>
      </c>
      <c r="D218" s="106">
        <v>1100</v>
      </c>
      <c r="E218" s="109">
        <v>27.94</v>
      </c>
      <c r="F218" s="42" t="s">
        <v>61</v>
      </c>
      <c r="G218" s="45">
        <f t="shared" si="29"/>
        <v>330000</v>
      </c>
      <c r="H218" s="45">
        <f t="shared" si="24"/>
        <v>49500</v>
      </c>
      <c r="I218" s="45">
        <f t="shared" si="25"/>
        <v>8580</v>
      </c>
      <c r="J218" s="45">
        <f t="shared" si="26"/>
        <v>58080</v>
      </c>
      <c r="K218" s="59">
        <f t="shared" si="27"/>
        <v>17424</v>
      </c>
      <c r="L218" s="6"/>
      <c r="M218" s="59">
        <f t="shared" si="28"/>
        <v>40656</v>
      </c>
      <c r="N218" s="45">
        <f t="shared" si="30"/>
        <v>40656</v>
      </c>
      <c r="O218" s="45">
        <f t="shared" si="31"/>
        <v>58080</v>
      </c>
      <c r="P218" s="60">
        <v>44265</v>
      </c>
      <c r="Q218" s="60">
        <v>44629</v>
      </c>
      <c r="R218" s="62" t="s">
        <v>23</v>
      </c>
      <c r="S218" s="62" t="s">
        <v>452</v>
      </c>
    </row>
    <row r="219" s="19" customFormat="1" ht="20" customHeight="1" spans="1:19">
      <c r="A219" s="6">
        <v>213</v>
      </c>
      <c r="B219" s="43" t="s">
        <v>453</v>
      </c>
      <c r="C219" s="43" t="s">
        <v>1012</v>
      </c>
      <c r="D219" s="106">
        <v>3700</v>
      </c>
      <c r="E219" s="109">
        <v>85</v>
      </c>
      <c r="F219" s="42" t="s">
        <v>61</v>
      </c>
      <c r="G219" s="45">
        <f t="shared" si="29"/>
        <v>1110000</v>
      </c>
      <c r="H219" s="45">
        <f t="shared" si="24"/>
        <v>166500</v>
      </c>
      <c r="I219" s="45">
        <f t="shared" si="25"/>
        <v>28860</v>
      </c>
      <c r="J219" s="45">
        <f t="shared" si="26"/>
        <v>195360</v>
      </c>
      <c r="K219" s="59">
        <f t="shared" si="27"/>
        <v>58608</v>
      </c>
      <c r="L219" s="6"/>
      <c r="M219" s="59">
        <f t="shared" si="28"/>
        <v>136752</v>
      </c>
      <c r="N219" s="45">
        <f t="shared" si="30"/>
        <v>136752</v>
      </c>
      <c r="O219" s="45">
        <f t="shared" si="31"/>
        <v>195360</v>
      </c>
      <c r="P219" s="60">
        <v>44265</v>
      </c>
      <c r="Q219" s="60">
        <v>44629</v>
      </c>
      <c r="R219" s="62" t="s">
        <v>23</v>
      </c>
      <c r="S219" s="62" t="s">
        <v>455</v>
      </c>
    </row>
    <row r="220" s="19" customFormat="1" ht="20" customHeight="1" spans="1:19">
      <c r="A220" s="6">
        <v>214</v>
      </c>
      <c r="B220" s="43" t="s">
        <v>506</v>
      </c>
      <c r="C220" s="43" t="s">
        <v>1013</v>
      </c>
      <c r="D220" s="106">
        <v>850</v>
      </c>
      <c r="E220" s="109">
        <v>22.1</v>
      </c>
      <c r="F220" s="42" t="s">
        <v>107</v>
      </c>
      <c r="G220" s="45">
        <f t="shared" si="29"/>
        <v>255000</v>
      </c>
      <c r="H220" s="45">
        <f t="shared" si="24"/>
        <v>38250</v>
      </c>
      <c r="I220" s="45">
        <f t="shared" si="25"/>
        <v>6630</v>
      </c>
      <c r="J220" s="45">
        <f t="shared" si="26"/>
        <v>44880</v>
      </c>
      <c r="K220" s="59">
        <f t="shared" si="27"/>
        <v>13464</v>
      </c>
      <c r="L220" s="6"/>
      <c r="M220" s="59">
        <f t="shared" si="28"/>
        <v>31416</v>
      </c>
      <c r="N220" s="45">
        <f t="shared" si="30"/>
        <v>31416</v>
      </c>
      <c r="O220" s="45">
        <f t="shared" si="31"/>
        <v>44880</v>
      </c>
      <c r="P220" s="60">
        <v>44265</v>
      </c>
      <c r="Q220" s="60">
        <v>44629</v>
      </c>
      <c r="R220" s="62" t="s">
        <v>23</v>
      </c>
      <c r="S220" s="62" t="s">
        <v>241</v>
      </c>
    </row>
    <row r="221" s="19" customFormat="1" ht="20" customHeight="1" spans="1:19">
      <c r="A221" s="6">
        <v>215</v>
      </c>
      <c r="B221" s="43" t="s">
        <v>506</v>
      </c>
      <c r="C221" s="43" t="s">
        <v>1014</v>
      </c>
      <c r="D221" s="106">
        <v>1500</v>
      </c>
      <c r="E221" s="109">
        <v>35.86</v>
      </c>
      <c r="F221" s="42" t="s">
        <v>107</v>
      </c>
      <c r="G221" s="45">
        <f t="shared" si="29"/>
        <v>450000</v>
      </c>
      <c r="H221" s="45">
        <f t="shared" si="24"/>
        <v>67500</v>
      </c>
      <c r="I221" s="45">
        <f t="shared" si="25"/>
        <v>11700</v>
      </c>
      <c r="J221" s="45">
        <f t="shared" si="26"/>
        <v>79200</v>
      </c>
      <c r="K221" s="59">
        <f t="shared" si="27"/>
        <v>23760</v>
      </c>
      <c r="L221" s="6"/>
      <c r="M221" s="59">
        <f t="shared" si="28"/>
        <v>55440</v>
      </c>
      <c r="N221" s="45">
        <f t="shared" si="30"/>
        <v>55440</v>
      </c>
      <c r="O221" s="45">
        <f t="shared" si="31"/>
        <v>79200</v>
      </c>
      <c r="P221" s="60">
        <v>44265</v>
      </c>
      <c r="Q221" s="60">
        <v>44629</v>
      </c>
      <c r="R221" s="62" t="s">
        <v>23</v>
      </c>
      <c r="S221" s="62" t="s">
        <v>241</v>
      </c>
    </row>
    <row r="222" s="19" customFormat="1" ht="20" customHeight="1" spans="1:19">
      <c r="A222" s="6">
        <v>216</v>
      </c>
      <c r="B222" s="43" t="s">
        <v>1015</v>
      </c>
      <c r="C222" s="43" t="s">
        <v>1016</v>
      </c>
      <c r="D222" s="106">
        <v>800</v>
      </c>
      <c r="E222" s="109">
        <v>20.22</v>
      </c>
      <c r="F222" s="42" t="s">
        <v>61</v>
      </c>
      <c r="G222" s="45">
        <f t="shared" si="29"/>
        <v>240000</v>
      </c>
      <c r="H222" s="45">
        <f t="shared" si="24"/>
        <v>36000</v>
      </c>
      <c r="I222" s="45">
        <f t="shared" si="25"/>
        <v>6240</v>
      </c>
      <c r="J222" s="45">
        <f t="shared" si="26"/>
        <v>42240</v>
      </c>
      <c r="K222" s="59">
        <f t="shared" si="27"/>
        <v>12672</v>
      </c>
      <c r="L222" s="6"/>
      <c r="M222" s="59">
        <f t="shared" si="28"/>
        <v>29568</v>
      </c>
      <c r="N222" s="45">
        <f t="shared" si="30"/>
        <v>29568</v>
      </c>
      <c r="O222" s="45">
        <f t="shared" si="31"/>
        <v>42240</v>
      </c>
      <c r="P222" s="60">
        <v>44264</v>
      </c>
      <c r="Q222" s="60">
        <v>44628</v>
      </c>
      <c r="R222" s="62" t="s">
        <v>23</v>
      </c>
      <c r="S222" s="62" t="s">
        <v>1017</v>
      </c>
    </row>
    <row r="223" s="19" customFormat="1" ht="20" customHeight="1" spans="1:19">
      <c r="A223" s="6">
        <v>217</v>
      </c>
      <c r="B223" s="43" t="s">
        <v>506</v>
      </c>
      <c r="C223" s="43" t="s">
        <v>1018</v>
      </c>
      <c r="D223" s="106">
        <v>650</v>
      </c>
      <c r="E223" s="109">
        <v>19.8</v>
      </c>
      <c r="F223" s="42" t="s">
        <v>107</v>
      </c>
      <c r="G223" s="45">
        <f t="shared" si="29"/>
        <v>195000</v>
      </c>
      <c r="H223" s="45">
        <f t="shared" si="24"/>
        <v>29250</v>
      </c>
      <c r="I223" s="45">
        <f t="shared" si="25"/>
        <v>5070</v>
      </c>
      <c r="J223" s="45">
        <f t="shared" si="26"/>
        <v>34320</v>
      </c>
      <c r="K223" s="59">
        <f t="shared" si="27"/>
        <v>10296</v>
      </c>
      <c r="L223" s="6"/>
      <c r="M223" s="59">
        <f t="shared" si="28"/>
        <v>24024</v>
      </c>
      <c r="N223" s="45">
        <f t="shared" si="30"/>
        <v>24024</v>
      </c>
      <c r="O223" s="45">
        <f t="shared" si="31"/>
        <v>34320</v>
      </c>
      <c r="P223" s="60">
        <v>44265</v>
      </c>
      <c r="Q223" s="60">
        <v>44629</v>
      </c>
      <c r="R223" s="62" t="s">
        <v>23</v>
      </c>
      <c r="S223" s="62" t="s">
        <v>241</v>
      </c>
    </row>
    <row r="224" s="19" customFormat="1" ht="20" customHeight="1" spans="1:19">
      <c r="A224" s="6">
        <v>218</v>
      </c>
      <c r="B224" s="43" t="s">
        <v>456</v>
      </c>
      <c r="C224" s="43" t="s">
        <v>1019</v>
      </c>
      <c r="D224" s="106">
        <v>500</v>
      </c>
      <c r="E224" s="44">
        <v>11.86</v>
      </c>
      <c r="F224" s="42" t="s">
        <v>61</v>
      </c>
      <c r="G224" s="45">
        <f t="shared" si="29"/>
        <v>150000</v>
      </c>
      <c r="H224" s="45">
        <f t="shared" si="24"/>
        <v>22500</v>
      </c>
      <c r="I224" s="45">
        <f t="shared" si="25"/>
        <v>3900</v>
      </c>
      <c r="J224" s="45">
        <f t="shared" si="26"/>
        <v>26400</v>
      </c>
      <c r="K224" s="59">
        <f t="shared" si="27"/>
        <v>7920</v>
      </c>
      <c r="L224" s="6"/>
      <c r="M224" s="59">
        <f t="shared" si="28"/>
        <v>18480</v>
      </c>
      <c r="N224" s="45">
        <f t="shared" si="30"/>
        <v>18480</v>
      </c>
      <c r="O224" s="45">
        <f t="shared" si="31"/>
        <v>26400</v>
      </c>
      <c r="P224" s="60">
        <v>44262</v>
      </c>
      <c r="Q224" s="60">
        <v>44626</v>
      </c>
      <c r="R224" s="62" t="s">
        <v>23</v>
      </c>
      <c r="S224" s="62" t="s">
        <v>458</v>
      </c>
    </row>
    <row r="225" s="19" customFormat="1" ht="20" customHeight="1" spans="1:19">
      <c r="A225" s="6">
        <v>219</v>
      </c>
      <c r="B225" s="43" t="s">
        <v>456</v>
      </c>
      <c r="C225" s="43" t="s">
        <v>1020</v>
      </c>
      <c r="D225" s="106">
        <v>1150</v>
      </c>
      <c r="E225" s="44">
        <v>31</v>
      </c>
      <c r="F225" s="42" t="s">
        <v>61</v>
      </c>
      <c r="G225" s="45">
        <f t="shared" si="29"/>
        <v>345000</v>
      </c>
      <c r="H225" s="45">
        <f t="shared" si="24"/>
        <v>51750</v>
      </c>
      <c r="I225" s="45">
        <f t="shared" si="25"/>
        <v>8970</v>
      </c>
      <c r="J225" s="45">
        <f t="shared" si="26"/>
        <v>60720</v>
      </c>
      <c r="K225" s="59">
        <f t="shared" si="27"/>
        <v>18216</v>
      </c>
      <c r="L225" s="6"/>
      <c r="M225" s="59">
        <f t="shared" si="28"/>
        <v>42504</v>
      </c>
      <c r="N225" s="45">
        <f t="shared" si="30"/>
        <v>42504</v>
      </c>
      <c r="O225" s="45">
        <f t="shared" si="31"/>
        <v>60720</v>
      </c>
      <c r="P225" s="60">
        <v>44262</v>
      </c>
      <c r="Q225" s="60">
        <v>44626</v>
      </c>
      <c r="R225" s="62" t="s">
        <v>23</v>
      </c>
      <c r="S225" s="62" t="s">
        <v>458</v>
      </c>
    </row>
    <row r="226" s="19" customFormat="1" ht="20" customHeight="1" spans="1:19">
      <c r="A226" s="6">
        <v>220</v>
      </c>
      <c r="B226" s="43" t="s">
        <v>460</v>
      </c>
      <c r="C226" s="43" t="s">
        <v>1021</v>
      </c>
      <c r="D226" s="106">
        <v>700</v>
      </c>
      <c r="E226" s="44">
        <v>25.31</v>
      </c>
      <c r="F226" s="42" t="s">
        <v>61</v>
      </c>
      <c r="G226" s="45">
        <f t="shared" si="29"/>
        <v>210000</v>
      </c>
      <c r="H226" s="45">
        <f t="shared" si="24"/>
        <v>31500</v>
      </c>
      <c r="I226" s="45">
        <f t="shared" si="25"/>
        <v>5460</v>
      </c>
      <c r="J226" s="45">
        <f t="shared" si="26"/>
        <v>36960</v>
      </c>
      <c r="K226" s="59">
        <f t="shared" si="27"/>
        <v>11088</v>
      </c>
      <c r="L226" s="6"/>
      <c r="M226" s="59">
        <f t="shared" si="28"/>
        <v>25872</v>
      </c>
      <c r="N226" s="45">
        <f t="shared" si="30"/>
        <v>25872</v>
      </c>
      <c r="O226" s="45">
        <f t="shared" si="31"/>
        <v>36960</v>
      </c>
      <c r="P226" s="60">
        <v>44266</v>
      </c>
      <c r="Q226" s="60">
        <v>44630</v>
      </c>
      <c r="R226" s="62" t="s">
        <v>23</v>
      </c>
      <c r="S226" s="62" t="s">
        <v>305</v>
      </c>
    </row>
    <row r="227" s="19" customFormat="1" ht="20" customHeight="1" spans="1:19">
      <c r="A227" s="6">
        <v>221</v>
      </c>
      <c r="B227" s="43" t="s">
        <v>462</v>
      </c>
      <c r="C227" s="43" t="s">
        <v>1022</v>
      </c>
      <c r="D227" s="106">
        <v>1000</v>
      </c>
      <c r="E227" s="44">
        <v>26.94</v>
      </c>
      <c r="F227" s="42" t="s">
        <v>61</v>
      </c>
      <c r="G227" s="45">
        <f t="shared" si="29"/>
        <v>300000</v>
      </c>
      <c r="H227" s="45">
        <f t="shared" si="24"/>
        <v>45000</v>
      </c>
      <c r="I227" s="45">
        <f t="shared" si="25"/>
        <v>7800</v>
      </c>
      <c r="J227" s="45">
        <f t="shared" si="26"/>
        <v>52800</v>
      </c>
      <c r="K227" s="59">
        <f t="shared" si="27"/>
        <v>15840</v>
      </c>
      <c r="L227" s="6"/>
      <c r="M227" s="59">
        <f t="shared" si="28"/>
        <v>36960</v>
      </c>
      <c r="N227" s="45">
        <f t="shared" si="30"/>
        <v>36960</v>
      </c>
      <c r="O227" s="45">
        <f t="shared" si="31"/>
        <v>52800</v>
      </c>
      <c r="P227" s="60">
        <v>44266</v>
      </c>
      <c r="Q227" s="60">
        <v>44630</v>
      </c>
      <c r="R227" s="62" t="s">
        <v>23</v>
      </c>
      <c r="S227" s="62" t="s">
        <v>272</v>
      </c>
    </row>
    <row r="228" s="19" customFormat="1" ht="20" customHeight="1" spans="1:19">
      <c r="A228" s="6">
        <v>222</v>
      </c>
      <c r="B228" s="43" t="s">
        <v>471</v>
      </c>
      <c r="C228" s="43" t="s">
        <v>1023</v>
      </c>
      <c r="D228" s="6">
        <v>3300</v>
      </c>
      <c r="E228" s="44">
        <v>63</v>
      </c>
      <c r="F228" s="43" t="s">
        <v>473</v>
      </c>
      <c r="G228" s="45">
        <f t="shared" si="29"/>
        <v>990000</v>
      </c>
      <c r="H228" s="45">
        <f t="shared" si="24"/>
        <v>148500</v>
      </c>
      <c r="I228" s="45">
        <f t="shared" si="25"/>
        <v>25740</v>
      </c>
      <c r="J228" s="45">
        <f t="shared" si="26"/>
        <v>174240</v>
      </c>
      <c r="K228" s="59">
        <f t="shared" si="27"/>
        <v>52272</v>
      </c>
      <c r="L228" s="6"/>
      <c r="M228" s="59">
        <f t="shared" si="28"/>
        <v>121968</v>
      </c>
      <c r="N228" s="45">
        <f t="shared" si="30"/>
        <v>121968</v>
      </c>
      <c r="O228" s="45">
        <f t="shared" si="31"/>
        <v>174240</v>
      </c>
      <c r="P228" s="60">
        <v>44268</v>
      </c>
      <c r="Q228" s="60">
        <v>44632</v>
      </c>
      <c r="R228" s="62" t="s">
        <v>26</v>
      </c>
      <c r="S228" s="62" t="s">
        <v>356</v>
      </c>
    </row>
    <row r="229" s="19" customFormat="1" ht="20" customHeight="1" spans="1:19">
      <c r="A229" s="6">
        <v>223</v>
      </c>
      <c r="B229" s="43" t="s">
        <v>464</v>
      </c>
      <c r="C229" s="43" t="s">
        <v>1024</v>
      </c>
      <c r="D229" s="106">
        <v>500</v>
      </c>
      <c r="E229" s="44">
        <v>11.46</v>
      </c>
      <c r="F229" s="42" t="s">
        <v>61</v>
      </c>
      <c r="G229" s="45">
        <f t="shared" si="29"/>
        <v>150000</v>
      </c>
      <c r="H229" s="45">
        <f t="shared" si="24"/>
        <v>22500</v>
      </c>
      <c r="I229" s="45">
        <f t="shared" si="25"/>
        <v>3900</v>
      </c>
      <c r="J229" s="45">
        <f t="shared" si="26"/>
        <v>26400</v>
      </c>
      <c r="K229" s="59">
        <f t="shared" si="27"/>
        <v>7920</v>
      </c>
      <c r="L229" s="6"/>
      <c r="M229" s="59">
        <f t="shared" si="28"/>
        <v>18480</v>
      </c>
      <c r="N229" s="45">
        <f t="shared" si="30"/>
        <v>18480</v>
      </c>
      <c r="O229" s="45">
        <f t="shared" si="31"/>
        <v>26400</v>
      </c>
      <c r="P229" s="60">
        <v>44266</v>
      </c>
      <c r="Q229" s="60">
        <v>44630</v>
      </c>
      <c r="R229" s="62" t="s">
        <v>23</v>
      </c>
      <c r="S229" s="62" t="s">
        <v>305</v>
      </c>
    </row>
    <row r="230" s="19" customFormat="1" ht="20" customHeight="1" spans="1:19">
      <c r="A230" s="6">
        <v>224</v>
      </c>
      <c r="B230" s="43" t="s">
        <v>466</v>
      </c>
      <c r="C230" s="43" t="s">
        <v>1025</v>
      </c>
      <c r="D230" s="106">
        <v>3100</v>
      </c>
      <c r="E230" s="44">
        <v>84.63</v>
      </c>
      <c r="F230" s="42" t="s">
        <v>301</v>
      </c>
      <c r="G230" s="45">
        <f t="shared" si="29"/>
        <v>930000</v>
      </c>
      <c r="H230" s="45">
        <f t="shared" si="24"/>
        <v>139500</v>
      </c>
      <c r="I230" s="45">
        <f t="shared" si="25"/>
        <v>24180</v>
      </c>
      <c r="J230" s="45">
        <f t="shared" si="26"/>
        <v>163680</v>
      </c>
      <c r="K230" s="59">
        <f t="shared" si="27"/>
        <v>49104</v>
      </c>
      <c r="L230" s="6"/>
      <c r="M230" s="59">
        <f t="shared" si="28"/>
        <v>114576</v>
      </c>
      <c r="N230" s="45">
        <f t="shared" si="30"/>
        <v>114576</v>
      </c>
      <c r="O230" s="45">
        <f t="shared" si="31"/>
        <v>163680</v>
      </c>
      <c r="P230" s="60">
        <v>44285</v>
      </c>
      <c r="Q230" s="60">
        <v>44649</v>
      </c>
      <c r="R230" s="62" t="s">
        <v>23</v>
      </c>
      <c r="S230" s="62" t="s">
        <v>282</v>
      </c>
    </row>
    <row r="231" s="19" customFormat="1" ht="20" customHeight="1" spans="1:19">
      <c r="A231" s="6">
        <v>225</v>
      </c>
      <c r="B231" s="43" t="s">
        <v>474</v>
      </c>
      <c r="C231" s="43" t="s">
        <v>1026</v>
      </c>
      <c r="D231" s="6">
        <v>3300</v>
      </c>
      <c r="E231" s="44">
        <v>64</v>
      </c>
      <c r="F231" s="43" t="s">
        <v>240</v>
      </c>
      <c r="G231" s="45">
        <f t="shared" si="29"/>
        <v>990000</v>
      </c>
      <c r="H231" s="45">
        <f t="shared" si="24"/>
        <v>148500</v>
      </c>
      <c r="I231" s="45">
        <f t="shared" si="25"/>
        <v>25740</v>
      </c>
      <c r="J231" s="45">
        <f t="shared" si="26"/>
        <v>174240</v>
      </c>
      <c r="K231" s="59">
        <f t="shared" si="27"/>
        <v>52272</v>
      </c>
      <c r="L231" s="6"/>
      <c r="M231" s="59">
        <f t="shared" si="28"/>
        <v>121968</v>
      </c>
      <c r="N231" s="45">
        <f t="shared" si="30"/>
        <v>121968</v>
      </c>
      <c r="O231" s="45">
        <f t="shared" si="31"/>
        <v>174240</v>
      </c>
      <c r="P231" s="60">
        <v>44268</v>
      </c>
      <c r="Q231" s="60">
        <v>44632</v>
      </c>
      <c r="R231" s="62" t="s">
        <v>26</v>
      </c>
      <c r="S231" s="62" t="s">
        <v>356</v>
      </c>
    </row>
    <row r="232" s="19" customFormat="1" ht="20" customHeight="1" spans="1:19">
      <c r="A232" s="6">
        <v>226</v>
      </c>
      <c r="B232" s="43" t="s">
        <v>468</v>
      </c>
      <c r="C232" s="43" t="s">
        <v>1027</v>
      </c>
      <c r="D232" s="6">
        <v>800</v>
      </c>
      <c r="E232" s="44">
        <v>30</v>
      </c>
      <c r="F232" s="43" t="s">
        <v>68</v>
      </c>
      <c r="G232" s="45">
        <f t="shared" si="29"/>
        <v>240000</v>
      </c>
      <c r="H232" s="45">
        <f t="shared" si="24"/>
        <v>36000</v>
      </c>
      <c r="I232" s="45">
        <f t="shared" si="25"/>
        <v>6240</v>
      </c>
      <c r="J232" s="45">
        <f t="shared" si="26"/>
        <v>42240</v>
      </c>
      <c r="K232" s="59">
        <f t="shared" si="27"/>
        <v>12672</v>
      </c>
      <c r="L232" s="6"/>
      <c r="M232" s="59">
        <f t="shared" si="28"/>
        <v>29568</v>
      </c>
      <c r="N232" s="45">
        <f t="shared" si="30"/>
        <v>29568</v>
      </c>
      <c r="O232" s="45">
        <f t="shared" si="31"/>
        <v>42240</v>
      </c>
      <c r="P232" s="60">
        <v>44266</v>
      </c>
      <c r="Q232" s="60">
        <v>44630</v>
      </c>
      <c r="R232" s="62" t="s">
        <v>24</v>
      </c>
      <c r="S232" s="62" t="s">
        <v>470</v>
      </c>
    </row>
    <row r="233" s="19" customFormat="1" ht="20" customHeight="1" spans="1:19">
      <c r="A233" s="6">
        <v>227</v>
      </c>
      <c r="B233" s="43" t="s">
        <v>476</v>
      </c>
      <c r="C233" s="43" t="s">
        <v>1028</v>
      </c>
      <c r="D233" s="106">
        <v>600</v>
      </c>
      <c r="E233" s="44">
        <v>13.68</v>
      </c>
      <c r="F233" s="42" t="s">
        <v>68</v>
      </c>
      <c r="G233" s="45">
        <f t="shared" si="29"/>
        <v>180000</v>
      </c>
      <c r="H233" s="45">
        <f t="shared" si="24"/>
        <v>27000</v>
      </c>
      <c r="I233" s="45">
        <f t="shared" si="25"/>
        <v>4680</v>
      </c>
      <c r="J233" s="45">
        <f t="shared" si="26"/>
        <v>31680</v>
      </c>
      <c r="K233" s="59">
        <f t="shared" si="27"/>
        <v>9504</v>
      </c>
      <c r="L233" s="6"/>
      <c r="M233" s="59">
        <f t="shared" si="28"/>
        <v>22176</v>
      </c>
      <c r="N233" s="45">
        <f t="shared" si="30"/>
        <v>22176</v>
      </c>
      <c r="O233" s="45">
        <f t="shared" si="31"/>
        <v>31680</v>
      </c>
      <c r="P233" s="60">
        <v>44268</v>
      </c>
      <c r="Q233" s="60">
        <v>44632</v>
      </c>
      <c r="R233" s="62" t="s">
        <v>23</v>
      </c>
      <c r="S233" s="62" t="s">
        <v>478</v>
      </c>
    </row>
    <row r="234" s="19" customFormat="1" ht="20" customHeight="1" spans="1:19">
      <c r="A234" s="6">
        <v>228</v>
      </c>
      <c r="B234" s="43" t="s">
        <v>476</v>
      </c>
      <c r="C234" s="43" t="s">
        <v>1029</v>
      </c>
      <c r="D234" s="106">
        <v>1000</v>
      </c>
      <c r="E234" s="44">
        <v>17.68</v>
      </c>
      <c r="F234" s="42" t="s">
        <v>61</v>
      </c>
      <c r="G234" s="45">
        <f t="shared" si="29"/>
        <v>300000</v>
      </c>
      <c r="H234" s="45">
        <f t="shared" si="24"/>
        <v>45000</v>
      </c>
      <c r="I234" s="45">
        <f t="shared" si="25"/>
        <v>7800</v>
      </c>
      <c r="J234" s="45">
        <f t="shared" si="26"/>
        <v>52800</v>
      </c>
      <c r="K234" s="59">
        <f t="shared" si="27"/>
        <v>15840</v>
      </c>
      <c r="L234" s="6"/>
      <c r="M234" s="59">
        <f t="shared" si="28"/>
        <v>36960</v>
      </c>
      <c r="N234" s="45">
        <f t="shared" si="30"/>
        <v>36960</v>
      </c>
      <c r="O234" s="45">
        <f t="shared" si="31"/>
        <v>52800</v>
      </c>
      <c r="P234" s="60">
        <v>44268</v>
      </c>
      <c r="Q234" s="60">
        <v>44632</v>
      </c>
      <c r="R234" s="62" t="s">
        <v>23</v>
      </c>
      <c r="S234" s="62" t="s">
        <v>478</v>
      </c>
    </row>
    <row r="235" s="19" customFormat="1" ht="20" customHeight="1" spans="1:19">
      <c r="A235" s="6">
        <v>229</v>
      </c>
      <c r="B235" s="43" t="s">
        <v>480</v>
      </c>
      <c r="C235" s="43" t="s">
        <v>1030</v>
      </c>
      <c r="D235" s="106">
        <v>600</v>
      </c>
      <c r="E235" s="44">
        <v>13.86</v>
      </c>
      <c r="F235" s="42" t="s">
        <v>61</v>
      </c>
      <c r="G235" s="45">
        <f t="shared" si="29"/>
        <v>180000</v>
      </c>
      <c r="H235" s="45">
        <f t="shared" si="24"/>
        <v>27000</v>
      </c>
      <c r="I235" s="45">
        <f t="shared" si="25"/>
        <v>4680</v>
      </c>
      <c r="J235" s="45">
        <f t="shared" si="26"/>
        <v>31680</v>
      </c>
      <c r="K235" s="59">
        <f t="shared" si="27"/>
        <v>9504</v>
      </c>
      <c r="L235" s="6"/>
      <c r="M235" s="59">
        <f t="shared" si="28"/>
        <v>22176</v>
      </c>
      <c r="N235" s="45">
        <f t="shared" si="30"/>
        <v>22176</v>
      </c>
      <c r="O235" s="45">
        <f t="shared" si="31"/>
        <v>31680</v>
      </c>
      <c r="P235" s="60">
        <v>44269</v>
      </c>
      <c r="Q235" s="60">
        <v>44633</v>
      </c>
      <c r="R235" s="62" t="s">
        <v>23</v>
      </c>
      <c r="S235" s="62" t="s">
        <v>482</v>
      </c>
    </row>
    <row r="236" s="19" customFormat="1" ht="20" customHeight="1" spans="1:19">
      <c r="A236" s="6">
        <v>230</v>
      </c>
      <c r="B236" s="43" t="s">
        <v>480</v>
      </c>
      <c r="C236" s="43" t="s">
        <v>1031</v>
      </c>
      <c r="D236" s="106">
        <v>400</v>
      </c>
      <c r="E236" s="44">
        <v>11.65</v>
      </c>
      <c r="F236" s="42" t="s">
        <v>61</v>
      </c>
      <c r="G236" s="45">
        <f t="shared" si="29"/>
        <v>120000</v>
      </c>
      <c r="H236" s="45">
        <f t="shared" si="24"/>
        <v>18000</v>
      </c>
      <c r="I236" s="45">
        <f t="shared" si="25"/>
        <v>3120</v>
      </c>
      <c r="J236" s="45">
        <f t="shared" si="26"/>
        <v>21120</v>
      </c>
      <c r="K236" s="59">
        <f t="shared" si="27"/>
        <v>6336</v>
      </c>
      <c r="L236" s="6"/>
      <c r="M236" s="59">
        <f t="shared" si="28"/>
        <v>14784</v>
      </c>
      <c r="N236" s="45">
        <f t="shared" si="30"/>
        <v>14784</v>
      </c>
      <c r="O236" s="45">
        <f t="shared" si="31"/>
        <v>21120</v>
      </c>
      <c r="P236" s="60">
        <v>44269</v>
      </c>
      <c r="Q236" s="60">
        <v>44633</v>
      </c>
      <c r="R236" s="62" t="s">
        <v>23</v>
      </c>
      <c r="S236" s="62" t="s">
        <v>482</v>
      </c>
    </row>
    <row r="237" s="19" customFormat="1" ht="20" customHeight="1" spans="1:19">
      <c r="A237" s="6">
        <v>231</v>
      </c>
      <c r="B237" s="43" t="s">
        <v>487</v>
      </c>
      <c r="C237" s="43" t="s">
        <v>1032</v>
      </c>
      <c r="D237" s="106">
        <v>700</v>
      </c>
      <c r="E237" s="44">
        <v>16.9</v>
      </c>
      <c r="F237" s="42" t="s">
        <v>61</v>
      </c>
      <c r="G237" s="45">
        <f t="shared" si="29"/>
        <v>210000</v>
      </c>
      <c r="H237" s="45">
        <f t="shared" si="24"/>
        <v>31500</v>
      </c>
      <c r="I237" s="45">
        <f t="shared" si="25"/>
        <v>5460</v>
      </c>
      <c r="J237" s="45">
        <f t="shared" si="26"/>
        <v>36960</v>
      </c>
      <c r="K237" s="59">
        <f t="shared" si="27"/>
        <v>11088</v>
      </c>
      <c r="L237" s="6"/>
      <c r="M237" s="59">
        <f t="shared" si="28"/>
        <v>25872</v>
      </c>
      <c r="N237" s="45">
        <f t="shared" si="30"/>
        <v>25872</v>
      </c>
      <c r="O237" s="45">
        <f t="shared" si="31"/>
        <v>36960</v>
      </c>
      <c r="P237" s="60">
        <v>44269</v>
      </c>
      <c r="Q237" s="60">
        <v>44633</v>
      </c>
      <c r="R237" s="62" t="s">
        <v>23</v>
      </c>
      <c r="S237" s="62" t="s">
        <v>489</v>
      </c>
    </row>
    <row r="238" s="19" customFormat="1" ht="20" customHeight="1" spans="1:19">
      <c r="A238" s="6">
        <v>232</v>
      </c>
      <c r="B238" s="43" t="s">
        <v>484</v>
      </c>
      <c r="C238" s="43" t="s">
        <v>1033</v>
      </c>
      <c r="D238" s="6">
        <v>1000</v>
      </c>
      <c r="E238" s="44">
        <v>24.7</v>
      </c>
      <c r="F238" s="43" t="s">
        <v>107</v>
      </c>
      <c r="G238" s="45">
        <f t="shared" si="29"/>
        <v>300000</v>
      </c>
      <c r="H238" s="45">
        <f t="shared" si="24"/>
        <v>45000</v>
      </c>
      <c r="I238" s="45">
        <f t="shared" si="25"/>
        <v>7800</v>
      </c>
      <c r="J238" s="45">
        <f t="shared" si="26"/>
        <v>52800</v>
      </c>
      <c r="K238" s="59">
        <f t="shared" si="27"/>
        <v>15840</v>
      </c>
      <c r="L238" s="6"/>
      <c r="M238" s="59">
        <f t="shared" si="28"/>
        <v>36960</v>
      </c>
      <c r="N238" s="45">
        <f t="shared" si="30"/>
        <v>36960</v>
      </c>
      <c r="O238" s="45">
        <f t="shared" si="31"/>
        <v>52800</v>
      </c>
      <c r="P238" s="60">
        <v>44266</v>
      </c>
      <c r="Q238" s="60">
        <v>44630</v>
      </c>
      <c r="R238" s="62" t="s">
        <v>24</v>
      </c>
      <c r="S238" s="62" t="s">
        <v>486</v>
      </c>
    </row>
    <row r="239" s="19" customFormat="1" ht="20" customHeight="1" spans="1:19">
      <c r="A239" s="6">
        <v>233</v>
      </c>
      <c r="B239" s="43" t="s">
        <v>487</v>
      </c>
      <c r="C239" s="43" t="s">
        <v>1034</v>
      </c>
      <c r="D239" s="106">
        <v>800</v>
      </c>
      <c r="E239" s="44">
        <v>21</v>
      </c>
      <c r="F239" s="42" t="s">
        <v>61</v>
      </c>
      <c r="G239" s="45">
        <f t="shared" si="29"/>
        <v>240000</v>
      </c>
      <c r="H239" s="45">
        <f t="shared" si="24"/>
        <v>36000</v>
      </c>
      <c r="I239" s="45">
        <f t="shared" si="25"/>
        <v>6240</v>
      </c>
      <c r="J239" s="45">
        <f t="shared" si="26"/>
        <v>42240</v>
      </c>
      <c r="K239" s="59">
        <f t="shared" si="27"/>
        <v>12672</v>
      </c>
      <c r="L239" s="6"/>
      <c r="M239" s="59">
        <f t="shared" si="28"/>
        <v>29568</v>
      </c>
      <c r="N239" s="45">
        <f t="shared" si="30"/>
        <v>29568</v>
      </c>
      <c r="O239" s="45">
        <f t="shared" si="31"/>
        <v>42240</v>
      </c>
      <c r="P239" s="60">
        <v>44269</v>
      </c>
      <c r="Q239" s="60">
        <v>44633</v>
      </c>
      <c r="R239" s="62" t="s">
        <v>23</v>
      </c>
      <c r="S239" s="62" t="s">
        <v>489</v>
      </c>
    </row>
    <row r="240" s="19" customFormat="1" ht="20" customHeight="1" spans="1:19">
      <c r="A240" s="6">
        <v>234</v>
      </c>
      <c r="B240" s="43" t="s">
        <v>1035</v>
      </c>
      <c r="C240" s="43" t="s">
        <v>1036</v>
      </c>
      <c r="D240" s="106">
        <v>1000</v>
      </c>
      <c r="E240" s="44">
        <v>30</v>
      </c>
      <c r="F240" s="42" t="s">
        <v>1037</v>
      </c>
      <c r="G240" s="45">
        <f t="shared" si="29"/>
        <v>300000</v>
      </c>
      <c r="H240" s="45">
        <f t="shared" si="24"/>
        <v>45000</v>
      </c>
      <c r="I240" s="45">
        <f t="shared" si="25"/>
        <v>7800</v>
      </c>
      <c r="J240" s="45">
        <f t="shared" si="26"/>
        <v>52800</v>
      </c>
      <c r="K240" s="59">
        <f t="shared" si="27"/>
        <v>15840</v>
      </c>
      <c r="L240" s="6"/>
      <c r="M240" s="59">
        <f t="shared" si="28"/>
        <v>36960</v>
      </c>
      <c r="N240" s="45">
        <f t="shared" si="30"/>
        <v>36960</v>
      </c>
      <c r="O240" s="45">
        <f t="shared" si="31"/>
        <v>52800</v>
      </c>
      <c r="P240" s="60">
        <v>44269</v>
      </c>
      <c r="Q240" s="60">
        <v>44633</v>
      </c>
      <c r="R240" s="62" t="s">
        <v>23</v>
      </c>
      <c r="S240" s="62" t="s">
        <v>1038</v>
      </c>
    </row>
    <row r="241" s="19" customFormat="1" ht="20" customHeight="1" spans="1:19">
      <c r="A241" s="6">
        <v>235</v>
      </c>
      <c r="B241" s="43" t="s">
        <v>1035</v>
      </c>
      <c r="C241" s="43" t="s">
        <v>1039</v>
      </c>
      <c r="D241" s="106">
        <v>1000</v>
      </c>
      <c r="E241" s="44">
        <v>30</v>
      </c>
      <c r="F241" s="42" t="s">
        <v>1037</v>
      </c>
      <c r="G241" s="45">
        <f t="shared" si="29"/>
        <v>300000</v>
      </c>
      <c r="H241" s="45">
        <f t="shared" si="24"/>
        <v>45000</v>
      </c>
      <c r="I241" s="45">
        <f t="shared" si="25"/>
        <v>7800</v>
      </c>
      <c r="J241" s="45">
        <f t="shared" si="26"/>
        <v>52800</v>
      </c>
      <c r="K241" s="59">
        <f t="shared" si="27"/>
        <v>15840</v>
      </c>
      <c r="L241" s="6"/>
      <c r="M241" s="59">
        <f t="shared" si="28"/>
        <v>36960</v>
      </c>
      <c r="N241" s="45">
        <f t="shared" si="30"/>
        <v>36960</v>
      </c>
      <c r="O241" s="45">
        <f t="shared" si="31"/>
        <v>52800</v>
      </c>
      <c r="P241" s="60">
        <v>44269</v>
      </c>
      <c r="Q241" s="60">
        <v>44633</v>
      </c>
      <c r="R241" s="62" t="s">
        <v>23</v>
      </c>
      <c r="S241" s="62" t="s">
        <v>1038</v>
      </c>
    </row>
    <row r="242" s="19" customFormat="1" ht="20" customHeight="1" spans="1:19">
      <c r="A242" s="6">
        <v>236</v>
      </c>
      <c r="B242" s="43" t="s">
        <v>419</v>
      </c>
      <c r="C242" s="43" t="s">
        <v>1040</v>
      </c>
      <c r="D242" s="106">
        <v>400</v>
      </c>
      <c r="E242" s="44">
        <v>9.61</v>
      </c>
      <c r="F242" s="42" t="s">
        <v>107</v>
      </c>
      <c r="G242" s="45">
        <f t="shared" si="29"/>
        <v>120000</v>
      </c>
      <c r="H242" s="45">
        <f t="shared" si="24"/>
        <v>18000</v>
      </c>
      <c r="I242" s="45">
        <f t="shared" si="25"/>
        <v>3120</v>
      </c>
      <c r="J242" s="45">
        <f t="shared" si="26"/>
        <v>21120</v>
      </c>
      <c r="K242" s="59">
        <f t="shared" si="27"/>
        <v>6336</v>
      </c>
      <c r="L242" s="6"/>
      <c r="M242" s="59">
        <f t="shared" si="28"/>
        <v>14784</v>
      </c>
      <c r="N242" s="45">
        <f t="shared" si="30"/>
        <v>14784</v>
      </c>
      <c r="O242" s="45">
        <f t="shared" si="31"/>
        <v>21120</v>
      </c>
      <c r="P242" s="60">
        <v>44266</v>
      </c>
      <c r="Q242" s="60">
        <v>44630</v>
      </c>
      <c r="R242" s="62" t="s">
        <v>23</v>
      </c>
      <c r="S242" s="62" t="s">
        <v>302</v>
      </c>
    </row>
    <row r="243" s="19" customFormat="1" ht="20" customHeight="1" spans="1:19">
      <c r="A243" s="6">
        <v>237</v>
      </c>
      <c r="B243" s="43" t="s">
        <v>493</v>
      </c>
      <c r="C243" s="43" t="s">
        <v>1041</v>
      </c>
      <c r="D243" s="106">
        <v>1200</v>
      </c>
      <c r="E243" s="44">
        <v>38</v>
      </c>
      <c r="F243" s="42" t="s">
        <v>61</v>
      </c>
      <c r="G243" s="45">
        <f t="shared" si="29"/>
        <v>360000</v>
      </c>
      <c r="H243" s="45">
        <f t="shared" si="24"/>
        <v>54000</v>
      </c>
      <c r="I243" s="45">
        <f t="shared" si="25"/>
        <v>9360</v>
      </c>
      <c r="J243" s="45">
        <f t="shared" si="26"/>
        <v>63360</v>
      </c>
      <c r="K243" s="59">
        <f t="shared" si="27"/>
        <v>19008</v>
      </c>
      <c r="L243" s="6"/>
      <c r="M243" s="59">
        <f t="shared" si="28"/>
        <v>44352</v>
      </c>
      <c r="N243" s="45">
        <f t="shared" si="30"/>
        <v>44352</v>
      </c>
      <c r="O243" s="45">
        <f t="shared" si="31"/>
        <v>63360</v>
      </c>
      <c r="P243" s="60">
        <v>44270</v>
      </c>
      <c r="Q243" s="60">
        <v>44634</v>
      </c>
      <c r="R243" s="62" t="s">
        <v>23</v>
      </c>
      <c r="S243" s="62" t="s">
        <v>489</v>
      </c>
    </row>
    <row r="244" s="19" customFormat="1" ht="20" customHeight="1" spans="1:19">
      <c r="A244" s="6">
        <v>238</v>
      </c>
      <c r="B244" s="43" t="s">
        <v>498</v>
      </c>
      <c r="C244" s="43" t="s">
        <v>1042</v>
      </c>
      <c r="D244" s="106">
        <v>2200</v>
      </c>
      <c r="E244" s="44">
        <v>54.42</v>
      </c>
      <c r="F244" s="42" t="s">
        <v>68</v>
      </c>
      <c r="G244" s="45">
        <f t="shared" si="29"/>
        <v>660000</v>
      </c>
      <c r="H244" s="45">
        <f t="shared" si="24"/>
        <v>99000</v>
      </c>
      <c r="I244" s="45">
        <f t="shared" si="25"/>
        <v>17160</v>
      </c>
      <c r="J244" s="45">
        <f t="shared" si="26"/>
        <v>116160</v>
      </c>
      <c r="K244" s="59">
        <f t="shared" si="27"/>
        <v>34848</v>
      </c>
      <c r="L244" s="6"/>
      <c r="M244" s="59">
        <f t="shared" si="28"/>
        <v>81312</v>
      </c>
      <c r="N244" s="45">
        <f t="shared" si="30"/>
        <v>81312</v>
      </c>
      <c r="O244" s="45">
        <f t="shared" si="31"/>
        <v>116160</v>
      </c>
      <c r="P244" s="60">
        <v>44270</v>
      </c>
      <c r="Q244" s="60">
        <v>44634</v>
      </c>
      <c r="R244" s="62" t="s">
        <v>23</v>
      </c>
      <c r="S244" s="62" t="s">
        <v>500</v>
      </c>
    </row>
    <row r="245" s="19" customFormat="1" ht="20" customHeight="1" spans="1:19">
      <c r="A245" s="6">
        <v>239</v>
      </c>
      <c r="B245" s="43" t="s">
        <v>498</v>
      </c>
      <c r="C245" s="43" t="s">
        <v>1043</v>
      </c>
      <c r="D245" s="106">
        <v>600</v>
      </c>
      <c r="E245" s="44">
        <v>14.41</v>
      </c>
      <c r="F245" s="42" t="s">
        <v>107</v>
      </c>
      <c r="G245" s="45">
        <f t="shared" si="29"/>
        <v>180000</v>
      </c>
      <c r="H245" s="45">
        <f t="shared" si="24"/>
        <v>27000</v>
      </c>
      <c r="I245" s="45">
        <f t="shared" si="25"/>
        <v>4680</v>
      </c>
      <c r="J245" s="45">
        <f t="shared" si="26"/>
        <v>31680</v>
      </c>
      <c r="K245" s="59">
        <f t="shared" si="27"/>
        <v>9504</v>
      </c>
      <c r="L245" s="6"/>
      <c r="M245" s="59">
        <f t="shared" si="28"/>
        <v>22176</v>
      </c>
      <c r="N245" s="45">
        <f t="shared" si="30"/>
        <v>22176</v>
      </c>
      <c r="O245" s="45">
        <f t="shared" si="31"/>
        <v>31680</v>
      </c>
      <c r="P245" s="60">
        <v>44270</v>
      </c>
      <c r="Q245" s="60">
        <v>44634</v>
      </c>
      <c r="R245" s="62" t="s">
        <v>23</v>
      </c>
      <c r="S245" s="62" t="s">
        <v>500</v>
      </c>
    </row>
    <row r="246" s="19" customFormat="1" ht="20" customHeight="1" spans="1:19">
      <c r="A246" s="6">
        <v>240</v>
      </c>
      <c r="B246" s="43" t="s">
        <v>490</v>
      </c>
      <c r="C246" s="43" t="s">
        <v>1044</v>
      </c>
      <c r="D246" s="106">
        <v>3800</v>
      </c>
      <c r="E246" s="44">
        <v>88</v>
      </c>
      <c r="F246" s="42" t="s">
        <v>61</v>
      </c>
      <c r="G246" s="45">
        <f t="shared" si="29"/>
        <v>1140000</v>
      </c>
      <c r="H246" s="45">
        <f t="shared" si="24"/>
        <v>171000</v>
      </c>
      <c r="I246" s="45">
        <f t="shared" si="25"/>
        <v>29640</v>
      </c>
      <c r="J246" s="45">
        <f t="shared" si="26"/>
        <v>200640</v>
      </c>
      <c r="K246" s="59">
        <f t="shared" si="27"/>
        <v>60192</v>
      </c>
      <c r="L246" s="6"/>
      <c r="M246" s="59">
        <f t="shared" si="28"/>
        <v>140448</v>
      </c>
      <c r="N246" s="45">
        <f t="shared" si="30"/>
        <v>140448</v>
      </c>
      <c r="O246" s="45">
        <f t="shared" si="31"/>
        <v>200640</v>
      </c>
      <c r="P246" s="60">
        <v>44273</v>
      </c>
      <c r="Q246" s="60">
        <v>44637</v>
      </c>
      <c r="R246" s="62" t="s">
        <v>23</v>
      </c>
      <c r="S246" s="62" t="s">
        <v>489</v>
      </c>
    </row>
    <row r="247" s="19" customFormat="1" ht="20" customHeight="1" spans="1:19">
      <c r="A247" s="6">
        <v>241</v>
      </c>
      <c r="B247" s="43" t="s">
        <v>1045</v>
      </c>
      <c r="C247" s="43" t="s">
        <v>1046</v>
      </c>
      <c r="D247" s="106">
        <v>1600</v>
      </c>
      <c r="E247" s="44">
        <v>51.64</v>
      </c>
      <c r="F247" s="42" t="s">
        <v>107</v>
      </c>
      <c r="G247" s="45">
        <f t="shared" si="29"/>
        <v>480000</v>
      </c>
      <c r="H247" s="45">
        <f t="shared" si="24"/>
        <v>72000</v>
      </c>
      <c r="I247" s="45">
        <f t="shared" si="25"/>
        <v>12480</v>
      </c>
      <c r="J247" s="45">
        <f t="shared" si="26"/>
        <v>84480</v>
      </c>
      <c r="K247" s="59">
        <f t="shared" si="27"/>
        <v>25344</v>
      </c>
      <c r="L247" s="6"/>
      <c r="M247" s="59">
        <f t="shared" si="28"/>
        <v>59136</v>
      </c>
      <c r="N247" s="45">
        <f t="shared" si="30"/>
        <v>59136</v>
      </c>
      <c r="O247" s="45">
        <f t="shared" si="31"/>
        <v>84480</v>
      </c>
      <c r="P247" s="60">
        <v>44266</v>
      </c>
      <c r="Q247" s="60">
        <v>44630</v>
      </c>
      <c r="R247" s="62" t="s">
        <v>23</v>
      </c>
      <c r="S247" s="62" t="s">
        <v>1047</v>
      </c>
    </row>
    <row r="248" s="19" customFormat="1" ht="20" customHeight="1" spans="1:19">
      <c r="A248" s="6">
        <v>242</v>
      </c>
      <c r="B248" s="43" t="s">
        <v>502</v>
      </c>
      <c r="C248" s="43" t="s">
        <v>1048</v>
      </c>
      <c r="D248" s="106">
        <v>1000</v>
      </c>
      <c r="E248" s="44">
        <v>27.67</v>
      </c>
      <c r="F248" s="42" t="s">
        <v>61</v>
      </c>
      <c r="G248" s="45">
        <f t="shared" si="29"/>
        <v>300000</v>
      </c>
      <c r="H248" s="45">
        <f t="shared" si="24"/>
        <v>45000</v>
      </c>
      <c r="I248" s="45">
        <f t="shared" si="25"/>
        <v>7800</v>
      </c>
      <c r="J248" s="45">
        <f t="shared" si="26"/>
        <v>52800</v>
      </c>
      <c r="K248" s="59">
        <f t="shared" si="27"/>
        <v>15840</v>
      </c>
      <c r="L248" s="6"/>
      <c r="M248" s="59">
        <f t="shared" si="28"/>
        <v>36960</v>
      </c>
      <c r="N248" s="45">
        <f t="shared" si="30"/>
        <v>36960</v>
      </c>
      <c r="O248" s="45">
        <f t="shared" si="31"/>
        <v>52800</v>
      </c>
      <c r="P248" s="60">
        <v>44270</v>
      </c>
      <c r="Q248" s="60">
        <v>44634</v>
      </c>
      <c r="R248" s="62" t="s">
        <v>23</v>
      </c>
      <c r="S248" s="62" t="s">
        <v>504</v>
      </c>
    </row>
    <row r="249" s="19" customFormat="1" ht="20" customHeight="1" spans="1:19">
      <c r="A249" s="6">
        <v>243</v>
      </c>
      <c r="B249" s="43" t="s">
        <v>502</v>
      </c>
      <c r="C249" s="43" t="s">
        <v>1049</v>
      </c>
      <c r="D249" s="106">
        <v>600</v>
      </c>
      <c r="E249" s="44">
        <v>13.73</v>
      </c>
      <c r="F249" s="42" t="s">
        <v>61</v>
      </c>
      <c r="G249" s="45">
        <f t="shared" si="29"/>
        <v>180000</v>
      </c>
      <c r="H249" s="45">
        <f t="shared" si="24"/>
        <v>27000</v>
      </c>
      <c r="I249" s="45">
        <f t="shared" si="25"/>
        <v>4680</v>
      </c>
      <c r="J249" s="45">
        <f t="shared" si="26"/>
        <v>31680</v>
      </c>
      <c r="K249" s="59">
        <f t="shared" si="27"/>
        <v>9504</v>
      </c>
      <c r="L249" s="6"/>
      <c r="M249" s="59">
        <f t="shared" si="28"/>
        <v>22176</v>
      </c>
      <c r="N249" s="45">
        <f t="shared" si="30"/>
        <v>22176</v>
      </c>
      <c r="O249" s="45">
        <f t="shared" si="31"/>
        <v>31680</v>
      </c>
      <c r="P249" s="60">
        <v>44270</v>
      </c>
      <c r="Q249" s="60">
        <v>44634</v>
      </c>
      <c r="R249" s="62" t="s">
        <v>23</v>
      </c>
      <c r="S249" s="62" t="s">
        <v>504</v>
      </c>
    </row>
    <row r="250" s="19" customFormat="1" ht="20" customHeight="1" spans="1:19">
      <c r="A250" s="6">
        <v>244</v>
      </c>
      <c r="B250" s="43" t="s">
        <v>1050</v>
      </c>
      <c r="C250" s="43" t="s">
        <v>1051</v>
      </c>
      <c r="D250" s="106">
        <v>2000</v>
      </c>
      <c r="E250" s="44">
        <v>56.31</v>
      </c>
      <c r="F250" s="42" t="s">
        <v>61</v>
      </c>
      <c r="G250" s="45">
        <f t="shared" si="29"/>
        <v>600000</v>
      </c>
      <c r="H250" s="45">
        <f t="shared" si="24"/>
        <v>90000</v>
      </c>
      <c r="I250" s="45">
        <f t="shared" si="25"/>
        <v>15600</v>
      </c>
      <c r="J250" s="45">
        <f t="shared" si="26"/>
        <v>105600</v>
      </c>
      <c r="K250" s="59">
        <f t="shared" si="27"/>
        <v>31680</v>
      </c>
      <c r="L250" s="6"/>
      <c r="M250" s="59">
        <f t="shared" si="28"/>
        <v>73920</v>
      </c>
      <c r="N250" s="45">
        <f t="shared" si="30"/>
        <v>73920</v>
      </c>
      <c r="O250" s="45">
        <f t="shared" si="31"/>
        <v>105600</v>
      </c>
      <c r="P250" s="60">
        <v>44270</v>
      </c>
      <c r="Q250" s="60">
        <v>44634</v>
      </c>
      <c r="R250" s="62" t="s">
        <v>23</v>
      </c>
      <c r="S250" s="62" t="s">
        <v>500</v>
      </c>
    </row>
    <row r="251" s="19" customFormat="1" ht="20" customHeight="1" spans="1:19">
      <c r="A251" s="6">
        <v>245</v>
      </c>
      <c r="B251" s="43" t="s">
        <v>508</v>
      </c>
      <c r="C251" s="43" t="s">
        <v>1052</v>
      </c>
      <c r="D251" s="106">
        <v>1200</v>
      </c>
      <c r="E251" s="44">
        <v>38.21</v>
      </c>
      <c r="F251" s="42" t="s">
        <v>473</v>
      </c>
      <c r="G251" s="45">
        <f t="shared" si="29"/>
        <v>360000</v>
      </c>
      <c r="H251" s="45">
        <f t="shared" si="24"/>
        <v>54000</v>
      </c>
      <c r="I251" s="45">
        <f t="shared" si="25"/>
        <v>9360</v>
      </c>
      <c r="J251" s="45">
        <f t="shared" si="26"/>
        <v>63360</v>
      </c>
      <c r="K251" s="59">
        <f t="shared" si="27"/>
        <v>19008</v>
      </c>
      <c r="L251" s="6"/>
      <c r="M251" s="59">
        <f t="shared" si="28"/>
        <v>44352</v>
      </c>
      <c r="N251" s="45">
        <f t="shared" si="30"/>
        <v>44352</v>
      </c>
      <c r="O251" s="45">
        <f t="shared" si="31"/>
        <v>63360</v>
      </c>
      <c r="P251" s="60">
        <v>44270</v>
      </c>
      <c r="Q251" s="60">
        <v>44634</v>
      </c>
      <c r="R251" s="62" t="s">
        <v>23</v>
      </c>
      <c r="S251" s="62" t="s">
        <v>246</v>
      </c>
    </row>
    <row r="252" s="19" customFormat="1" ht="20" customHeight="1" spans="1:19">
      <c r="A252" s="6">
        <v>246</v>
      </c>
      <c r="B252" s="43" t="s">
        <v>493</v>
      </c>
      <c r="C252" s="43" t="s">
        <v>1053</v>
      </c>
      <c r="D252" s="106">
        <v>1700</v>
      </c>
      <c r="E252" s="44">
        <v>38.7</v>
      </c>
      <c r="F252" s="42" t="s">
        <v>61</v>
      </c>
      <c r="G252" s="45">
        <f t="shared" si="29"/>
        <v>510000</v>
      </c>
      <c r="H252" s="45">
        <f t="shared" si="24"/>
        <v>76500</v>
      </c>
      <c r="I252" s="45">
        <f t="shared" si="25"/>
        <v>13260</v>
      </c>
      <c r="J252" s="45">
        <f t="shared" si="26"/>
        <v>89760</v>
      </c>
      <c r="K252" s="59">
        <f t="shared" si="27"/>
        <v>26928</v>
      </c>
      <c r="L252" s="6"/>
      <c r="M252" s="59">
        <f t="shared" si="28"/>
        <v>62832</v>
      </c>
      <c r="N252" s="45">
        <f t="shared" si="30"/>
        <v>62832</v>
      </c>
      <c r="O252" s="45">
        <f t="shared" si="31"/>
        <v>89760</v>
      </c>
      <c r="P252" s="60">
        <v>44270</v>
      </c>
      <c r="Q252" s="60">
        <v>44634</v>
      </c>
      <c r="R252" s="62" t="s">
        <v>23</v>
      </c>
      <c r="S252" s="62" t="s">
        <v>489</v>
      </c>
    </row>
    <row r="253" s="19" customFormat="1" ht="20" customHeight="1" spans="1:19">
      <c r="A253" s="6">
        <v>247</v>
      </c>
      <c r="B253" s="43" t="s">
        <v>514</v>
      </c>
      <c r="C253" s="43" t="s">
        <v>1054</v>
      </c>
      <c r="D253" s="6">
        <v>2100</v>
      </c>
      <c r="E253" s="44">
        <v>37.6</v>
      </c>
      <c r="F253" s="43" t="s">
        <v>61</v>
      </c>
      <c r="G253" s="45">
        <f t="shared" si="29"/>
        <v>630000</v>
      </c>
      <c r="H253" s="45">
        <f t="shared" si="24"/>
        <v>94500</v>
      </c>
      <c r="I253" s="45">
        <f t="shared" si="25"/>
        <v>16380</v>
      </c>
      <c r="J253" s="45">
        <f t="shared" si="26"/>
        <v>110880</v>
      </c>
      <c r="K253" s="59">
        <f t="shared" si="27"/>
        <v>33264</v>
      </c>
      <c r="L253" s="6"/>
      <c r="M253" s="59">
        <f t="shared" si="28"/>
        <v>77616</v>
      </c>
      <c r="N253" s="45">
        <f t="shared" si="30"/>
        <v>77616</v>
      </c>
      <c r="O253" s="45">
        <f t="shared" si="31"/>
        <v>110880</v>
      </c>
      <c r="P253" s="60">
        <v>44264</v>
      </c>
      <c r="Q253" s="108">
        <v>44638</v>
      </c>
      <c r="R253" s="62" t="s">
        <v>26</v>
      </c>
      <c r="S253" s="62" t="s">
        <v>516</v>
      </c>
    </row>
    <row r="254" s="19" customFormat="1" ht="20" customHeight="1" spans="1:19">
      <c r="A254" s="6">
        <v>248</v>
      </c>
      <c r="B254" s="43" t="s">
        <v>514</v>
      </c>
      <c r="C254" s="43" t="s">
        <v>1055</v>
      </c>
      <c r="D254" s="6">
        <v>1300</v>
      </c>
      <c r="E254" s="44">
        <v>24.49</v>
      </c>
      <c r="F254" s="43" t="s">
        <v>61</v>
      </c>
      <c r="G254" s="45">
        <f t="shared" si="29"/>
        <v>390000</v>
      </c>
      <c r="H254" s="45">
        <f t="shared" si="24"/>
        <v>58500</v>
      </c>
      <c r="I254" s="45">
        <f t="shared" si="25"/>
        <v>10140</v>
      </c>
      <c r="J254" s="45">
        <f t="shared" si="26"/>
        <v>68640</v>
      </c>
      <c r="K254" s="59">
        <f t="shared" si="27"/>
        <v>20592</v>
      </c>
      <c r="L254" s="6"/>
      <c r="M254" s="59">
        <f t="shared" si="28"/>
        <v>48048</v>
      </c>
      <c r="N254" s="45">
        <f t="shared" si="30"/>
        <v>48048</v>
      </c>
      <c r="O254" s="45">
        <f t="shared" si="31"/>
        <v>68640</v>
      </c>
      <c r="P254" s="60">
        <v>44264</v>
      </c>
      <c r="Q254" s="108">
        <v>44638</v>
      </c>
      <c r="R254" s="62" t="s">
        <v>26</v>
      </c>
      <c r="S254" s="62" t="s">
        <v>516</v>
      </c>
    </row>
    <row r="255" s="19" customFormat="1" ht="20" customHeight="1" spans="1:19">
      <c r="A255" s="6">
        <v>249</v>
      </c>
      <c r="B255" s="43" t="s">
        <v>523</v>
      </c>
      <c r="C255" s="43" t="s">
        <v>1056</v>
      </c>
      <c r="D255" s="6">
        <v>1400</v>
      </c>
      <c r="E255" s="44">
        <v>26.07</v>
      </c>
      <c r="F255" s="43" t="s">
        <v>61</v>
      </c>
      <c r="G255" s="45">
        <f t="shared" si="29"/>
        <v>420000</v>
      </c>
      <c r="H255" s="45">
        <f t="shared" si="24"/>
        <v>63000</v>
      </c>
      <c r="I255" s="45">
        <f t="shared" si="25"/>
        <v>10920</v>
      </c>
      <c r="J255" s="45">
        <f t="shared" si="26"/>
        <v>73920</v>
      </c>
      <c r="K255" s="59">
        <f t="shared" si="27"/>
        <v>22176</v>
      </c>
      <c r="L255" s="6"/>
      <c r="M255" s="59">
        <f t="shared" si="28"/>
        <v>51744</v>
      </c>
      <c r="N255" s="45">
        <f t="shared" si="30"/>
        <v>51744</v>
      </c>
      <c r="O255" s="45">
        <f t="shared" si="31"/>
        <v>73920</v>
      </c>
      <c r="P255" s="60">
        <v>44264</v>
      </c>
      <c r="Q255" s="108">
        <v>44638</v>
      </c>
      <c r="R255" s="62" t="s">
        <v>26</v>
      </c>
      <c r="S255" s="62" t="s">
        <v>516</v>
      </c>
    </row>
    <row r="256" s="19" customFormat="1" ht="20" customHeight="1" spans="1:19">
      <c r="A256" s="6">
        <v>250</v>
      </c>
      <c r="B256" s="43" t="s">
        <v>518</v>
      </c>
      <c r="C256" s="43" t="s">
        <v>1057</v>
      </c>
      <c r="D256" s="106">
        <v>1800</v>
      </c>
      <c r="E256" s="44">
        <v>56.76</v>
      </c>
      <c r="F256" s="42" t="s">
        <v>61</v>
      </c>
      <c r="G256" s="45">
        <f t="shared" si="29"/>
        <v>540000</v>
      </c>
      <c r="H256" s="45">
        <f t="shared" si="24"/>
        <v>81000</v>
      </c>
      <c r="I256" s="45">
        <f t="shared" si="25"/>
        <v>14040</v>
      </c>
      <c r="J256" s="45">
        <f t="shared" si="26"/>
        <v>95040</v>
      </c>
      <c r="K256" s="59">
        <f t="shared" si="27"/>
        <v>28512</v>
      </c>
      <c r="L256" s="6"/>
      <c r="M256" s="59">
        <f t="shared" si="28"/>
        <v>66528</v>
      </c>
      <c r="N256" s="45">
        <f t="shared" si="30"/>
        <v>66528</v>
      </c>
      <c r="O256" s="45">
        <f t="shared" si="31"/>
        <v>95040</v>
      </c>
      <c r="P256" s="60">
        <v>44274</v>
      </c>
      <c r="Q256" s="60">
        <v>44638</v>
      </c>
      <c r="R256" s="62" t="s">
        <v>23</v>
      </c>
      <c r="S256" s="62" t="s">
        <v>500</v>
      </c>
    </row>
    <row r="257" s="19" customFormat="1" ht="20" customHeight="1" spans="1:19">
      <c r="A257" s="6">
        <v>251</v>
      </c>
      <c r="B257" s="43" t="s">
        <v>520</v>
      </c>
      <c r="C257" s="43" t="s">
        <v>1058</v>
      </c>
      <c r="D257" s="106">
        <v>1200</v>
      </c>
      <c r="E257" s="44">
        <v>38.75</v>
      </c>
      <c r="F257" s="42" t="s">
        <v>68</v>
      </c>
      <c r="G257" s="45">
        <f t="shared" si="29"/>
        <v>360000</v>
      </c>
      <c r="H257" s="45">
        <f t="shared" si="24"/>
        <v>54000</v>
      </c>
      <c r="I257" s="45">
        <f t="shared" si="25"/>
        <v>9360</v>
      </c>
      <c r="J257" s="45">
        <f t="shared" si="26"/>
        <v>63360</v>
      </c>
      <c r="K257" s="59">
        <f t="shared" si="27"/>
        <v>19008</v>
      </c>
      <c r="L257" s="6"/>
      <c r="M257" s="59">
        <f t="shared" si="28"/>
        <v>44352</v>
      </c>
      <c r="N257" s="45">
        <f t="shared" si="30"/>
        <v>44352</v>
      </c>
      <c r="O257" s="45">
        <f t="shared" si="31"/>
        <v>63360</v>
      </c>
      <c r="P257" s="60">
        <v>44286</v>
      </c>
      <c r="Q257" s="60">
        <v>44650</v>
      </c>
      <c r="R257" s="62" t="s">
        <v>23</v>
      </c>
      <c r="S257" s="62" t="s">
        <v>522</v>
      </c>
    </row>
    <row r="258" s="19" customFormat="1" ht="20" customHeight="1" spans="1:19">
      <c r="A258" s="6">
        <v>252</v>
      </c>
      <c r="B258" s="43" t="s">
        <v>1059</v>
      </c>
      <c r="C258" s="43" t="s">
        <v>1060</v>
      </c>
      <c r="D258" s="106">
        <v>800</v>
      </c>
      <c r="E258" s="44">
        <v>22.01</v>
      </c>
      <c r="F258" s="42" t="s">
        <v>68</v>
      </c>
      <c r="G258" s="45">
        <f t="shared" si="29"/>
        <v>240000</v>
      </c>
      <c r="H258" s="45">
        <f t="shared" si="24"/>
        <v>36000</v>
      </c>
      <c r="I258" s="45">
        <f t="shared" si="25"/>
        <v>6240</v>
      </c>
      <c r="J258" s="45">
        <f t="shared" si="26"/>
        <v>42240</v>
      </c>
      <c r="K258" s="59">
        <f t="shared" si="27"/>
        <v>12672</v>
      </c>
      <c r="L258" s="6"/>
      <c r="M258" s="59">
        <f t="shared" si="28"/>
        <v>29568</v>
      </c>
      <c r="N258" s="45">
        <f t="shared" si="30"/>
        <v>29568</v>
      </c>
      <c r="O258" s="45">
        <f t="shared" si="31"/>
        <v>42240</v>
      </c>
      <c r="P258" s="60">
        <v>44274</v>
      </c>
      <c r="Q258" s="60">
        <v>44638</v>
      </c>
      <c r="R258" s="62" t="s">
        <v>23</v>
      </c>
      <c r="S258" s="62" t="s">
        <v>522</v>
      </c>
    </row>
    <row r="259" s="19" customFormat="1" ht="20" customHeight="1" spans="1:19">
      <c r="A259" s="6">
        <v>253</v>
      </c>
      <c r="B259" s="43" t="s">
        <v>520</v>
      </c>
      <c r="C259" s="43" t="s">
        <v>1061</v>
      </c>
      <c r="D259" s="106">
        <v>1000</v>
      </c>
      <c r="E259" s="44">
        <v>32.11</v>
      </c>
      <c r="F259" s="42" t="s">
        <v>61</v>
      </c>
      <c r="G259" s="45">
        <f t="shared" si="29"/>
        <v>300000</v>
      </c>
      <c r="H259" s="45">
        <f t="shared" si="24"/>
        <v>45000</v>
      </c>
      <c r="I259" s="45">
        <f t="shared" si="25"/>
        <v>7800</v>
      </c>
      <c r="J259" s="45">
        <f t="shared" si="26"/>
        <v>52800</v>
      </c>
      <c r="K259" s="59">
        <f t="shared" si="27"/>
        <v>15840</v>
      </c>
      <c r="L259" s="6"/>
      <c r="M259" s="59">
        <f t="shared" si="28"/>
        <v>36960</v>
      </c>
      <c r="N259" s="45">
        <f t="shared" si="30"/>
        <v>36960</v>
      </c>
      <c r="O259" s="45">
        <f t="shared" si="31"/>
        <v>52800</v>
      </c>
      <c r="P259" s="60">
        <v>44286</v>
      </c>
      <c r="Q259" s="60">
        <v>44650</v>
      </c>
      <c r="R259" s="62" t="s">
        <v>23</v>
      </c>
      <c r="S259" s="62" t="s">
        <v>522</v>
      </c>
    </row>
    <row r="260" s="19" customFormat="1" ht="20" customHeight="1" spans="1:19">
      <c r="A260" s="6">
        <v>254</v>
      </c>
      <c r="B260" s="43" t="s">
        <v>518</v>
      </c>
      <c r="C260" s="43" t="s">
        <v>1062</v>
      </c>
      <c r="D260" s="106">
        <v>600</v>
      </c>
      <c r="E260" s="44">
        <v>17.4</v>
      </c>
      <c r="F260" s="42" t="s">
        <v>61</v>
      </c>
      <c r="G260" s="45">
        <f t="shared" si="29"/>
        <v>180000</v>
      </c>
      <c r="H260" s="45">
        <f t="shared" si="24"/>
        <v>27000</v>
      </c>
      <c r="I260" s="45">
        <f t="shared" si="25"/>
        <v>4680</v>
      </c>
      <c r="J260" s="45">
        <f t="shared" si="26"/>
        <v>31680</v>
      </c>
      <c r="K260" s="59">
        <f t="shared" si="27"/>
        <v>9504</v>
      </c>
      <c r="L260" s="6"/>
      <c r="M260" s="59">
        <f t="shared" si="28"/>
        <v>22176</v>
      </c>
      <c r="N260" s="45">
        <f t="shared" si="30"/>
        <v>22176</v>
      </c>
      <c r="O260" s="45">
        <f t="shared" si="31"/>
        <v>31680</v>
      </c>
      <c r="P260" s="60">
        <v>44274</v>
      </c>
      <c r="Q260" s="60">
        <v>44638</v>
      </c>
      <c r="R260" s="62" t="s">
        <v>23</v>
      </c>
      <c r="S260" s="62" t="s">
        <v>500</v>
      </c>
    </row>
    <row r="261" s="19" customFormat="1" ht="20" customHeight="1" spans="1:19">
      <c r="A261" s="6">
        <v>255</v>
      </c>
      <c r="B261" s="43" t="s">
        <v>518</v>
      </c>
      <c r="C261" s="43" t="s">
        <v>1063</v>
      </c>
      <c r="D261" s="106">
        <v>1100</v>
      </c>
      <c r="E261" s="44">
        <v>36.38</v>
      </c>
      <c r="F261" s="42" t="s">
        <v>61</v>
      </c>
      <c r="G261" s="45">
        <f t="shared" si="29"/>
        <v>330000</v>
      </c>
      <c r="H261" s="45">
        <f t="shared" si="24"/>
        <v>49500</v>
      </c>
      <c r="I261" s="45">
        <f t="shared" si="25"/>
        <v>8580</v>
      </c>
      <c r="J261" s="45">
        <f t="shared" si="26"/>
        <v>58080</v>
      </c>
      <c r="K261" s="59">
        <f t="shared" si="27"/>
        <v>17424</v>
      </c>
      <c r="L261" s="6"/>
      <c r="M261" s="59">
        <f t="shared" si="28"/>
        <v>40656</v>
      </c>
      <c r="N261" s="45">
        <f t="shared" si="30"/>
        <v>40656</v>
      </c>
      <c r="O261" s="45">
        <f t="shared" si="31"/>
        <v>58080</v>
      </c>
      <c r="P261" s="60">
        <v>44274</v>
      </c>
      <c r="Q261" s="60">
        <v>44638</v>
      </c>
      <c r="R261" s="62" t="s">
        <v>23</v>
      </c>
      <c r="S261" s="62" t="s">
        <v>500</v>
      </c>
    </row>
    <row r="262" s="19" customFormat="1" ht="20" customHeight="1" spans="1:19">
      <c r="A262" s="6">
        <v>256</v>
      </c>
      <c r="B262" s="43" t="s">
        <v>528</v>
      </c>
      <c r="C262" s="43" t="s">
        <v>1064</v>
      </c>
      <c r="D262" s="6">
        <v>1000</v>
      </c>
      <c r="E262" s="44">
        <v>18.68</v>
      </c>
      <c r="F262" s="43" t="s">
        <v>61</v>
      </c>
      <c r="G262" s="45">
        <f t="shared" si="29"/>
        <v>300000</v>
      </c>
      <c r="H262" s="45">
        <f t="shared" si="24"/>
        <v>45000</v>
      </c>
      <c r="I262" s="45">
        <f t="shared" si="25"/>
        <v>7800</v>
      </c>
      <c r="J262" s="45">
        <f t="shared" si="26"/>
        <v>52800</v>
      </c>
      <c r="K262" s="59">
        <f t="shared" si="27"/>
        <v>15840</v>
      </c>
      <c r="L262" s="6"/>
      <c r="M262" s="59">
        <f t="shared" si="28"/>
        <v>36960</v>
      </c>
      <c r="N262" s="45">
        <f t="shared" si="30"/>
        <v>36960</v>
      </c>
      <c r="O262" s="45">
        <f t="shared" si="31"/>
        <v>52800</v>
      </c>
      <c r="P262" s="60">
        <v>44263</v>
      </c>
      <c r="Q262" s="60">
        <v>44627</v>
      </c>
      <c r="R262" s="62" t="s">
        <v>26</v>
      </c>
      <c r="S262" s="62" t="s">
        <v>516</v>
      </c>
    </row>
    <row r="263" s="19" customFormat="1" ht="20" customHeight="1" spans="1:19">
      <c r="A263" s="6">
        <v>257</v>
      </c>
      <c r="B263" s="43" t="s">
        <v>1065</v>
      </c>
      <c r="C263" s="43" t="s">
        <v>1066</v>
      </c>
      <c r="D263" s="106">
        <v>1200</v>
      </c>
      <c r="E263" s="44">
        <v>27.75</v>
      </c>
      <c r="F263" s="42" t="s">
        <v>61</v>
      </c>
      <c r="G263" s="45">
        <f t="shared" si="29"/>
        <v>360000</v>
      </c>
      <c r="H263" s="45">
        <f t="shared" ref="H263:H326" si="32">D263*300*15%</f>
        <v>54000</v>
      </c>
      <c r="I263" s="45">
        <f t="shared" ref="I263:I326" si="33">D263*300*0.026</f>
        <v>9360</v>
      </c>
      <c r="J263" s="45">
        <f t="shared" ref="J263:J326" si="34">H263+I263</f>
        <v>63360</v>
      </c>
      <c r="K263" s="59">
        <f t="shared" ref="K263:K326" si="35">J263*0.3</f>
        <v>19008</v>
      </c>
      <c r="L263" s="6"/>
      <c r="M263" s="59">
        <f t="shared" ref="M263:M326" si="36">J263*0.7</f>
        <v>44352</v>
      </c>
      <c r="N263" s="45">
        <f t="shared" si="30"/>
        <v>44352</v>
      </c>
      <c r="O263" s="45">
        <f t="shared" si="31"/>
        <v>63360</v>
      </c>
      <c r="P263" s="60">
        <v>44274</v>
      </c>
      <c r="Q263" s="60">
        <v>44638</v>
      </c>
      <c r="R263" s="62" t="s">
        <v>23</v>
      </c>
      <c r="S263" s="62" t="s">
        <v>986</v>
      </c>
    </row>
    <row r="264" s="19" customFormat="1" ht="20" customHeight="1" spans="1:19">
      <c r="A264" s="6">
        <v>258</v>
      </c>
      <c r="B264" s="43" t="s">
        <v>530</v>
      </c>
      <c r="C264" s="43" t="s">
        <v>1067</v>
      </c>
      <c r="D264" s="6">
        <v>630</v>
      </c>
      <c r="E264" s="44">
        <v>11.4</v>
      </c>
      <c r="F264" s="43" t="s">
        <v>61</v>
      </c>
      <c r="G264" s="45">
        <f t="shared" ref="G264:G327" si="37">D264*300</f>
        <v>189000</v>
      </c>
      <c r="H264" s="45">
        <f t="shared" si="32"/>
        <v>28350</v>
      </c>
      <c r="I264" s="45">
        <f t="shared" si="33"/>
        <v>4914</v>
      </c>
      <c r="J264" s="45">
        <f t="shared" si="34"/>
        <v>33264</v>
      </c>
      <c r="K264" s="59">
        <f t="shared" si="35"/>
        <v>9979.2</v>
      </c>
      <c r="L264" s="6"/>
      <c r="M264" s="59">
        <f t="shared" si="36"/>
        <v>23284.8</v>
      </c>
      <c r="N264" s="45">
        <f t="shared" ref="N264:N327" si="38">L264+M264</f>
        <v>23284.8</v>
      </c>
      <c r="O264" s="45">
        <f t="shared" ref="O264:O327" si="39">K264+N264</f>
        <v>33264</v>
      </c>
      <c r="P264" s="60">
        <v>44264</v>
      </c>
      <c r="Q264" s="108">
        <v>44638</v>
      </c>
      <c r="R264" s="62" t="s">
        <v>26</v>
      </c>
      <c r="S264" s="62" t="s">
        <v>516</v>
      </c>
    </row>
    <row r="265" s="19" customFormat="1" ht="20" customHeight="1" spans="1:19">
      <c r="A265" s="6">
        <v>259</v>
      </c>
      <c r="B265" s="43" t="s">
        <v>530</v>
      </c>
      <c r="C265" s="43" t="s">
        <v>1068</v>
      </c>
      <c r="D265" s="6">
        <v>1700</v>
      </c>
      <c r="E265" s="44">
        <v>30.02</v>
      </c>
      <c r="F265" s="43" t="s">
        <v>61</v>
      </c>
      <c r="G265" s="45">
        <f t="shared" si="37"/>
        <v>510000</v>
      </c>
      <c r="H265" s="45">
        <f t="shared" si="32"/>
        <v>76500</v>
      </c>
      <c r="I265" s="45">
        <f t="shared" si="33"/>
        <v>13260</v>
      </c>
      <c r="J265" s="45">
        <f t="shared" si="34"/>
        <v>89760</v>
      </c>
      <c r="K265" s="59">
        <f t="shared" si="35"/>
        <v>26928</v>
      </c>
      <c r="L265" s="6"/>
      <c r="M265" s="59">
        <f t="shared" si="36"/>
        <v>62832</v>
      </c>
      <c r="N265" s="45">
        <f t="shared" si="38"/>
        <v>62832</v>
      </c>
      <c r="O265" s="45">
        <f t="shared" si="39"/>
        <v>89760</v>
      </c>
      <c r="P265" s="60">
        <v>44265</v>
      </c>
      <c r="Q265" s="108">
        <v>44639</v>
      </c>
      <c r="R265" s="62" t="s">
        <v>26</v>
      </c>
      <c r="S265" s="62" t="s">
        <v>516</v>
      </c>
    </row>
    <row r="266" s="19" customFormat="1" ht="20" customHeight="1" spans="1:19">
      <c r="A266" s="6">
        <v>260</v>
      </c>
      <c r="B266" s="43" t="s">
        <v>1069</v>
      </c>
      <c r="C266" s="43" t="s">
        <v>1070</v>
      </c>
      <c r="D266" s="106">
        <v>2100</v>
      </c>
      <c r="E266" s="44">
        <v>48</v>
      </c>
      <c r="F266" s="42" t="s">
        <v>61</v>
      </c>
      <c r="G266" s="45">
        <f t="shared" si="37"/>
        <v>630000</v>
      </c>
      <c r="H266" s="45">
        <f t="shared" si="32"/>
        <v>94500</v>
      </c>
      <c r="I266" s="45">
        <f t="shared" si="33"/>
        <v>16380</v>
      </c>
      <c r="J266" s="45">
        <f t="shared" si="34"/>
        <v>110880</v>
      </c>
      <c r="K266" s="59">
        <f t="shared" si="35"/>
        <v>33264</v>
      </c>
      <c r="L266" s="6"/>
      <c r="M266" s="59">
        <f t="shared" si="36"/>
        <v>77616</v>
      </c>
      <c r="N266" s="45">
        <f t="shared" si="38"/>
        <v>77616</v>
      </c>
      <c r="O266" s="45">
        <f t="shared" si="39"/>
        <v>110880</v>
      </c>
      <c r="P266" s="60">
        <v>44274</v>
      </c>
      <c r="Q266" s="60">
        <v>44638</v>
      </c>
      <c r="R266" s="62" t="s">
        <v>23</v>
      </c>
      <c r="S266" s="62" t="s">
        <v>249</v>
      </c>
    </row>
    <row r="267" s="19" customFormat="1" ht="20" customHeight="1" spans="1:19">
      <c r="A267" s="6">
        <v>261</v>
      </c>
      <c r="B267" s="43" t="s">
        <v>533</v>
      </c>
      <c r="C267" s="43" t="s">
        <v>1071</v>
      </c>
      <c r="D267" s="106">
        <v>4820</v>
      </c>
      <c r="E267" s="44">
        <v>123.94</v>
      </c>
      <c r="F267" s="42" t="s">
        <v>61</v>
      </c>
      <c r="G267" s="45">
        <f t="shared" si="37"/>
        <v>1446000</v>
      </c>
      <c r="H267" s="45">
        <f t="shared" si="32"/>
        <v>216900</v>
      </c>
      <c r="I267" s="45">
        <f t="shared" si="33"/>
        <v>37596</v>
      </c>
      <c r="J267" s="45">
        <f t="shared" si="34"/>
        <v>254496</v>
      </c>
      <c r="K267" s="59">
        <f t="shared" si="35"/>
        <v>76348.8</v>
      </c>
      <c r="L267" s="6"/>
      <c r="M267" s="59">
        <f t="shared" si="36"/>
        <v>178147.2</v>
      </c>
      <c r="N267" s="45">
        <f t="shared" si="38"/>
        <v>178147.2</v>
      </c>
      <c r="O267" s="45">
        <f t="shared" si="39"/>
        <v>254496</v>
      </c>
      <c r="P267" s="60">
        <v>44272</v>
      </c>
      <c r="Q267" s="60">
        <v>44636</v>
      </c>
      <c r="R267" s="62" t="s">
        <v>23</v>
      </c>
      <c r="S267" s="62" t="s">
        <v>489</v>
      </c>
    </row>
    <row r="268" s="19" customFormat="1" ht="20" customHeight="1" spans="1:19">
      <c r="A268" s="6">
        <v>262</v>
      </c>
      <c r="B268" s="43" t="s">
        <v>555</v>
      </c>
      <c r="C268" s="43" t="s">
        <v>1072</v>
      </c>
      <c r="D268" s="106">
        <v>2900</v>
      </c>
      <c r="E268" s="44">
        <v>52.21</v>
      </c>
      <c r="F268" s="42" t="s">
        <v>61</v>
      </c>
      <c r="G268" s="45">
        <f t="shared" si="37"/>
        <v>870000</v>
      </c>
      <c r="H268" s="45">
        <f t="shared" si="32"/>
        <v>130500</v>
      </c>
      <c r="I268" s="45">
        <f t="shared" si="33"/>
        <v>22620</v>
      </c>
      <c r="J268" s="45">
        <f t="shared" si="34"/>
        <v>153120</v>
      </c>
      <c r="K268" s="59">
        <f t="shared" si="35"/>
        <v>45936</v>
      </c>
      <c r="L268" s="6"/>
      <c r="M268" s="59">
        <f t="shared" si="36"/>
        <v>107184</v>
      </c>
      <c r="N268" s="45">
        <f t="shared" si="38"/>
        <v>107184</v>
      </c>
      <c r="O268" s="45">
        <f t="shared" si="39"/>
        <v>153120</v>
      </c>
      <c r="P268" s="60">
        <v>44277</v>
      </c>
      <c r="Q268" s="60">
        <v>44641</v>
      </c>
      <c r="R268" s="62" t="s">
        <v>23</v>
      </c>
      <c r="S268" s="62" t="s">
        <v>489</v>
      </c>
    </row>
    <row r="269" s="19" customFormat="1" ht="20" customHeight="1" spans="1:19">
      <c r="A269" s="6">
        <v>263</v>
      </c>
      <c r="B269" s="43" t="s">
        <v>535</v>
      </c>
      <c r="C269" s="43" t="s">
        <v>1073</v>
      </c>
      <c r="D269" s="106">
        <v>1100</v>
      </c>
      <c r="E269" s="44">
        <v>25.07</v>
      </c>
      <c r="F269" s="42" t="s">
        <v>61</v>
      </c>
      <c r="G269" s="45">
        <f t="shared" si="37"/>
        <v>330000</v>
      </c>
      <c r="H269" s="45">
        <f t="shared" si="32"/>
        <v>49500</v>
      </c>
      <c r="I269" s="45">
        <f t="shared" si="33"/>
        <v>8580</v>
      </c>
      <c r="J269" s="45">
        <f t="shared" si="34"/>
        <v>58080</v>
      </c>
      <c r="K269" s="59">
        <f t="shared" si="35"/>
        <v>17424</v>
      </c>
      <c r="L269" s="6"/>
      <c r="M269" s="59">
        <f t="shared" si="36"/>
        <v>40656</v>
      </c>
      <c r="N269" s="45">
        <f t="shared" si="38"/>
        <v>40656</v>
      </c>
      <c r="O269" s="45">
        <f t="shared" si="39"/>
        <v>58080</v>
      </c>
      <c r="P269" s="60">
        <v>44277</v>
      </c>
      <c r="Q269" s="60">
        <v>44641</v>
      </c>
      <c r="R269" s="62" t="s">
        <v>23</v>
      </c>
      <c r="S269" s="62" t="s">
        <v>489</v>
      </c>
    </row>
    <row r="270" s="19" customFormat="1" ht="20" customHeight="1" spans="1:19">
      <c r="A270" s="6">
        <v>264</v>
      </c>
      <c r="B270" s="43" t="s">
        <v>502</v>
      </c>
      <c r="C270" s="43" t="s">
        <v>1074</v>
      </c>
      <c r="D270" s="106">
        <v>1400</v>
      </c>
      <c r="E270" s="44">
        <v>33.97</v>
      </c>
      <c r="F270" s="42" t="s">
        <v>61</v>
      </c>
      <c r="G270" s="45">
        <f t="shared" si="37"/>
        <v>420000</v>
      </c>
      <c r="H270" s="45">
        <f t="shared" si="32"/>
        <v>63000</v>
      </c>
      <c r="I270" s="45">
        <f t="shared" si="33"/>
        <v>10920</v>
      </c>
      <c r="J270" s="45">
        <f t="shared" si="34"/>
        <v>73920</v>
      </c>
      <c r="K270" s="59">
        <f t="shared" si="35"/>
        <v>22176</v>
      </c>
      <c r="L270" s="6"/>
      <c r="M270" s="59">
        <f t="shared" si="36"/>
        <v>51744</v>
      </c>
      <c r="N270" s="45">
        <f t="shared" si="38"/>
        <v>51744</v>
      </c>
      <c r="O270" s="45">
        <f t="shared" si="39"/>
        <v>73920</v>
      </c>
      <c r="P270" s="60">
        <v>44274</v>
      </c>
      <c r="Q270" s="60">
        <v>44638</v>
      </c>
      <c r="R270" s="62" t="s">
        <v>23</v>
      </c>
      <c r="S270" s="62" t="s">
        <v>319</v>
      </c>
    </row>
    <row r="271" s="19" customFormat="1" ht="20" customHeight="1" spans="1:19">
      <c r="A271" s="6">
        <v>265</v>
      </c>
      <c r="B271" s="43" t="s">
        <v>502</v>
      </c>
      <c r="C271" s="43" t="s">
        <v>1075</v>
      </c>
      <c r="D271" s="106">
        <v>1000</v>
      </c>
      <c r="E271" s="44">
        <v>23.4</v>
      </c>
      <c r="F271" s="42" t="s">
        <v>61</v>
      </c>
      <c r="G271" s="45">
        <f t="shared" si="37"/>
        <v>300000</v>
      </c>
      <c r="H271" s="45">
        <f t="shared" si="32"/>
        <v>45000</v>
      </c>
      <c r="I271" s="45">
        <f t="shared" si="33"/>
        <v>7800</v>
      </c>
      <c r="J271" s="45">
        <f t="shared" si="34"/>
        <v>52800</v>
      </c>
      <c r="K271" s="59">
        <f t="shared" si="35"/>
        <v>15840</v>
      </c>
      <c r="L271" s="6"/>
      <c r="M271" s="59">
        <f t="shared" si="36"/>
        <v>36960</v>
      </c>
      <c r="N271" s="45">
        <f t="shared" si="38"/>
        <v>36960</v>
      </c>
      <c r="O271" s="45">
        <f t="shared" si="39"/>
        <v>52800</v>
      </c>
      <c r="P271" s="60">
        <v>44274</v>
      </c>
      <c r="Q271" s="60">
        <v>44638</v>
      </c>
      <c r="R271" s="62" t="s">
        <v>23</v>
      </c>
      <c r="S271" s="62" t="s">
        <v>319</v>
      </c>
    </row>
    <row r="272" s="19" customFormat="1" ht="20" customHeight="1" spans="1:19">
      <c r="A272" s="6">
        <v>266</v>
      </c>
      <c r="B272" s="43" t="s">
        <v>502</v>
      </c>
      <c r="C272" s="43" t="s">
        <v>1076</v>
      </c>
      <c r="D272" s="106">
        <v>1050</v>
      </c>
      <c r="E272" s="44">
        <v>27.91</v>
      </c>
      <c r="F272" s="42" t="s">
        <v>61</v>
      </c>
      <c r="G272" s="45">
        <f t="shared" si="37"/>
        <v>315000</v>
      </c>
      <c r="H272" s="45">
        <f t="shared" si="32"/>
        <v>47250</v>
      </c>
      <c r="I272" s="45">
        <f t="shared" si="33"/>
        <v>8190</v>
      </c>
      <c r="J272" s="45">
        <f t="shared" si="34"/>
        <v>55440</v>
      </c>
      <c r="K272" s="59">
        <f t="shared" si="35"/>
        <v>16632</v>
      </c>
      <c r="L272" s="6"/>
      <c r="M272" s="59">
        <f t="shared" si="36"/>
        <v>38808</v>
      </c>
      <c r="N272" s="45">
        <f t="shared" si="38"/>
        <v>38808</v>
      </c>
      <c r="O272" s="45">
        <f t="shared" si="39"/>
        <v>55440</v>
      </c>
      <c r="P272" s="60">
        <v>44274</v>
      </c>
      <c r="Q272" s="60">
        <v>44638</v>
      </c>
      <c r="R272" s="62" t="s">
        <v>23</v>
      </c>
      <c r="S272" s="62" t="s">
        <v>319</v>
      </c>
    </row>
    <row r="273" s="19" customFormat="1" ht="20" customHeight="1" spans="1:19">
      <c r="A273" s="6">
        <v>267</v>
      </c>
      <c r="B273" s="43" t="s">
        <v>502</v>
      </c>
      <c r="C273" s="43" t="s">
        <v>1077</v>
      </c>
      <c r="D273" s="106">
        <v>1500</v>
      </c>
      <c r="E273" s="44">
        <v>34.7</v>
      </c>
      <c r="F273" s="42" t="s">
        <v>61</v>
      </c>
      <c r="G273" s="45">
        <f t="shared" si="37"/>
        <v>450000</v>
      </c>
      <c r="H273" s="45">
        <f t="shared" si="32"/>
        <v>67500</v>
      </c>
      <c r="I273" s="45">
        <f t="shared" si="33"/>
        <v>11700</v>
      </c>
      <c r="J273" s="45">
        <f t="shared" si="34"/>
        <v>79200</v>
      </c>
      <c r="K273" s="59">
        <f t="shared" si="35"/>
        <v>23760</v>
      </c>
      <c r="L273" s="6"/>
      <c r="M273" s="59">
        <f t="shared" si="36"/>
        <v>55440</v>
      </c>
      <c r="N273" s="45">
        <f t="shared" si="38"/>
        <v>55440</v>
      </c>
      <c r="O273" s="45">
        <f t="shared" si="39"/>
        <v>79200</v>
      </c>
      <c r="P273" s="60">
        <v>44274</v>
      </c>
      <c r="Q273" s="60">
        <v>44638</v>
      </c>
      <c r="R273" s="62" t="s">
        <v>23</v>
      </c>
      <c r="S273" s="62" t="s">
        <v>319</v>
      </c>
    </row>
    <row r="274" s="19" customFormat="1" ht="20" customHeight="1" spans="1:19">
      <c r="A274" s="6">
        <v>268</v>
      </c>
      <c r="B274" s="43" t="s">
        <v>542</v>
      </c>
      <c r="C274" s="43" t="s">
        <v>1078</v>
      </c>
      <c r="D274" s="106">
        <v>900</v>
      </c>
      <c r="E274" s="44">
        <v>24.2</v>
      </c>
      <c r="F274" s="42" t="s">
        <v>113</v>
      </c>
      <c r="G274" s="45">
        <f t="shared" si="37"/>
        <v>270000</v>
      </c>
      <c r="H274" s="45">
        <f t="shared" si="32"/>
        <v>40500</v>
      </c>
      <c r="I274" s="45">
        <f t="shared" si="33"/>
        <v>7020</v>
      </c>
      <c r="J274" s="45">
        <f t="shared" si="34"/>
        <v>47520</v>
      </c>
      <c r="K274" s="59">
        <f t="shared" si="35"/>
        <v>14256</v>
      </c>
      <c r="L274" s="6"/>
      <c r="M274" s="59">
        <f t="shared" si="36"/>
        <v>33264</v>
      </c>
      <c r="N274" s="45">
        <f t="shared" si="38"/>
        <v>33264</v>
      </c>
      <c r="O274" s="45">
        <f t="shared" si="39"/>
        <v>47520</v>
      </c>
      <c r="P274" s="60">
        <v>44276</v>
      </c>
      <c r="Q274" s="60">
        <v>44640</v>
      </c>
      <c r="R274" s="62" t="s">
        <v>23</v>
      </c>
      <c r="S274" s="62" t="s">
        <v>544</v>
      </c>
    </row>
    <row r="275" s="19" customFormat="1" ht="20" customHeight="1" spans="1:19">
      <c r="A275" s="6">
        <v>269</v>
      </c>
      <c r="B275" s="43" t="s">
        <v>547</v>
      </c>
      <c r="C275" s="43" t="s">
        <v>1079</v>
      </c>
      <c r="D275" s="106">
        <v>1600</v>
      </c>
      <c r="E275" s="44">
        <v>43.9</v>
      </c>
      <c r="F275" s="42" t="s">
        <v>61</v>
      </c>
      <c r="G275" s="45">
        <f t="shared" si="37"/>
        <v>480000</v>
      </c>
      <c r="H275" s="45">
        <f t="shared" si="32"/>
        <v>72000</v>
      </c>
      <c r="I275" s="45">
        <f t="shared" si="33"/>
        <v>12480</v>
      </c>
      <c r="J275" s="45">
        <f t="shared" si="34"/>
        <v>84480</v>
      </c>
      <c r="K275" s="59">
        <f t="shared" si="35"/>
        <v>25344</v>
      </c>
      <c r="L275" s="6"/>
      <c r="M275" s="59">
        <f t="shared" si="36"/>
        <v>59136</v>
      </c>
      <c r="N275" s="45">
        <f t="shared" si="38"/>
        <v>59136</v>
      </c>
      <c r="O275" s="45">
        <f t="shared" si="39"/>
        <v>84480</v>
      </c>
      <c r="P275" s="60">
        <v>44277</v>
      </c>
      <c r="Q275" s="60">
        <v>44641</v>
      </c>
      <c r="R275" s="62" t="s">
        <v>23</v>
      </c>
      <c r="S275" s="62" t="s">
        <v>352</v>
      </c>
    </row>
    <row r="276" s="19" customFormat="1" ht="20" customHeight="1" spans="1:19">
      <c r="A276" s="6">
        <v>270</v>
      </c>
      <c r="B276" s="43" t="s">
        <v>542</v>
      </c>
      <c r="C276" s="43" t="s">
        <v>1080</v>
      </c>
      <c r="D276" s="106">
        <v>1300</v>
      </c>
      <c r="E276" s="44">
        <v>30.61</v>
      </c>
      <c r="F276" s="42" t="s">
        <v>113</v>
      </c>
      <c r="G276" s="45">
        <f t="shared" si="37"/>
        <v>390000</v>
      </c>
      <c r="H276" s="45">
        <f t="shared" si="32"/>
        <v>58500</v>
      </c>
      <c r="I276" s="45">
        <f t="shared" si="33"/>
        <v>10140</v>
      </c>
      <c r="J276" s="45">
        <f t="shared" si="34"/>
        <v>68640</v>
      </c>
      <c r="K276" s="59">
        <f t="shared" si="35"/>
        <v>20592</v>
      </c>
      <c r="L276" s="6"/>
      <c r="M276" s="59">
        <f t="shared" si="36"/>
        <v>48048</v>
      </c>
      <c r="N276" s="45">
        <f t="shared" si="38"/>
        <v>48048</v>
      </c>
      <c r="O276" s="45">
        <f t="shared" si="39"/>
        <v>68640</v>
      </c>
      <c r="P276" s="60">
        <v>44276</v>
      </c>
      <c r="Q276" s="60">
        <v>44640</v>
      </c>
      <c r="R276" s="62" t="s">
        <v>23</v>
      </c>
      <c r="S276" s="62" t="s">
        <v>544</v>
      </c>
    </row>
    <row r="277" s="19" customFormat="1" ht="20" customHeight="1" spans="1:19">
      <c r="A277" s="6">
        <v>271</v>
      </c>
      <c r="B277" s="43" t="s">
        <v>550</v>
      </c>
      <c r="C277" s="43" t="s">
        <v>1081</v>
      </c>
      <c r="D277" s="106">
        <v>850</v>
      </c>
      <c r="E277" s="44">
        <v>19.6</v>
      </c>
      <c r="F277" s="42" t="s">
        <v>61</v>
      </c>
      <c r="G277" s="45">
        <f t="shared" si="37"/>
        <v>255000</v>
      </c>
      <c r="H277" s="45">
        <f t="shared" si="32"/>
        <v>38250</v>
      </c>
      <c r="I277" s="45">
        <f t="shared" si="33"/>
        <v>6630</v>
      </c>
      <c r="J277" s="45">
        <f t="shared" si="34"/>
        <v>44880</v>
      </c>
      <c r="K277" s="59">
        <f t="shared" si="35"/>
        <v>13464</v>
      </c>
      <c r="L277" s="6"/>
      <c r="M277" s="59">
        <f t="shared" si="36"/>
        <v>31416</v>
      </c>
      <c r="N277" s="45">
        <f t="shared" si="38"/>
        <v>31416</v>
      </c>
      <c r="O277" s="45">
        <f t="shared" si="39"/>
        <v>44880</v>
      </c>
      <c r="P277" s="60">
        <v>44279</v>
      </c>
      <c r="Q277" s="60">
        <v>44643</v>
      </c>
      <c r="R277" s="62" t="s">
        <v>23</v>
      </c>
      <c r="S277" s="62" t="s">
        <v>352</v>
      </c>
    </row>
    <row r="278" s="19" customFormat="1" ht="20" customHeight="1" spans="1:19">
      <c r="A278" s="6">
        <v>272</v>
      </c>
      <c r="B278" s="43" t="s">
        <v>535</v>
      </c>
      <c r="C278" s="43" t="s">
        <v>1082</v>
      </c>
      <c r="D278" s="106">
        <v>800</v>
      </c>
      <c r="E278" s="44">
        <v>19.3</v>
      </c>
      <c r="F278" s="42" t="s">
        <v>61</v>
      </c>
      <c r="G278" s="45">
        <f t="shared" si="37"/>
        <v>240000</v>
      </c>
      <c r="H278" s="45">
        <f t="shared" si="32"/>
        <v>36000</v>
      </c>
      <c r="I278" s="45">
        <f t="shared" si="33"/>
        <v>6240</v>
      </c>
      <c r="J278" s="45">
        <f t="shared" si="34"/>
        <v>42240</v>
      </c>
      <c r="K278" s="59">
        <f t="shared" si="35"/>
        <v>12672</v>
      </c>
      <c r="L278" s="6"/>
      <c r="M278" s="59">
        <f t="shared" si="36"/>
        <v>29568</v>
      </c>
      <c r="N278" s="45">
        <f t="shared" si="38"/>
        <v>29568</v>
      </c>
      <c r="O278" s="45">
        <f t="shared" si="39"/>
        <v>42240</v>
      </c>
      <c r="P278" s="60">
        <v>44277</v>
      </c>
      <c r="Q278" s="60">
        <v>44641</v>
      </c>
      <c r="R278" s="62" t="s">
        <v>23</v>
      </c>
      <c r="S278" s="62" t="s">
        <v>489</v>
      </c>
    </row>
    <row r="279" s="19" customFormat="1" ht="20" customHeight="1" spans="1:19">
      <c r="A279" s="6">
        <v>273</v>
      </c>
      <c r="B279" s="43" t="s">
        <v>542</v>
      </c>
      <c r="C279" s="43" t="s">
        <v>1083</v>
      </c>
      <c r="D279" s="106">
        <v>2000</v>
      </c>
      <c r="E279" s="44">
        <v>48.84</v>
      </c>
      <c r="F279" s="42" t="s">
        <v>61</v>
      </c>
      <c r="G279" s="45">
        <f t="shared" si="37"/>
        <v>600000</v>
      </c>
      <c r="H279" s="45">
        <f t="shared" si="32"/>
        <v>90000</v>
      </c>
      <c r="I279" s="45">
        <f t="shared" si="33"/>
        <v>15600</v>
      </c>
      <c r="J279" s="45">
        <f t="shared" si="34"/>
        <v>105600</v>
      </c>
      <c r="K279" s="59">
        <f t="shared" si="35"/>
        <v>31680</v>
      </c>
      <c r="L279" s="6"/>
      <c r="M279" s="59">
        <f t="shared" si="36"/>
        <v>73920</v>
      </c>
      <c r="N279" s="45">
        <f t="shared" si="38"/>
        <v>73920</v>
      </c>
      <c r="O279" s="45">
        <f t="shared" si="39"/>
        <v>105600</v>
      </c>
      <c r="P279" s="60">
        <v>44276</v>
      </c>
      <c r="Q279" s="60">
        <v>44640</v>
      </c>
      <c r="R279" s="62" t="s">
        <v>23</v>
      </c>
      <c r="S279" s="62" t="s">
        <v>544</v>
      </c>
    </row>
    <row r="280" s="19" customFormat="1" ht="20" customHeight="1" spans="1:19">
      <c r="A280" s="6">
        <v>274</v>
      </c>
      <c r="B280" s="43" t="s">
        <v>542</v>
      </c>
      <c r="C280" s="43" t="s">
        <v>1084</v>
      </c>
      <c r="D280" s="106">
        <v>1200</v>
      </c>
      <c r="E280" s="44">
        <v>33.4</v>
      </c>
      <c r="F280" s="42" t="s">
        <v>61</v>
      </c>
      <c r="G280" s="45">
        <f t="shared" si="37"/>
        <v>360000</v>
      </c>
      <c r="H280" s="45">
        <f t="shared" si="32"/>
        <v>54000</v>
      </c>
      <c r="I280" s="45">
        <f t="shared" si="33"/>
        <v>9360</v>
      </c>
      <c r="J280" s="45">
        <f t="shared" si="34"/>
        <v>63360</v>
      </c>
      <c r="K280" s="59">
        <f t="shared" si="35"/>
        <v>19008</v>
      </c>
      <c r="L280" s="6"/>
      <c r="M280" s="59">
        <f t="shared" si="36"/>
        <v>44352</v>
      </c>
      <c r="N280" s="45">
        <f t="shared" si="38"/>
        <v>44352</v>
      </c>
      <c r="O280" s="45">
        <f t="shared" si="39"/>
        <v>63360</v>
      </c>
      <c r="P280" s="60">
        <v>44276</v>
      </c>
      <c r="Q280" s="60">
        <v>44640</v>
      </c>
      <c r="R280" s="62" t="s">
        <v>23</v>
      </c>
      <c r="S280" s="62" t="s">
        <v>544</v>
      </c>
    </row>
    <row r="281" s="19" customFormat="1" ht="20" customHeight="1" spans="1:19">
      <c r="A281" s="6">
        <v>275</v>
      </c>
      <c r="B281" s="43" t="s">
        <v>542</v>
      </c>
      <c r="C281" s="43" t="s">
        <v>1085</v>
      </c>
      <c r="D281" s="106">
        <v>1800</v>
      </c>
      <c r="E281" s="44">
        <v>44</v>
      </c>
      <c r="F281" s="42" t="s">
        <v>68</v>
      </c>
      <c r="G281" s="45">
        <f t="shared" si="37"/>
        <v>540000</v>
      </c>
      <c r="H281" s="45">
        <f t="shared" si="32"/>
        <v>81000</v>
      </c>
      <c r="I281" s="45">
        <f t="shared" si="33"/>
        <v>14040</v>
      </c>
      <c r="J281" s="45">
        <f t="shared" si="34"/>
        <v>95040</v>
      </c>
      <c r="K281" s="59">
        <f t="shared" si="35"/>
        <v>28512</v>
      </c>
      <c r="L281" s="6"/>
      <c r="M281" s="59">
        <f t="shared" si="36"/>
        <v>66528</v>
      </c>
      <c r="N281" s="45">
        <f t="shared" si="38"/>
        <v>66528</v>
      </c>
      <c r="O281" s="45">
        <f t="shared" si="39"/>
        <v>95040</v>
      </c>
      <c r="P281" s="60">
        <v>44286</v>
      </c>
      <c r="Q281" s="60">
        <v>44650</v>
      </c>
      <c r="R281" s="62" t="s">
        <v>23</v>
      </c>
      <c r="S281" s="62" t="s">
        <v>544</v>
      </c>
    </row>
    <row r="282" s="19" customFormat="1" ht="20" customHeight="1" spans="1:19">
      <c r="A282" s="6">
        <v>276</v>
      </c>
      <c r="B282" s="43" t="s">
        <v>535</v>
      </c>
      <c r="C282" s="43" t="s">
        <v>1086</v>
      </c>
      <c r="D282" s="106">
        <v>1500</v>
      </c>
      <c r="E282" s="44">
        <v>35</v>
      </c>
      <c r="F282" s="42" t="s">
        <v>61</v>
      </c>
      <c r="G282" s="45">
        <f t="shared" si="37"/>
        <v>450000</v>
      </c>
      <c r="H282" s="45">
        <f t="shared" si="32"/>
        <v>67500</v>
      </c>
      <c r="I282" s="45">
        <f t="shared" si="33"/>
        <v>11700</v>
      </c>
      <c r="J282" s="45">
        <f t="shared" si="34"/>
        <v>79200</v>
      </c>
      <c r="K282" s="59">
        <f t="shared" si="35"/>
        <v>23760</v>
      </c>
      <c r="L282" s="6"/>
      <c r="M282" s="59">
        <f t="shared" si="36"/>
        <v>55440</v>
      </c>
      <c r="N282" s="45">
        <f t="shared" si="38"/>
        <v>55440</v>
      </c>
      <c r="O282" s="45">
        <f t="shared" si="39"/>
        <v>79200</v>
      </c>
      <c r="P282" s="60">
        <v>44276</v>
      </c>
      <c r="Q282" s="60">
        <v>44640</v>
      </c>
      <c r="R282" s="62" t="s">
        <v>23</v>
      </c>
      <c r="S282" s="62" t="s">
        <v>489</v>
      </c>
    </row>
    <row r="283" s="19" customFormat="1" ht="20" customHeight="1" spans="1:19">
      <c r="A283" s="6">
        <v>277</v>
      </c>
      <c r="B283" s="43" t="s">
        <v>535</v>
      </c>
      <c r="C283" s="42" t="s">
        <v>1087</v>
      </c>
      <c r="D283" s="106">
        <v>600</v>
      </c>
      <c r="E283" s="44">
        <v>20.6</v>
      </c>
      <c r="F283" s="42" t="s">
        <v>61</v>
      </c>
      <c r="G283" s="45">
        <f t="shared" si="37"/>
        <v>180000</v>
      </c>
      <c r="H283" s="45">
        <f t="shared" si="32"/>
        <v>27000</v>
      </c>
      <c r="I283" s="45">
        <f t="shared" si="33"/>
        <v>4680</v>
      </c>
      <c r="J283" s="45">
        <f t="shared" si="34"/>
        <v>31680</v>
      </c>
      <c r="K283" s="59">
        <f t="shared" si="35"/>
        <v>9504</v>
      </c>
      <c r="L283" s="6"/>
      <c r="M283" s="59">
        <f t="shared" si="36"/>
        <v>22176</v>
      </c>
      <c r="N283" s="45">
        <f t="shared" si="38"/>
        <v>22176</v>
      </c>
      <c r="O283" s="45">
        <f t="shared" si="39"/>
        <v>31680</v>
      </c>
      <c r="P283" s="60">
        <v>44277</v>
      </c>
      <c r="Q283" s="60">
        <v>44641</v>
      </c>
      <c r="R283" s="62" t="s">
        <v>23</v>
      </c>
      <c r="S283" s="62" t="s">
        <v>489</v>
      </c>
    </row>
    <row r="284" s="19" customFormat="1" ht="20" customHeight="1" spans="1:19">
      <c r="A284" s="6">
        <v>278</v>
      </c>
      <c r="B284" s="43" t="s">
        <v>555</v>
      </c>
      <c r="C284" s="43" t="s">
        <v>1088</v>
      </c>
      <c r="D284" s="106">
        <v>2000</v>
      </c>
      <c r="E284" s="44">
        <v>46.21</v>
      </c>
      <c r="F284" s="42" t="s">
        <v>61</v>
      </c>
      <c r="G284" s="45">
        <f t="shared" si="37"/>
        <v>600000</v>
      </c>
      <c r="H284" s="45">
        <f t="shared" si="32"/>
        <v>90000</v>
      </c>
      <c r="I284" s="45">
        <f t="shared" si="33"/>
        <v>15600</v>
      </c>
      <c r="J284" s="45">
        <f t="shared" si="34"/>
        <v>105600</v>
      </c>
      <c r="K284" s="59">
        <f t="shared" si="35"/>
        <v>31680</v>
      </c>
      <c r="L284" s="6"/>
      <c r="M284" s="59">
        <f t="shared" si="36"/>
        <v>73920</v>
      </c>
      <c r="N284" s="45">
        <f t="shared" si="38"/>
        <v>73920</v>
      </c>
      <c r="O284" s="45">
        <f t="shared" si="39"/>
        <v>105600</v>
      </c>
      <c r="P284" s="60">
        <v>44273</v>
      </c>
      <c r="Q284" s="60">
        <v>44637</v>
      </c>
      <c r="R284" s="62" t="s">
        <v>23</v>
      </c>
      <c r="S284" s="62" t="s">
        <v>249</v>
      </c>
    </row>
    <row r="285" s="19" customFormat="1" ht="20" customHeight="1" spans="1:19">
      <c r="A285" s="6">
        <v>279</v>
      </c>
      <c r="B285" s="43" t="s">
        <v>561</v>
      </c>
      <c r="C285" s="43" t="s">
        <v>1089</v>
      </c>
      <c r="D285" s="106">
        <v>1100</v>
      </c>
      <c r="E285" s="44">
        <v>31.5</v>
      </c>
      <c r="F285" s="42" t="s">
        <v>113</v>
      </c>
      <c r="G285" s="45">
        <f t="shared" si="37"/>
        <v>330000</v>
      </c>
      <c r="H285" s="45">
        <f t="shared" si="32"/>
        <v>49500</v>
      </c>
      <c r="I285" s="45">
        <f t="shared" si="33"/>
        <v>8580</v>
      </c>
      <c r="J285" s="45">
        <f t="shared" si="34"/>
        <v>58080</v>
      </c>
      <c r="K285" s="59">
        <f t="shared" si="35"/>
        <v>17424</v>
      </c>
      <c r="L285" s="6"/>
      <c r="M285" s="59">
        <f t="shared" si="36"/>
        <v>40656</v>
      </c>
      <c r="N285" s="45">
        <f t="shared" si="38"/>
        <v>40656</v>
      </c>
      <c r="O285" s="45">
        <f t="shared" si="39"/>
        <v>58080</v>
      </c>
      <c r="P285" s="60">
        <v>44277</v>
      </c>
      <c r="Q285" s="60">
        <v>44641</v>
      </c>
      <c r="R285" s="62" t="s">
        <v>23</v>
      </c>
      <c r="S285" s="62" t="s">
        <v>352</v>
      </c>
    </row>
    <row r="286" s="19" customFormat="1" ht="20" customHeight="1" spans="1:19">
      <c r="A286" s="6">
        <v>280</v>
      </c>
      <c r="B286" s="43" t="s">
        <v>565</v>
      </c>
      <c r="C286" s="43" t="s">
        <v>1090</v>
      </c>
      <c r="D286" s="6">
        <v>500</v>
      </c>
      <c r="E286" s="44">
        <v>14.62</v>
      </c>
      <c r="F286" s="43" t="s">
        <v>61</v>
      </c>
      <c r="G286" s="45">
        <f t="shared" si="37"/>
        <v>150000</v>
      </c>
      <c r="H286" s="45">
        <f t="shared" si="32"/>
        <v>22500</v>
      </c>
      <c r="I286" s="45">
        <f t="shared" si="33"/>
        <v>3900</v>
      </c>
      <c r="J286" s="45">
        <f t="shared" si="34"/>
        <v>26400</v>
      </c>
      <c r="K286" s="59">
        <f t="shared" si="35"/>
        <v>7920</v>
      </c>
      <c r="L286" s="6"/>
      <c r="M286" s="59">
        <f t="shared" si="36"/>
        <v>18480</v>
      </c>
      <c r="N286" s="45">
        <f t="shared" si="38"/>
        <v>18480</v>
      </c>
      <c r="O286" s="45">
        <f t="shared" si="39"/>
        <v>26400</v>
      </c>
      <c r="P286" s="60">
        <v>44276</v>
      </c>
      <c r="Q286" s="60">
        <v>44640</v>
      </c>
      <c r="R286" s="62" t="s">
        <v>24</v>
      </c>
      <c r="S286" s="62" t="s">
        <v>567</v>
      </c>
    </row>
    <row r="287" s="19" customFormat="1" ht="20" customHeight="1" spans="1:19">
      <c r="A287" s="6">
        <v>281</v>
      </c>
      <c r="B287" s="43" t="s">
        <v>561</v>
      </c>
      <c r="C287" s="43" t="s">
        <v>1091</v>
      </c>
      <c r="D287" s="106">
        <v>900</v>
      </c>
      <c r="E287" s="44">
        <v>24.1</v>
      </c>
      <c r="F287" s="42" t="s">
        <v>113</v>
      </c>
      <c r="G287" s="45">
        <f t="shared" si="37"/>
        <v>270000</v>
      </c>
      <c r="H287" s="45">
        <f t="shared" si="32"/>
        <v>40500</v>
      </c>
      <c r="I287" s="45">
        <f t="shared" si="33"/>
        <v>7020</v>
      </c>
      <c r="J287" s="45">
        <f t="shared" si="34"/>
        <v>47520</v>
      </c>
      <c r="K287" s="59">
        <f t="shared" si="35"/>
        <v>14256</v>
      </c>
      <c r="L287" s="6"/>
      <c r="M287" s="59">
        <f t="shared" si="36"/>
        <v>33264</v>
      </c>
      <c r="N287" s="45">
        <f t="shared" si="38"/>
        <v>33264</v>
      </c>
      <c r="O287" s="45">
        <f t="shared" si="39"/>
        <v>47520</v>
      </c>
      <c r="P287" s="60">
        <v>44277</v>
      </c>
      <c r="Q287" s="60">
        <v>44641</v>
      </c>
      <c r="R287" s="62" t="s">
        <v>23</v>
      </c>
      <c r="S287" s="62" t="s">
        <v>352</v>
      </c>
    </row>
    <row r="288" s="19" customFormat="1" ht="20" customHeight="1" spans="1:19">
      <c r="A288" s="6">
        <v>282</v>
      </c>
      <c r="B288" s="43" t="s">
        <v>1092</v>
      </c>
      <c r="C288" s="43" t="s">
        <v>1093</v>
      </c>
      <c r="D288" s="106">
        <v>3500</v>
      </c>
      <c r="E288" s="44">
        <v>85.2</v>
      </c>
      <c r="F288" s="42" t="s">
        <v>61</v>
      </c>
      <c r="G288" s="45">
        <f t="shared" si="37"/>
        <v>1050000</v>
      </c>
      <c r="H288" s="45">
        <f t="shared" si="32"/>
        <v>157500</v>
      </c>
      <c r="I288" s="45">
        <f t="shared" si="33"/>
        <v>27300</v>
      </c>
      <c r="J288" s="45">
        <f t="shared" si="34"/>
        <v>184800</v>
      </c>
      <c r="K288" s="59">
        <f t="shared" si="35"/>
        <v>55440</v>
      </c>
      <c r="L288" s="6"/>
      <c r="M288" s="59">
        <f t="shared" si="36"/>
        <v>129360</v>
      </c>
      <c r="N288" s="45">
        <f t="shared" si="38"/>
        <v>129360</v>
      </c>
      <c r="O288" s="45">
        <f t="shared" si="39"/>
        <v>184800</v>
      </c>
      <c r="P288" s="60">
        <v>44276</v>
      </c>
      <c r="Q288" s="60">
        <v>44640</v>
      </c>
      <c r="R288" s="62" t="s">
        <v>23</v>
      </c>
      <c r="S288" s="62" t="s">
        <v>606</v>
      </c>
    </row>
    <row r="289" s="19" customFormat="1" ht="20" customHeight="1" spans="1:19">
      <c r="A289" s="6">
        <v>283</v>
      </c>
      <c r="B289" s="43" t="s">
        <v>555</v>
      </c>
      <c r="C289" s="43" t="s">
        <v>1094</v>
      </c>
      <c r="D289" s="106">
        <v>1000</v>
      </c>
      <c r="E289" s="44">
        <v>23.2</v>
      </c>
      <c r="F289" s="42" t="s">
        <v>61</v>
      </c>
      <c r="G289" s="45">
        <f t="shared" si="37"/>
        <v>300000</v>
      </c>
      <c r="H289" s="45">
        <f t="shared" si="32"/>
        <v>45000</v>
      </c>
      <c r="I289" s="45">
        <f t="shared" si="33"/>
        <v>7800</v>
      </c>
      <c r="J289" s="45">
        <f t="shared" si="34"/>
        <v>52800</v>
      </c>
      <c r="K289" s="59">
        <f t="shared" si="35"/>
        <v>15840</v>
      </c>
      <c r="L289" s="6"/>
      <c r="M289" s="59">
        <f t="shared" si="36"/>
        <v>36960</v>
      </c>
      <c r="N289" s="45">
        <f t="shared" si="38"/>
        <v>36960</v>
      </c>
      <c r="O289" s="45">
        <f t="shared" si="39"/>
        <v>52800</v>
      </c>
      <c r="P289" s="60">
        <v>44273</v>
      </c>
      <c r="Q289" s="60">
        <v>44637</v>
      </c>
      <c r="R289" s="62" t="s">
        <v>23</v>
      </c>
      <c r="S289" s="62" t="s">
        <v>249</v>
      </c>
    </row>
    <row r="290" s="19" customFormat="1" ht="20" customHeight="1" spans="1:19">
      <c r="A290" s="6">
        <v>284</v>
      </c>
      <c r="B290" s="43" t="s">
        <v>568</v>
      </c>
      <c r="C290" s="43" t="s">
        <v>1095</v>
      </c>
      <c r="D290" s="106">
        <v>2000</v>
      </c>
      <c r="E290" s="44">
        <v>64.3</v>
      </c>
      <c r="F290" s="42" t="s">
        <v>61</v>
      </c>
      <c r="G290" s="45">
        <f t="shared" si="37"/>
        <v>600000</v>
      </c>
      <c r="H290" s="45">
        <f t="shared" si="32"/>
        <v>90000</v>
      </c>
      <c r="I290" s="45">
        <f t="shared" si="33"/>
        <v>15600</v>
      </c>
      <c r="J290" s="45">
        <f t="shared" si="34"/>
        <v>105600</v>
      </c>
      <c r="K290" s="59">
        <f t="shared" si="35"/>
        <v>31680</v>
      </c>
      <c r="L290" s="6"/>
      <c r="M290" s="59">
        <f t="shared" si="36"/>
        <v>73920</v>
      </c>
      <c r="N290" s="45">
        <f t="shared" si="38"/>
        <v>73920</v>
      </c>
      <c r="O290" s="45">
        <f t="shared" si="39"/>
        <v>105600</v>
      </c>
      <c r="P290" s="60">
        <v>44274</v>
      </c>
      <c r="Q290" s="60">
        <v>44638</v>
      </c>
      <c r="R290" s="62" t="s">
        <v>23</v>
      </c>
      <c r="S290" s="62" t="s">
        <v>570</v>
      </c>
    </row>
    <row r="291" s="19" customFormat="1" ht="20" customHeight="1" spans="1:19">
      <c r="A291" s="6">
        <v>285</v>
      </c>
      <c r="B291" s="43" t="s">
        <v>559</v>
      </c>
      <c r="C291" s="43" t="s">
        <v>1096</v>
      </c>
      <c r="D291" s="106">
        <v>4800</v>
      </c>
      <c r="E291" s="44">
        <v>110.2</v>
      </c>
      <c r="F291" s="42" t="s">
        <v>61</v>
      </c>
      <c r="G291" s="45">
        <f t="shared" si="37"/>
        <v>1440000</v>
      </c>
      <c r="H291" s="45">
        <f t="shared" si="32"/>
        <v>216000</v>
      </c>
      <c r="I291" s="45">
        <f t="shared" si="33"/>
        <v>37440</v>
      </c>
      <c r="J291" s="45">
        <f t="shared" si="34"/>
        <v>253440</v>
      </c>
      <c r="K291" s="59">
        <f t="shared" si="35"/>
        <v>76032</v>
      </c>
      <c r="L291" s="6"/>
      <c r="M291" s="59">
        <f t="shared" si="36"/>
        <v>177408</v>
      </c>
      <c r="N291" s="45">
        <f t="shared" si="38"/>
        <v>177408</v>
      </c>
      <c r="O291" s="45">
        <f t="shared" si="39"/>
        <v>253440</v>
      </c>
      <c r="P291" s="60">
        <v>44273</v>
      </c>
      <c r="Q291" s="60">
        <v>44640</v>
      </c>
      <c r="R291" s="62" t="s">
        <v>23</v>
      </c>
      <c r="S291" s="62" t="s">
        <v>249</v>
      </c>
    </row>
    <row r="292" s="19" customFormat="1" ht="20" customHeight="1" spans="1:19">
      <c r="A292" s="6">
        <v>286</v>
      </c>
      <c r="B292" s="43" t="s">
        <v>571</v>
      </c>
      <c r="C292" s="43" t="s">
        <v>1097</v>
      </c>
      <c r="D292" s="6">
        <v>2300</v>
      </c>
      <c r="E292" s="44">
        <v>65.83</v>
      </c>
      <c r="F292" s="43" t="s">
        <v>61</v>
      </c>
      <c r="G292" s="45">
        <f t="shared" si="37"/>
        <v>690000</v>
      </c>
      <c r="H292" s="45">
        <f t="shared" si="32"/>
        <v>103500</v>
      </c>
      <c r="I292" s="45">
        <f t="shared" si="33"/>
        <v>17940</v>
      </c>
      <c r="J292" s="45">
        <f t="shared" si="34"/>
        <v>121440</v>
      </c>
      <c r="K292" s="59">
        <f t="shared" si="35"/>
        <v>36432</v>
      </c>
      <c r="L292" s="6"/>
      <c r="M292" s="59">
        <f t="shared" si="36"/>
        <v>85008</v>
      </c>
      <c r="N292" s="45">
        <f t="shared" si="38"/>
        <v>85008</v>
      </c>
      <c r="O292" s="45">
        <f t="shared" si="39"/>
        <v>121440</v>
      </c>
      <c r="P292" s="60">
        <v>44277</v>
      </c>
      <c r="Q292" s="60">
        <v>44641</v>
      </c>
      <c r="R292" s="62" t="s">
        <v>26</v>
      </c>
      <c r="S292" s="62" t="s">
        <v>573</v>
      </c>
    </row>
    <row r="293" s="19" customFormat="1" ht="20" customHeight="1" spans="1:19">
      <c r="A293" s="6">
        <v>287</v>
      </c>
      <c r="B293" s="43" t="s">
        <v>555</v>
      </c>
      <c r="C293" s="43" t="s">
        <v>1098</v>
      </c>
      <c r="D293" s="106">
        <v>4000</v>
      </c>
      <c r="E293" s="44">
        <v>93.46</v>
      </c>
      <c r="F293" s="42" t="s">
        <v>61</v>
      </c>
      <c r="G293" s="45">
        <f t="shared" si="37"/>
        <v>1200000</v>
      </c>
      <c r="H293" s="45">
        <f t="shared" si="32"/>
        <v>180000</v>
      </c>
      <c r="I293" s="45">
        <f t="shared" si="33"/>
        <v>31200</v>
      </c>
      <c r="J293" s="45">
        <f t="shared" si="34"/>
        <v>211200</v>
      </c>
      <c r="K293" s="59">
        <f t="shared" si="35"/>
        <v>63360</v>
      </c>
      <c r="L293" s="6"/>
      <c r="M293" s="59">
        <f t="shared" si="36"/>
        <v>147840</v>
      </c>
      <c r="N293" s="45">
        <f t="shared" si="38"/>
        <v>147840</v>
      </c>
      <c r="O293" s="45">
        <f t="shared" si="39"/>
        <v>211200</v>
      </c>
      <c r="P293" s="60">
        <v>44273</v>
      </c>
      <c r="Q293" s="60">
        <v>44637</v>
      </c>
      <c r="R293" s="62" t="s">
        <v>23</v>
      </c>
      <c r="S293" s="62" t="s">
        <v>249</v>
      </c>
    </row>
    <row r="294" s="19" customFormat="1" ht="20" customHeight="1" spans="1:19">
      <c r="A294" s="6">
        <v>288</v>
      </c>
      <c r="B294" s="43" t="s">
        <v>574</v>
      </c>
      <c r="C294" s="43" t="s">
        <v>1099</v>
      </c>
      <c r="D294" s="106">
        <v>1000</v>
      </c>
      <c r="E294" s="44">
        <v>26.75</v>
      </c>
      <c r="F294" s="42" t="s">
        <v>61</v>
      </c>
      <c r="G294" s="45">
        <f t="shared" si="37"/>
        <v>300000</v>
      </c>
      <c r="H294" s="45">
        <f t="shared" si="32"/>
        <v>45000</v>
      </c>
      <c r="I294" s="45">
        <f t="shared" si="33"/>
        <v>7800</v>
      </c>
      <c r="J294" s="45">
        <f t="shared" si="34"/>
        <v>52800</v>
      </c>
      <c r="K294" s="59">
        <f t="shared" si="35"/>
        <v>15840</v>
      </c>
      <c r="L294" s="6"/>
      <c r="M294" s="59">
        <f t="shared" si="36"/>
        <v>36960</v>
      </c>
      <c r="N294" s="45">
        <f t="shared" si="38"/>
        <v>36960</v>
      </c>
      <c r="O294" s="45">
        <f t="shared" si="39"/>
        <v>52800</v>
      </c>
      <c r="P294" s="60">
        <v>44276</v>
      </c>
      <c r="Q294" s="60">
        <v>44640</v>
      </c>
      <c r="R294" s="62" t="s">
        <v>23</v>
      </c>
      <c r="S294" s="62" t="s">
        <v>544</v>
      </c>
    </row>
    <row r="295" s="19" customFormat="1" ht="20" customHeight="1" spans="1:19">
      <c r="A295" s="6">
        <v>289</v>
      </c>
      <c r="B295" s="43" t="s">
        <v>577</v>
      </c>
      <c r="C295" s="43" t="s">
        <v>1100</v>
      </c>
      <c r="D295" s="6">
        <v>800</v>
      </c>
      <c r="E295" s="44">
        <v>19.6</v>
      </c>
      <c r="F295" s="43" t="s">
        <v>61</v>
      </c>
      <c r="G295" s="45">
        <f t="shared" si="37"/>
        <v>240000</v>
      </c>
      <c r="H295" s="45">
        <f t="shared" si="32"/>
        <v>36000</v>
      </c>
      <c r="I295" s="45">
        <f t="shared" si="33"/>
        <v>6240</v>
      </c>
      <c r="J295" s="45">
        <f t="shared" si="34"/>
        <v>42240</v>
      </c>
      <c r="K295" s="59">
        <f t="shared" si="35"/>
        <v>12672</v>
      </c>
      <c r="L295" s="6"/>
      <c r="M295" s="59">
        <f t="shared" si="36"/>
        <v>29568</v>
      </c>
      <c r="N295" s="45">
        <f t="shared" si="38"/>
        <v>29568</v>
      </c>
      <c r="O295" s="45">
        <f t="shared" si="39"/>
        <v>42240</v>
      </c>
      <c r="P295" s="60">
        <v>44277</v>
      </c>
      <c r="Q295" s="60">
        <v>44641</v>
      </c>
      <c r="R295" s="62" t="s">
        <v>26</v>
      </c>
      <c r="S295" s="62" t="s">
        <v>573</v>
      </c>
    </row>
    <row r="296" s="19" customFormat="1" ht="20" customHeight="1" spans="1:19">
      <c r="A296" s="6">
        <v>290</v>
      </c>
      <c r="B296" s="43" t="s">
        <v>574</v>
      </c>
      <c r="C296" s="43" t="s">
        <v>1101</v>
      </c>
      <c r="D296" s="106">
        <v>2000</v>
      </c>
      <c r="E296" s="44">
        <v>70</v>
      </c>
      <c r="F296" s="42" t="s">
        <v>61</v>
      </c>
      <c r="G296" s="45">
        <f t="shared" si="37"/>
        <v>600000</v>
      </c>
      <c r="H296" s="45">
        <f t="shared" si="32"/>
        <v>90000</v>
      </c>
      <c r="I296" s="45">
        <f t="shared" si="33"/>
        <v>15600</v>
      </c>
      <c r="J296" s="45">
        <f t="shared" si="34"/>
        <v>105600</v>
      </c>
      <c r="K296" s="59">
        <f t="shared" si="35"/>
        <v>31680</v>
      </c>
      <c r="L296" s="6"/>
      <c r="M296" s="59">
        <f t="shared" si="36"/>
        <v>73920</v>
      </c>
      <c r="N296" s="45">
        <f t="shared" si="38"/>
        <v>73920</v>
      </c>
      <c r="O296" s="45">
        <f t="shared" si="39"/>
        <v>105600</v>
      </c>
      <c r="P296" s="60">
        <v>44276</v>
      </c>
      <c r="Q296" s="60">
        <v>44640</v>
      </c>
      <c r="R296" s="62" t="s">
        <v>23</v>
      </c>
      <c r="S296" s="62" t="s">
        <v>544</v>
      </c>
    </row>
    <row r="297" s="19" customFormat="1" ht="20" customHeight="1" spans="1:19">
      <c r="A297" s="6">
        <v>291</v>
      </c>
      <c r="B297" s="43" t="s">
        <v>579</v>
      </c>
      <c r="C297" s="43" t="s">
        <v>1102</v>
      </c>
      <c r="D297" s="106">
        <v>1100</v>
      </c>
      <c r="E297" s="44">
        <v>33</v>
      </c>
      <c r="F297" s="42" t="s">
        <v>61</v>
      </c>
      <c r="G297" s="45">
        <f t="shared" si="37"/>
        <v>330000</v>
      </c>
      <c r="H297" s="45">
        <f t="shared" si="32"/>
        <v>49500</v>
      </c>
      <c r="I297" s="45">
        <f t="shared" si="33"/>
        <v>8580</v>
      </c>
      <c r="J297" s="45">
        <f t="shared" si="34"/>
        <v>58080</v>
      </c>
      <c r="K297" s="59">
        <f t="shared" si="35"/>
        <v>17424</v>
      </c>
      <c r="L297" s="6"/>
      <c r="M297" s="59">
        <f t="shared" si="36"/>
        <v>40656</v>
      </c>
      <c r="N297" s="45">
        <f t="shared" si="38"/>
        <v>40656</v>
      </c>
      <c r="O297" s="45">
        <f t="shared" si="39"/>
        <v>58080</v>
      </c>
      <c r="P297" s="60">
        <v>44282</v>
      </c>
      <c r="Q297" s="60">
        <v>44646</v>
      </c>
      <c r="R297" s="62" t="s">
        <v>23</v>
      </c>
      <c r="S297" s="62" t="s">
        <v>246</v>
      </c>
    </row>
    <row r="298" s="19" customFormat="1" ht="20" customHeight="1" spans="1:19">
      <c r="A298" s="6">
        <v>292</v>
      </c>
      <c r="B298" s="43" t="s">
        <v>582</v>
      </c>
      <c r="C298" s="43" t="s">
        <v>1103</v>
      </c>
      <c r="D298" s="6">
        <v>2000</v>
      </c>
      <c r="E298" s="44">
        <v>46.01</v>
      </c>
      <c r="F298" s="43" t="s">
        <v>61</v>
      </c>
      <c r="G298" s="45">
        <f t="shared" si="37"/>
        <v>600000</v>
      </c>
      <c r="H298" s="45">
        <f t="shared" si="32"/>
        <v>90000</v>
      </c>
      <c r="I298" s="45">
        <f t="shared" si="33"/>
        <v>15600</v>
      </c>
      <c r="J298" s="45">
        <f t="shared" si="34"/>
        <v>105600</v>
      </c>
      <c r="K298" s="59">
        <f t="shared" si="35"/>
        <v>31680</v>
      </c>
      <c r="L298" s="6"/>
      <c r="M298" s="59">
        <f t="shared" si="36"/>
        <v>73920</v>
      </c>
      <c r="N298" s="45">
        <f t="shared" si="38"/>
        <v>73920</v>
      </c>
      <c r="O298" s="45">
        <f t="shared" si="39"/>
        <v>105600</v>
      </c>
      <c r="P298" s="60">
        <v>44280</v>
      </c>
      <c r="Q298" s="60">
        <v>44644</v>
      </c>
      <c r="R298" s="62" t="s">
        <v>26</v>
      </c>
      <c r="S298" s="62" t="s">
        <v>584</v>
      </c>
    </row>
    <row r="299" s="19" customFormat="1" ht="20" customHeight="1" spans="1:19">
      <c r="A299" s="6">
        <v>293</v>
      </c>
      <c r="B299" s="43" t="s">
        <v>1104</v>
      </c>
      <c r="C299" s="43" t="s">
        <v>1105</v>
      </c>
      <c r="D299" s="106">
        <v>630</v>
      </c>
      <c r="E299" s="44">
        <v>23.37</v>
      </c>
      <c r="F299" s="42" t="s">
        <v>61</v>
      </c>
      <c r="G299" s="45">
        <f t="shared" si="37"/>
        <v>189000</v>
      </c>
      <c r="H299" s="45">
        <f t="shared" si="32"/>
        <v>28350</v>
      </c>
      <c r="I299" s="45">
        <f t="shared" si="33"/>
        <v>4914</v>
      </c>
      <c r="J299" s="45">
        <f t="shared" si="34"/>
        <v>33264</v>
      </c>
      <c r="K299" s="59">
        <f t="shared" si="35"/>
        <v>9979.2</v>
      </c>
      <c r="L299" s="6"/>
      <c r="M299" s="59">
        <f t="shared" si="36"/>
        <v>23284.8</v>
      </c>
      <c r="N299" s="45">
        <f t="shared" si="38"/>
        <v>23284.8</v>
      </c>
      <c r="O299" s="45">
        <f t="shared" si="39"/>
        <v>33264</v>
      </c>
      <c r="P299" s="60">
        <v>44286</v>
      </c>
      <c r="Q299" s="60">
        <v>44650</v>
      </c>
      <c r="R299" s="62" t="s">
        <v>23</v>
      </c>
      <c r="S299" s="62" t="s">
        <v>246</v>
      </c>
    </row>
    <row r="300" s="19" customFormat="1" ht="20" customHeight="1" spans="1:19">
      <c r="A300" s="6">
        <v>294</v>
      </c>
      <c r="B300" s="43" t="s">
        <v>599</v>
      </c>
      <c r="C300" s="43" t="s">
        <v>1106</v>
      </c>
      <c r="D300" s="6">
        <v>2100</v>
      </c>
      <c r="E300" s="44">
        <v>55.82</v>
      </c>
      <c r="F300" s="43" t="s">
        <v>240</v>
      </c>
      <c r="G300" s="45">
        <f t="shared" si="37"/>
        <v>630000</v>
      </c>
      <c r="H300" s="45">
        <f t="shared" si="32"/>
        <v>94500</v>
      </c>
      <c r="I300" s="45">
        <f t="shared" si="33"/>
        <v>16380</v>
      </c>
      <c r="J300" s="45">
        <f t="shared" si="34"/>
        <v>110880</v>
      </c>
      <c r="K300" s="59">
        <f t="shared" si="35"/>
        <v>33264</v>
      </c>
      <c r="L300" s="6"/>
      <c r="M300" s="59">
        <f t="shared" si="36"/>
        <v>77616</v>
      </c>
      <c r="N300" s="45">
        <f t="shared" si="38"/>
        <v>77616</v>
      </c>
      <c r="O300" s="45">
        <f t="shared" si="39"/>
        <v>110880</v>
      </c>
      <c r="P300" s="60">
        <v>44280</v>
      </c>
      <c r="Q300" s="60">
        <v>44644</v>
      </c>
      <c r="R300" s="62" t="s">
        <v>26</v>
      </c>
      <c r="S300" s="62" t="s">
        <v>356</v>
      </c>
    </row>
    <row r="301" s="19" customFormat="1" ht="20" customHeight="1" spans="1:19">
      <c r="A301" s="6">
        <v>295</v>
      </c>
      <c r="B301" s="43" t="s">
        <v>589</v>
      </c>
      <c r="C301" s="42" t="s">
        <v>1107</v>
      </c>
      <c r="D301" s="6">
        <v>2000</v>
      </c>
      <c r="E301" s="44">
        <v>45.68</v>
      </c>
      <c r="F301" s="43" t="s">
        <v>107</v>
      </c>
      <c r="G301" s="45">
        <f t="shared" si="37"/>
        <v>600000</v>
      </c>
      <c r="H301" s="45">
        <f t="shared" si="32"/>
        <v>90000</v>
      </c>
      <c r="I301" s="45">
        <f t="shared" si="33"/>
        <v>15600</v>
      </c>
      <c r="J301" s="45">
        <f t="shared" si="34"/>
        <v>105600</v>
      </c>
      <c r="K301" s="59">
        <f t="shared" si="35"/>
        <v>31680</v>
      </c>
      <c r="L301" s="6"/>
      <c r="M301" s="59">
        <f t="shared" si="36"/>
        <v>73920</v>
      </c>
      <c r="N301" s="45">
        <f t="shared" si="38"/>
        <v>73920</v>
      </c>
      <c r="O301" s="45">
        <f t="shared" si="39"/>
        <v>105600</v>
      </c>
      <c r="P301" s="60">
        <v>44280</v>
      </c>
      <c r="Q301" s="60">
        <v>44644</v>
      </c>
      <c r="R301" s="62" t="s">
        <v>26</v>
      </c>
      <c r="S301" s="62" t="s">
        <v>356</v>
      </c>
    </row>
    <row r="302" s="19" customFormat="1" ht="20" customHeight="1" spans="1:19">
      <c r="A302" s="6">
        <v>296</v>
      </c>
      <c r="B302" s="43" t="s">
        <v>591</v>
      </c>
      <c r="C302" s="43" t="s">
        <v>1108</v>
      </c>
      <c r="D302" s="6">
        <v>2000</v>
      </c>
      <c r="E302" s="44">
        <v>46.01</v>
      </c>
      <c r="F302" s="43" t="s">
        <v>61</v>
      </c>
      <c r="G302" s="45">
        <f t="shared" si="37"/>
        <v>600000</v>
      </c>
      <c r="H302" s="45">
        <f t="shared" si="32"/>
        <v>90000</v>
      </c>
      <c r="I302" s="45">
        <f t="shared" si="33"/>
        <v>15600</v>
      </c>
      <c r="J302" s="45">
        <f t="shared" si="34"/>
        <v>105600</v>
      </c>
      <c r="K302" s="59">
        <f t="shared" si="35"/>
        <v>31680</v>
      </c>
      <c r="L302" s="6"/>
      <c r="M302" s="59">
        <f t="shared" si="36"/>
        <v>73920</v>
      </c>
      <c r="N302" s="45">
        <f t="shared" si="38"/>
        <v>73920</v>
      </c>
      <c r="O302" s="45">
        <f t="shared" si="39"/>
        <v>105600</v>
      </c>
      <c r="P302" s="60">
        <v>44280</v>
      </c>
      <c r="Q302" s="60">
        <v>44644</v>
      </c>
      <c r="R302" s="62" t="s">
        <v>26</v>
      </c>
      <c r="S302" s="62" t="s">
        <v>356</v>
      </c>
    </row>
    <row r="303" s="19" customFormat="1" ht="20" customHeight="1" spans="1:19">
      <c r="A303" s="6">
        <v>297</v>
      </c>
      <c r="B303" s="43" t="s">
        <v>587</v>
      </c>
      <c r="C303" s="43" t="s">
        <v>1109</v>
      </c>
      <c r="D303" s="106">
        <v>2808</v>
      </c>
      <c r="E303" s="44">
        <v>64.45</v>
      </c>
      <c r="F303" s="42" t="s">
        <v>61</v>
      </c>
      <c r="G303" s="45">
        <f t="shared" si="37"/>
        <v>842400</v>
      </c>
      <c r="H303" s="45">
        <f t="shared" si="32"/>
        <v>126360</v>
      </c>
      <c r="I303" s="45">
        <f t="shared" si="33"/>
        <v>21902.4</v>
      </c>
      <c r="J303" s="45">
        <f t="shared" si="34"/>
        <v>148262.4</v>
      </c>
      <c r="K303" s="59">
        <f t="shared" si="35"/>
        <v>44478.72</v>
      </c>
      <c r="L303" s="6"/>
      <c r="M303" s="59">
        <f t="shared" si="36"/>
        <v>103783.68</v>
      </c>
      <c r="N303" s="45">
        <f t="shared" si="38"/>
        <v>103783.68</v>
      </c>
      <c r="O303" s="45">
        <f t="shared" si="39"/>
        <v>148262.4</v>
      </c>
      <c r="P303" s="60">
        <v>44280</v>
      </c>
      <c r="Q303" s="60">
        <v>44644</v>
      </c>
      <c r="R303" s="62" t="s">
        <v>23</v>
      </c>
      <c r="S303" s="62" t="s">
        <v>241</v>
      </c>
    </row>
    <row r="304" s="19" customFormat="1" ht="20" customHeight="1" spans="1:19">
      <c r="A304" s="6">
        <v>298</v>
      </c>
      <c r="B304" s="43" t="s">
        <v>591</v>
      </c>
      <c r="C304" s="43" t="s">
        <v>1110</v>
      </c>
      <c r="D304" s="6">
        <v>600</v>
      </c>
      <c r="E304" s="44">
        <v>16.04</v>
      </c>
      <c r="F304" s="43" t="s">
        <v>61</v>
      </c>
      <c r="G304" s="45">
        <f t="shared" si="37"/>
        <v>180000</v>
      </c>
      <c r="H304" s="45">
        <f t="shared" si="32"/>
        <v>27000</v>
      </c>
      <c r="I304" s="45">
        <f t="shared" si="33"/>
        <v>4680</v>
      </c>
      <c r="J304" s="45">
        <f t="shared" si="34"/>
        <v>31680</v>
      </c>
      <c r="K304" s="59">
        <f t="shared" si="35"/>
        <v>9504</v>
      </c>
      <c r="L304" s="6"/>
      <c r="M304" s="59">
        <f t="shared" si="36"/>
        <v>22176</v>
      </c>
      <c r="N304" s="45">
        <f t="shared" si="38"/>
        <v>22176</v>
      </c>
      <c r="O304" s="45">
        <f t="shared" si="39"/>
        <v>31680</v>
      </c>
      <c r="P304" s="60">
        <v>44280</v>
      </c>
      <c r="Q304" s="60">
        <v>44644</v>
      </c>
      <c r="R304" s="62" t="s">
        <v>26</v>
      </c>
      <c r="S304" s="62" t="s">
        <v>356</v>
      </c>
    </row>
    <row r="305" s="19" customFormat="1" ht="20" customHeight="1" spans="1:19">
      <c r="A305" s="6">
        <v>299</v>
      </c>
      <c r="B305" s="43" t="s">
        <v>587</v>
      </c>
      <c r="C305" s="43" t="s">
        <v>1111</v>
      </c>
      <c r="D305" s="106">
        <v>3080</v>
      </c>
      <c r="E305" s="44">
        <v>71.83</v>
      </c>
      <c r="F305" s="42" t="s">
        <v>107</v>
      </c>
      <c r="G305" s="45">
        <f t="shared" si="37"/>
        <v>924000</v>
      </c>
      <c r="H305" s="45">
        <f t="shared" si="32"/>
        <v>138600</v>
      </c>
      <c r="I305" s="45">
        <f t="shared" si="33"/>
        <v>24024</v>
      </c>
      <c r="J305" s="45">
        <f t="shared" si="34"/>
        <v>162624</v>
      </c>
      <c r="K305" s="59">
        <f t="shared" si="35"/>
        <v>48787.2</v>
      </c>
      <c r="L305" s="6"/>
      <c r="M305" s="59">
        <f t="shared" si="36"/>
        <v>113836.8</v>
      </c>
      <c r="N305" s="45">
        <f t="shared" si="38"/>
        <v>113836.8</v>
      </c>
      <c r="O305" s="45">
        <f t="shared" si="39"/>
        <v>162624</v>
      </c>
      <c r="P305" s="60">
        <v>44280</v>
      </c>
      <c r="Q305" s="60">
        <v>44644</v>
      </c>
      <c r="R305" s="62" t="s">
        <v>23</v>
      </c>
      <c r="S305" s="62" t="s">
        <v>241</v>
      </c>
    </row>
    <row r="306" s="19" customFormat="1" ht="20" customHeight="1" spans="1:19">
      <c r="A306" s="6">
        <v>300</v>
      </c>
      <c r="B306" s="43" t="s">
        <v>585</v>
      </c>
      <c r="C306" s="43" t="s">
        <v>1112</v>
      </c>
      <c r="D306" s="106">
        <v>2000</v>
      </c>
      <c r="E306" s="44">
        <v>48</v>
      </c>
      <c r="F306" s="42" t="s">
        <v>61</v>
      </c>
      <c r="G306" s="45">
        <f t="shared" si="37"/>
        <v>600000</v>
      </c>
      <c r="H306" s="45">
        <f t="shared" si="32"/>
        <v>90000</v>
      </c>
      <c r="I306" s="45">
        <f t="shared" si="33"/>
        <v>15600</v>
      </c>
      <c r="J306" s="45">
        <f t="shared" si="34"/>
        <v>105600</v>
      </c>
      <c r="K306" s="59">
        <f t="shared" si="35"/>
        <v>31680</v>
      </c>
      <c r="L306" s="6"/>
      <c r="M306" s="59">
        <f t="shared" si="36"/>
        <v>73920</v>
      </c>
      <c r="N306" s="45">
        <f t="shared" si="38"/>
        <v>73920</v>
      </c>
      <c r="O306" s="45">
        <f t="shared" si="39"/>
        <v>105600</v>
      </c>
      <c r="P306" s="60">
        <v>44280</v>
      </c>
      <c r="Q306" s="60">
        <v>44644</v>
      </c>
      <c r="R306" s="62" t="s">
        <v>23</v>
      </c>
      <c r="S306" s="62" t="s">
        <v>352</v>
      </c>
    </row>
    <row r="307" s="19" customFormat="1" ht="20" customHeight="1" spans="1:19">
      <c r="A307" s="6">
        <v>301</v>
      </c>
      <c r="B307" s="43" t="s">
        <v>585</v>
      </c>
      <c r="C307" s="43" t="s">
        <v>1113</v>
      </c>
      <c r="D307" s="106">
        <v>1100</v>
      </c>
      <c r="E307" s="44">
        <v>25.11</v>
      </c>
      <c r="F307" s="42" t="s">
        <v>68</v>
      </c>
      <c r="G307" s="45">
        <f t="shared" si="37"/>
        <v>330000</v>
      </c>
      <c r="H307" s="45">
        <f t="shared" si="32"/>
        <v>49500</v>
      </c>
      <c r="I307" s="45">
        <f t="shared" si="33"/>
        <v>8580</v>
      </c>
      <c r="J307" s="45">
        <f t="shared" si="34"/>
        <v>58080</v>
      </c>
      <c r="K307" s="59">
        <f t="shared" si="35"/>
        <v>17424</v>
      </c>
      <c r="L307" s="6"/>
      <c r="M307" s="59">
        <f t="shared" si="36"/>
        <v>40656</v>
      </c>
      <c r="N307" s="45">
        <f t="shared" si="38"/>
        <v>40656</v>
      </c>
      <c r="O307" s="45">
        <f t="shared" si="39"/>
        <v>58080</v>
      </c>
      <c r="P307" s="60">
        <v>44280</v>
      </c>
      <c r="Q307" s="60">
        <v>44644</v>
      </c>
      <c r="R307" s="62" t="s">
        <v>23</v>
      </c>
      <c r="S307" s="62" t="s">
        <v>352</v>
      </c>
    </row>
    <row r="308" s="19" customFormat="1" ht="20" customHeight="1" spans="1:19">
      <c r="A308" s="6">
        <v>302</v>
      </c>
      <c r="B308" s="43" t="s">
        <v>593</v>
      </c>
      <c r="C308" s="43" t="s">
        <v>1114</v>
      </c>
      <c r="D308" s="106">
        <v>900</v>
      </c>
      <c r="E308" s="44">
        <v>21.89</v>
      </c>
      <c r="F308" s="42" t="s">
        <v>61</v>
      </c>
      <c r="G308" s="45">
        <f t="shared" si="37"/>
        <v>270000</v>
      </c>
      <c r="H308" s="45">
        <f t="shared" si="32"/>
        <v>40500</v>
      </c>
      <c r="I308" s="45">
        <f t="shared" si="33"/>
        <v>7020</v>
      </c>
      <c r="J308" s="45">
        <f t="shared" si="34"/>
        <v>47520</v>
      </c>
      <c r="K308" s="59">
        <f t="shared" si="35"/>
        <v>14256</v>
      </c>
      <c r="L308" s="6"/>
      <c r="M308" s="59">
        <f t="shared" si="36"/>
        <v>33264</v>
      </c>
      <c r="N308" s="45">
        <f t="shared" si="38"/>
        <v>33264</v>
      </c>
      <c r="O308" s="45">
        <f t="shared" si="39"/>
        <v>47520</v>
      </c>
      <c r="P308" s="60">
        <v>44276</v>
      </c>
      <c r="Q308" s="60">
        <v>44640</v>
      </c>
      <c r="R308" s="62" t="s">
        <v>23</v>
      </c>
      <c r="S308" s="62" t="s">
        <v>500</v>
      </c>
    </row>
    <row r="309" s="19" customFormat="1" ht="20" customHeight="1" spans="1:19">
      <c r="A309" s="6">
        <v>303</v>
      </c>
      <c r="B309" s="43" t="s">
        <v>585</v>
      </c>
      <c r="C309" s="43" t="s">
        <v>1115</v>
      </c>
      <c r="D309" s="106">
        <v>350</v>
      </c>
      <c r="E309" s="44">
        <v>8.19</v>
      </c>
      <c r="F309" s="42" t="s">
        <v>68</v>
      </c>
      <c r="G309" s="45">
        <f t="shared" si="37"/>
        <v>105000</v>
      </c>
      <c r="H309" s="45">
        <f t="shared" si="32"/>
        <v>15750</v>
      </c>
      <c r="I309" s="45">
        <f t="shared" si="33"/>
        <v>2730</v>
      </c>
      <c r="J309" s="45">
        <f t="shared" si="34"/>
        <v>18480</v>
      </c>
      <c r="K309" s="59">
        <f t="shared" si="35"/>
        <v>5544</v>
      </c>
      <c r="L309" s="6"/>
      <c r="M309" s="59">
        <f t="shared" si="36"/>
        <v>12936</v>
      </c>
      <c r="N309" s="45">
        <f t="shared" si="38"/>
        <v>12936</v>
      </c>
      <c r="O309" s="45">
        <f t="shared" si="39"/>
        <v>18480</v>
      </c>
      <c r="P309" s="60">
        <v>44280</v>
      </c>
      <c r="Q309" s="60">
        <v>44644</v>
      </c>
      <c r="R309" s="62" t="s">
        <v>23</v>
      </c>
      <c r="S309" s="62" t="s">
        <v>352</v>
      </c>
    </row>
    <row r="310" s="19" customFormat="1" ht="20" customHeight="1" spans="1:19">
      <c r="A310" s="6">
        <v>304</v>
      </c>
      <c r="B310" s="43" t="s">
        <v>610</v>
      </c>
      <c r="C310" s="43" t="s">
        <v>1116</v>
      </c>
      <c r="D310" s="106">
        <v>1300</v>
      </c>
      <c r="E310" s="44">
        <v>30.8</v>
      </c>
      <c r="F310" s="42" t="s">
        <v>107</v>
      </c>
      <c r="G310" s="45">
        <f t="shared" si="37"/>
        <v>390000</v>
      </c>
      <c r="H310" s="45">
        <f t="shared" si="32"/>
        <v>58500</v>
      </c>
      <c r="I310" s="45">
        <f t="shared" si="33"/>
        <v>10140</v>
      </c>
      <c r="J310" s="45">
        <f t="shared" si="34"/>
        <v>68640</v>
      </c>
      <c r="K310" s="59">
        <f t="shared" si="35"/>
        <v>20592</v>
      </c>
      <c r="L310" s="6"/>
      <c r="M310" s="59">
        <f t="shared" si="36"/>
        <v>48048</v>
      </c>
      <c r="N310" s="45">
        <f t="shared" si="38"/>
        <v>48048</v>
      </c>
      <c r="O310" s="45">
        <f t="shared" si="39"/>
        <v>68640</v>
      </c>
      <c r="P310" s="60">
        <v>44280</v>
      </c>
      <c r="Q310" s="60">
        <v>44644</v>
      </c>
      <c r="R310" s="62" t="s">
        <v>23</v>
      </c>
      <c r="S310" s="62" t="s">
        <v>603</v>
      </c>
    </row>
    <row r="311" s="19" customFormat="1" ht="20" customHeight="1" spans="1:19">
      <c r="A311" s="6">
        <v>305</v>
      </c>
      <c r="B311" s="43" t="s">
        <v>610</v>
      </c>
      <c r="C311" s="43" t="s">
        <v>1117</v>
      </c>
      <c r="D311" s="106">
        <v>1800</v>
      </c>
      <c r="E311" s="44">
        <v>41</v>
      </c>
      <c r="F311" s="42" t="s">
        <v>107</v>
      </c>
      <c r="G311" s="45">
        <f t="shared" si="37"/>
        <v>540000</v>
      </c>
      <c r="H311" s="45">
        <f t="shared" si="32"/>
        <v>81000</v>
      </c>
      <c r="I311" s="45">
        <f t="shared" si="33"/>
        <v>14040</v>
      </c>
      <c r="J311" s="45">
        <f t="shared" si="34"/>
        <v>95040</v>
      </c>
      <c r="K311" s="59">
        <f t="shared" si="35"/>
        <v>28512</v>
      </c>
      <c r="L311" s="6"/>
      <c r="M311" s="59">
        <f t="shared" si="36"/>
        <v>66528</v>
      </c>
      <c r="N311" s="45">
        <f t="shared" si="38"/>
        <v>66528</v>
      </c>
      <c r="O311" s="45">
        <f t="shared" si="39"/>
        <v>95040</v>
      </c>
      <c r="P311" s="60">
        <v>44280</v>
      </c>
      <c r="Q311" s="60">
        <v>44644</v>
      </c>
      <c r="R311" s="62" t="s">
        <v>23</v>
      </c>
      <c r="S311" s="62" t="s">
        <v>603</v>
      </c>
    </row>
    <row r="312" s="19" customFormat="1" ht="20" customHeight="1" spans="1:19">
      <c r="A312" s="6">
        <v>306</v>
      </c>
      <c r="B312" s="43" t="s">
        <v>604</v>
      </c>
      <c r="C312" s="43" t="s">
        <v>1118</v>
      </c>
      <c r="D312" s="106">
        <v>1200</v>
      </c>
      <c r="E312" s="44">
        <v>28</v>
      </c>
      <c r="F312" s="42" t="s">
        <v>107</v>
      </c>
      <c r="G312" s="45">
        <f t="shared" si="37"/>
        <v>360000</v>
      </c>
      <c r="H312" s="45">
        <f t="shared" si="32"/>
        <v>54000</v>
      </c>
      <c r="I312" s="45">
        <f t="shared" si="33"/>
        <v>9360</v>
      </c>
      <c r="J312" s="45">
        <f t="shared" si="34"/>
        <v>63360</v>
      </c>
      <c r="K312" s="59">
        <f t="shared" si="35"/>
        <v>19008</v>
      </c>
      <c r="L312" s="6"/>
      <c r="M312" s="59">
        <f t="shared" si="36"/>
        <v>44352</v>
      </c>
      <c r="N312" s="45">
        <f t="shared" si="38"/>
        <v>44352</v>
      </c>
      <c r="O312" s="45">
        <f t="shared" si="39"/>
        <v>63360</v>
      </c>
      <c r="P312" s="60">
        <v>44280</v>
      </c>
      <c r="Q312" s="60">
        <v>44644</v>
      </c>
      <c r="R312" s="62" t="s">
        <v>23</v>
      </c>
      <c r="S312" s="62" t="s">
        <v>606</v>
      </c>
    </row>
    <row r="313" s="19" customFormat="1" ht="20" customHeight="1" spans="1:19">
      <c r="A313" s="6">
        <v>307</v>
      </c>
      <c r="B313" s="43" t="s">
        <v>607</v>
      </c>
      <c r="C313" s="43" t="s">
        <v>1119</v>
      </c>
      <c r="D313" s="106">
        <v>1200</v>
      </c>
      <c r="E313" s="44">
        <v>28</v>
      </c>
      <c r="F313" s="42" t="s">
        <v>107</v>
      </c>
      <c r="G313" s="45">
        <f t="shared" si="37"/>
        <v>360000</v>
      </c>
      <c r="H313" s="45">
        <f t="shared" si="32"/>
        <v>54000</v>
      </c>
      <c r="I313" s="45">
        <f t="shared" si="33"/>
        <v>9360</v>
      </c>
      <c r="J313" s="45">
        <f t="shared" si="34"/>
        <v>63360</v>
      </c>
      <c r="K313" s="59">
        <f t="shared" si="35"/>
        <v>19008</v>
      </c>
      <c r="L313" s="6"/>
      <c r="M313" s="59">
        <f t="shared" si="36"/>
        <v>44352</v>
      </c>
      <c r="N313" s="45">
        <f t="shared" si="38"/>
        <v>44352</v>
      </c>
      <c r="O313" s="45">
        <f t="shared" si="39"/>
        <v>63360</v>
      </c>
      <c r="P313" s="60">
        <v>44280</v>
      </c>
      <c r="Q313" s="60">
        <v>44644</v>
      </c>
      <c r="R313" s="62" t="s">
        <v>23</v>
      </c>
      <c r="S313" s="62" t="s">
        <v>609</v>
      </c>
    </row>
    <row r="314" s="19" customFormat="1" ht="20" customHeight="1" spans="1:19">
      <c r="A314" s="6">
        <v>308</v>
      </c>
      <c r="B314" s="43" t="s">
        <v>601</v>
      </c>
      <c r="C314" s="43" t="s">
        <v>1120</v>
      </c>
      <c r="D314" s="106">
        <v>2600</v>
      </c>
      <c r="E314" s="44">
        <v>66.6</v>
      </c>
      <c r="F314" s="42" t="s">
        <v>61</v>
      </c>
      <c r="G314" s="45">
        <f t="shared" si="37"/>
        <v>780000</v>
      </c>
      <c r="H314" s="45">
        <f t="shared" si="32"/>
        <v>117000</v>
      </c>
      <c r="I314" s="45">
        <f t="shared" si="33"/>
        <v>20280</v>
      </c>
      <c r="J314" s="45">
        <f t="shared" si="34"/>
        <v>137280</v>
      </c>
      <c r="K314" s="59">
        <f t="shared" si="35"/>
        <v>41184</v>
      </c>
      <c r="L314" s="6"/>
      <c r="M314" s="59">
        <f t="shared" si="36"/>
        <v>96096</v>
      </c>
      <c r="N314" s="45">
        <f t="shared" si="38"/>
        <v>96096</v>
      </c>
      <c r="O314" s="45">
        <f t="shared" si="39"/>
        <v>137280</v>
      </c>
      <c r="P314" s="60">
        <v>44280</v>
      </c>
      <c r="Q314" s="60">
        <v>44644</v>
      </c>
      <c r="R314" s="62" t="s">
        <v>23</v>
      </c>
      <c r="S314" s="62" t="s">
        <v>603</v>
      </c>
    </row>
    <row r="315" s="19" customFormat="1" ht="20" customHeight="1" spans="1:19">
      <c r="A315" s="6">
        <v>309</v>
      </c>
      <c r="B315" s="43" t="s">
        <v>601</v>
      </c>
      <c r="C315" s="43" t="s">
        <v>1121</v>
      </c>
      <c r="D315" s="106">
        <v>2666</v>
      </c>
      <c r="E315" s="44">
        <v>60.8</v>
      </c>
      <c r="F315" s="42" t="s">
        <v>107</v>
      </c>
      <c r="G315" s="45">
        <f t="shared" si="37"/>
        <v>799800</v>
      </c>
      <c r="H315" s="45">
        <f t="shared" si="32"/>
        <v>119970</v>
      </c>
      <c r="I315" s="45">
        <f t="shared" si="33"/>
        <v>20794.8</v>
      </c>
      <c r="J315" s="45">
        <f t="shared" si="34"/>
        <v>140764.8</v>
      </c>
      <c r="K315" s="59">
        <f t="shared" si="35"/>
        <v>42229.44</v>
      </c>
      <c r="L315" s="6"/>
      <c r="M315" s="59">
        <f t="shared" si="36"/>
        <v>98535.36</v>
      </c>
      <c r="N315" s="45">
        <f t="shared" si="38"/>
        <v>98535.36</v>
      </c>
      <c r="O315" s="45">
        <f t="shared" si="39"/>
        <v>140764.8</v>
      </c>
      <c r="P315" s="60">
        <v>44280</v>
      </c>
      <c r="Q315" s="60">
        <v>44644</v>
      </c>
      <c r="R315" s="62" t="s">
        <v>23</v>
      </c>
      <c r="S315" s="62" t="s">
        <v>603</v>
      </c>
    </row>
    <row r="316" s="19" customFormat="1" ht="20" customHeight="1" spans="1:19">
      <c r="A316" s="6">
        <v>310</v>
      </c>
      <c r="B316" s="43" t="s">
        <v>613</v>
      </c>
      <c r="C316" s="43" t="s">
        <v>1122</v>
      </c>
      <c r="D316" s="106">
        <v>1800</v>
      </c>
      <c r="E316" s="44">
        <v>39.41</v>
      </c>
      <c r="F316" s="42" t="s">
        <v>61</v>
      </c>
      <c r="G316" s="45">
        <f t="shared" si="37"/>
        <v>540000</v>
      </c>
      <c r="H316" s="45">
        <f t="shared" si="32"/>
        <v>81000</v>
      </c>
      <c r="I316" s="45">
        <f t="shared" si="33"/>
        <v>14040</v>
      </c>
      <c r="J316" s="45">
        <f t="shared" si="34"/>
        <v>95040</v>
      </c>
      <c r="K316" s="59">
        <f t="shared" si="35"/>
        <v>28512</v>
      </c>
      <c r="L316" s="6"/>
      <c r="M316" s="59">
        <f t="shared" si="36"/>
        <v>66528</v>
      </c>
      <c r="N316" s="45">
        <f t="shared" si="38"/>
        <v>66528</v>
      </c>
      <c r="O316" s="45">
        <f t="shared" si="39"/>
        <v>95040</v>
      </c>
      <c r="P316" s="60">
        <v>44280</v>
      </c>
      <c r="Q316" s="108">
        <v>44646</v>
      </c>
      <c r="R316" s="62" t="s">
        <v>23</v>
      </c>
      <c r="S316" s="62" t="s">
        <v>246</v>
      </c>
    </row>
    <row r="317" s="19" customFormat="1" ht="20" customHeight="1" spans="1:19">
      <c r="A317" s="6">
        <v>311</v>
      </c>
      <c r="B317" s="43" t="s">
        <v>615</v>
      </c>
      <c r="C317" s="43" t="s">
        <v>1123</v>
      </c>
      <c r="D317" s="106">
        <v>1000</v>
      </c>
      <c r="E317" s="44">
        <v>26</v>
      </c>
      <c r="F317" s="42" t="s">
        <v>61</v>
      </c>
      <c r="G317" s="45">
        <f t="shared" si="37"/>
        <v>300000</v>
      </c>
      <c r="H317" s="45">
        <f t="shared" si="32"/>
        <v>45000</v>
      </c>
      <c r="I317" s="45">
        <f t="shared" si="33"/>
        <v>7800</v>
      </c>
      <c r="J317" s="45">
        <f t="shared" si="34"/>
        <v>52800</v>
      </c>
      <c r="K317" s="59">
        <f t="shared" si="35"/>
        <v>15840</v>
      </c>
      <c r="L317" s="6"/>
      <c r="M317" s="59">
        <f t="shared" si="36"/>
        <v>36960</v>
      </c>
      <c r="N317" s="45">
        <f t="shared" si="38"/>
        <v>36960</v>
      </c>
      <c r="O317" s="45">
        <f t="shared" si="39"/>
        <v>52800</v>
      </c>
      <c r="P317" s="60">
        <v>44280</v>
      </c>
      <c r="Q317" s="60">
        <v>44644</v>
      </c>
      <c r="R317" s="62" t="s">
        <v>23</v>
      </c>
      <c r="S317" s="62" t="s">
        <v>617</v>
      </c>
    </row>
    <row r="318" s="19" customFormat="1" ht="20" customHeight="1" spans="1:19">
      <c r="A318" s="6">
        <v>312</v>
      </c>
      <c r="B318" s="43" t="s">
        <v>613</v>
      </c>
      <c r="C318" s="43" t="s">
        <v>1124</v>
      </c>
      <c r="D318" s="106">
        <v>1500</v>
      </c>
      <c r="E318" s="44">
        <v>46.58</v>
      </c>
      <c r="F318" s="42" t="s">
        <v>61</v>
      </c>
      <c r="G318" s="45">
        <f t="shared" si="37"/>
        <v>450000</v>
      </c>
      <c r="H318" s="45">
        <f t="shared" si="32"/>
        <v>67500</v>
      </c>
      <c r="I318" s="45">
        <f t="shared" si="33"/>
        <v>11700</v>
      </c>
      <c r="J318" s="45">
        <f t="shared" si="34"/>
        <v>79200</v>
      </c>
      <c r="K318" s="59">
        <f t="shared" si="35"/>
        <v>23760</v>
      </c>
      <c r="L318" s="6"/>
      <c r="M318" s="59">
        <f t="shared" si="36"/>
        <v>55440</v>
      </c>
      <c r="N318" s="45">
        <f t="shared" si="38"/>
        <v>55440</v>
      </c>
      <c r="O318" s="45">
        <f t="shared" si="39"/>
        <v>79200</v>
      </c>
      <c r="P318" s="60">
        <v>44280</v>
      </c>
      <c r="Q318" s="60">
        <v>44644</v>
      </c>
      <c r="R318" s="62" t="s">
        <v>23</v>
      </c>
      <c r="S318" s="62" t="s">
        <v>246</v>
      </c>
    </row>
    <row r="319" s="19" customFormat="1" ht="20" customHeight="1" spans="1:19">
      <c r="A319" s="6">
        <v>313</v>
      </c>
      <c r="B319" s="43" t="s">
        <v>589</v>
      </c>
      <c r="C319" s="43" t="s">
        <v>1125</v>
      </c>
      <c r="D319" s="6">
        <v>1900</v>
      </c>
      <c r="E319" s="44">
        <v>43.26</v>
      </c>
      <c r="F319" s="43" t="s">
        <v>107</v>
      </c>
      <c r="G319" s="45">
        <f t="shared" si="37"/>
        <v>570000</v>
      </c>
      <c r="H319" s="45">
        <f t="shared" si="32"/>
        <v>85500</v>
      </c>
      <c r="I319" s="45">
        <f t="shared" si="33"/>
        <v>14820</v>
      </c>
      <c r="J319" s="45">
        <f t="shared" si="34"/>
        <v>100320</v>
      </c>
      <c r="K319" s="59">
        <f t="shared" si="35"/>
        <v>30096</v>
      </c>
      <c r="L319" s="6"/>
      <c r="M319" s="59">
        <f t="shared" si="36"/>
        <v>70224</v>
      </c>
      <c r="N319" s="45">
        <f t="shared" si="38"/>
        <v>70224</v>
      </c>
      <c r="O319" s="45">
        <f t="shared" si="39"/>
        <v>100320</v>
      </c>
      <c r="P319" s="60">
        <v>44280</v>
      </c>
      <c r="Q319" s="60">
        <v>44644</v>
      </c>
      <c r="R319" s="62" t="s">
        <v>26</v>
      </c>
      <c r="S319" s="62" t="s">
        <v>356</v>
      </c>
    </row>
    <row r="320" s="19" customFormat="1" ht="20" customHeight="1" spans="1:19">
      <c r="A320" s="6">
        <v>314</v>
      </c>
      <c r="B320" s="43" t="s">
        <v>589</v>
      </c>
      <c r="C320" s="43" t="s">
        <v>1126</v>
      </c>
      <c r="D320" s="6">
        <v>1800</v>
      </c>
      <c r="E320" s="44">
        <v>41</v>
      </c>
      <c r="F320" s="43" t="s">
        <v>107</v>
      </c>
      <c r="G320" s="45">
        <f t="shared" si="37"/>
        <v>540000</v>
      </c>
      <c r="H320" s="45">
        <f t="shared" si="32"/>
        <v>81000</v>
      </c>
      <c r="I320" s="45">
        <f t="shared" si="33"/>
        <v>14040</v>
      </c>
      <c r="J320" s="45">
        <f t="shared" si="34"/>
        <v>95040</v>
      </c>
      <c r="K320" s="59">
        <f t="shared" si="35"/>
        <v>28512</v>
      </c>
      <c r="L320" s="6"/>
      <c r="M320" s="59">
        <f t="shared" si="36"/>
        <v>66528</v>
      </c>
      <c r="N320" s="45">
        <f t="shared" si="38"/>
        <v>66528</v>
      </c>
      <c r="O320" s="45">
        <f t="shared" si="39"/>
        <v>95040</v>
      </c>
      <c r="P320" s="60">
        <v>44280</v>
      </c>
      <c r="Q320" s="60">
        <v>44644</v>
      </c>
      <c r="R320" s="62" t="s">
        <v>26</v>
      </c>
      <c r="S320" s="62" t="s">
        <v>356</v>
      </c>
    </row>
    <row r="321" s="19" customFormat="1" ht="20" customHeight="1" spans="1:19">
      <c r="A321" s="6">
        <v>315</v>
      </c>
      <c r="B321" s="43" t="s">
        <v>1127</v>
      </c>
      <c r="C321" s="43" t="s">
        <v>1128</v>
      </c>
      <c r="D321" s="106">
        <v>2850</v>
      </c>
      <c r="E321" s="44">
        <v>65.64</v>
      </c>
      <c r="F321" s="42" t="s">
        <v>970</v>
      </c>
      <c r="G321" s="45">
        <f t="shared" si="37"/>
        <v>855000</v>
      </c>
      <c r="H321" s="45">
        <f t="shared" si="32"/>
        <v>128250</v>
      </c>
      <c r="I321" s="45">
        <f t="shared" si="33"/>
        <v>22230</v>
      </c>
      <c r="J321" s="45">
        <f t="shared" si="34"/>
        <v>150480</v>
      </c>
      <c r="K321" s="59">
        <f t="shared" si="35"/>
        <v>45144</v>
      </c>
      <c r="L321" s="6"/>
      <c r="M321" s="59">
        <f t="shared" si="36"/>
        <v>105336</v>
      </c>
      <c r="N321" s="45">
        <f t="shared" si="38"/>
        <v>105336</v>
      </c>
      <c r="O321" s="45">
        <f t="shared" si="39"/>
        <v>150480</v>
      </c>
      <c r="P321" s="60">
        <v>44280</v>
      </c>
      <c r="Q321" s="60">
        <v>44644</v>
      </c>
      <c r="R321" s="62" t="s">
        <v>23</v>
      </c>
      <c r="S321" s="62" t="s">
        <v>1129</v>
      </c>
    </row>
    <row r="322" s="19" customFormat="1" ht="20" customHeight="1" spans="1:19">
      <c r="A322" s="6">
        <v>316</v>
      </c>
      <c r="B322" s="43" t="s">
        <v>621</v>
      </c>
      <c r="C322" s="43" t="s">
        <v>1130</v>
      </c>
      <c r="D322" s="106">
        <v>1800</v>
      </c>
      <c r="E322" s="44">
        <v>44.8</v>
      </c>
      <c r="F322" s="42" t="s">
        <v>107</v>
      </c>
      <c r="G322" s="45">
        <f t="shared" si="37"/>
        <v>540000</v>
      </c>
      <c r="H322" s="45">
        <f t="shared" si="32"/>
        <v>81000</v>
      </c>
      <c r="I322" s="45">
        <f t="shared" si="33"/>
        <v>14040</v>
      </c>
      <c r="J322" s="45">
        <f t="shared" si="34"/>
        <v>95040</v>
      </c>
      <c r="K322" s="59">
        <f t="shared" si="35"/>
        <v>28512</v>
      </c>
      <c r="L322" s="6"/>
      <c r="M322" s="59">
        <f t="shared" si="36"/>
        <v>66528</v>
      </c>
      <c r="N322" s="45">
        <f t="shared" si="38"/>
        <v>66528</v>
      </c>
      <c r="O322" s="45">
        <f t="shared" si="39"/>
        <v>95040</v>
      </c>
      <c r="P322" s="60">
        <v>44280</v>
      </c>
      <c r="Q322" s="60">
        <v>44644</v>
      </c>
      <c r="R322" s="62" t="s">
        <v>23</v>
      </c>
      <c r="S322" s="62" t="s">
        <v>623</v>
      </c>
    </row>
    <row r="323" s="19" customFormat="1" ht="20" customHeight="1" spans="1:19">
      <c r="A323" s="6">
        <v>317</v>
      </c>
      <c r="B323" s="43" t="s">
        <v>625</v>
      </c>
      <c r="C323" s="43" t="s">
        <v>1131</v>
      </c>
      <c r="D323" s="106">
        <v>1200</v>
      </c>
      <c r="E323" s="44">
        <v>28</v>
      </c>
      <c r="F323" s="42" t="s">
        <v>107</v>
      </c>
      <c r="G323" s="45">
        <f t="shared" si="37"/>
        <v>360000</v>
      </c>
      <c r="H323" s="45">
        <f t="shared" si="32"/>
        <v>54000</v>
      </c>
      <c r="I323" s="45">
        <f t="shared" si="33"/>
        <v>9360</v>
      </c>
      <c r="J323" s="45">
        <f t="shared" si="34"/>
        <v>63360</v>
      </c>
      <c r="K323" s="59">
        <f t="shared" si="35"/>
        <v>19008</v>
      </c>
      <c r="L323" s="6"/>
      <c r="M323" s="59">
        <f t="shared" si="36"/>
        <v>44352</v>
      </c>
      <c r="N323" s="45">
        <f t="shared" si="38"/>
        <v>44352</v>
      </c>
      <c r="O323" s="45">
        <f t="shared" si="39"/>
        <v>63360</v>
      </c>
      <c r="P323" s="60">
        <v>44280</v>
      </c>
      <c r="Q323" s="60">
        <v>44644</v>
      </c>
      <c r="R323" s="62" t="s">
        <v>23</v>
      </c>
      <c r="S323" s="62" t="s">
        <v>603</v>
      </c>
    </row>
    <row r="324" s="19" customFormat="1" ht="20" customHeight="1" spans="1:19">
      <c r="A324" s="6">
        <v>318</v>
      </c>
      <c r="B324" s="43" t="s">
        <v>630</v>
      </c>
      <c r="C324" s="43" t="s">
        <v>1132</v>
      </c>
      <c r="D324" s="106">
        <v>1980</v>
      </c>
      <c r="E324" s="44">
        <v>61.01</v>
      </c>
      <c r="F324" s="42" t="s">
        <v>107</v>
      </c>
      <c r="G324" s="45">
        <f t="shared" si="37"/>
        <v>594000</v>
      </c>
      <c r="H324" s="45">
        <f t="shared" si="32"/>
        <v>89100</v>
      </c>
      <c r="I324" s="45">
        <f t="shared" si="33"/>
        <v>15444</v>
      </c>
      <c r="J324" s="45">
        <f t="shared" si="34"/>
        <v>104544</v>
      </c>
      <c r="K324" s="59">
        <f t="shared" si="35"/>
        <v>31363.2</v>
      </c>
      <c r="L324" s="6"/>
      <c r="M324" s="59">
        <f t="shared" si="36"/>
        <v>73180.8</v>
      </c>
      <c r="N324" s="45">
        <f t="shared" si="38"/>
        <v>73180.8</v>
      </c>
      <c r="O324" s="45">
        <f t="shared" si="39"/>
        <v>104544</v>
      </c>
      <c r="P324" s="60">
        <v>44280</v>
      </c>
      <c r="Q324" s="60">
        <v>44644</v>
      </c>
      <c r="R324" s="62" t="s">
        <v>23</v>
      </c>
      <c r="S324" s="62" t="s">
        <v>632</v>
      </c>
    </row>
    <row r="325" s="19" customFormat="1" ht="20" customHeight="1" spans="1:19">
      <c r="A325" s="6">
        <v>319</v>
      </c>
      <c r="B325" s="43" t="s">
        <v>627</v>
      </c>
      <c r="C325" s="43" t="s">
        <v>1133</v>
      </c>
      <c r="D325" s="106">
        <v>400</v>
      </c>
      <c r="E325" s="44">
        <v>11.9</v>
      </c>
      <c r="F325" s="42" t="s">
        <v>61</v>
      </c>
      <c r="G325" s="45">
        <f t="shared" si="37"/>
        <v>120000</v>
      </c>
      <c r="H325" s="45">
        <f t="shared" si="32"/>
        <v>18000</v>
      </c>
      <c r="I325" s="45">
        <f t="shared" si="33"/>
        <v>3120</v>
      </c>
      <c r="J325" s="45">
        <f t="shared" si="34"/>
        <v>21120</v>
      </c>
      <c r="K325" s="59">
        <f t="shared" si="35"/>
        <v>6336</v>
      </c>
      <c r="L325" s="6"/>
      <c r="M325" s="59">
        <f t="shared" si="36"/>
        <v>14784</v>
      </c>
      <c r="N325" s="45">
        <f t="shared" si="38"/>
        <v>14784</v>
      </c>
      <c r="O325" s="45">
        <f t="shared" si="39"/>
        <v>21120</v>
      </c>
      <c r="P325" s="60">
        <v>44280</v>
      </c>
      <c r="Q325" s="60">
        <v>44644</v>
      </c>
      <c r="R325" s="62" t="s">
        <v>23</v>
      </c>
      <c r="S325" s="62" t="s">
        <v>241</v>
      </c>
    </row>
    <row r="326" s="19" customFormat="1" ht="20" customHeight="1" spans="1:19">
      <c r="A326" s="6">
        <v>320</v>
      </c>
      <c r="B326" s="43" t="s">
        <v>634</v>
      </c>
      <c r="C326" s="43" t="s">
        <v>1134</v>
      </c>
      <c r="D326" s="106">
        <v>1800</v>
      </c>
      <c r="E326" s="44">
        <v>54.4</v>
      </c>
      <c r="F326" s="42" t="s">
        <v>107</v>
      </c>
      <c r="G326" s="45">
        <f t="shared" si="37"/>
        <v>540000</v>
      </c>
      <c r="H326" s="45">
        <f t="shared" si="32"/>
        <v>81000</v>
      </c>
      <c r="I326" s="45">
        <f t="shared" si="33"/>
        <v>14040</v>
      </c>
      <c r="J326" s="45">
        <f t="shared" si="34"/>
        <v>95040</v>
      </c>
      <c r="K326" s="59">
        <f t="shared" si="35"/>
        <v>28512</v>
      </c>
      <c r="L326" s="6"/>
      <c r="M326" s="59">
        <f t="shared" si="36"/>
        <v>66528</v>
      </c>
      <c r="N326" s="45">
        <f t="shared" si="38"/>
        <v>66528</v>
      </c>
      <c r="O326" s="45">
        <f t="shared" si="39"/>
        <v>95040</v>
      </c>
      <c r="P326" s="60">
        <v>44280</v>
      </c>
      <c r="Q326" s="60">
        <v>44644</v>
      </c>
      <c r="R326" s="62" t="s">
        <v>23</v>
      </c>
      <c r="S326" s="62" t="s">
        <v>623</v>
      </c>
    </row>
    <row r="327" s="19" customFormat="1" ht="20" customHeight="1" spans="1:19">
      <c r="A327" s="6">
        <v>321</v>
      </c>
      <c r="B327" s="43" t="s">
        <v>1135</v>
      </c>
      <c r="C327" s="43" t="s">
        <v>1136</v>
      </c>
      <c r="D327" s="106">
        <v>745</v>
      </c>
      <c r="E327" s="44">
        <v>18.18</v>
      </c>
      <c r="F327" s="42" t="s">
        <v>61</v>
      </c>
      <c r="G327" s="45">
        <f t="shared" si="37"/>
        <v>223500</v>
      </c>
      <c r="H327" s="45">
        <f t="shared" ref="H327:H390" si="40">D327*300*15%</f>
        <v>33525</v>
      </c>
      <c r="I327" s="45">
        <f t="shared" ref="I327:I390" si="41">D327*300*0.026</f>
        <v>5811</v>
      </c>
      <c r="J327" s="45">
        <f t="shared" ref="J327:J390" si="42">H327+I327</f>
        <v>39336</v>
      </c>
      <c r="K327" s="59">
        <f t="shared" ref="K327:K390" si="43">J327*0.3</f>
        <v>11800.8</v>
      </c>
      <c r="L327" s="6"/>
      <c r="M327" s="59">
        <f t="shared" ref="M327:M390" si="44">J327*0.7</f>
        <v>27535.2</v>
      </c>
      <c r="N327" s="45">
        <f t="shared" si="38"/>
        <v>27535.2</v>
      </c>
      <c r="O327" s="45">
        <f t="shared" si="39"/>
        <v>39336</v>
      </c>
      <c r="P327" s="60">
        <v>44280</v>
      </c>
      <c r="Q327" s="60">
        <v>44644</v>
      </c>
      <c r="R327" s="62" t="s">
        <v>23</v>
      </c>
      <c r="S327" s="62" t="s">
        <v>1137</v>
      </c>
    </row>
    <row r="328" s="19" customFormat="1" ht="20" customHeight="1" spans="1:19">
      <c r="A328" s="6">
        <v>322</v>
      </c>
      <c r="B328" s="43" t="s">
        <v>636</v>
      </c>
      <c r="C328" s="43" t="s">
        <v>1138</v>
      </c>
      <c r="D328" s="106">
        <v>1750</v>
      </c>
      <c r="E328" s="44">
        <v>49.07</v>
      </c>
      <c r="F328" s="42" t="s">
        <v>61</v>
      </c>
      <c r="G328" s="45">
        <f t="shared" ref="G328:G391" si="45">D328*300</f>
        <v>525000</v>
      </c>
      <c r="H328" s="45">
        <f t="shared" si="40"/>
        <v>78750</v>
      </c>
      <c r="I328" s="45">
        <f t="shared" si="41"/>
        <v>13650</v>
      </c>
      <c r="J328" s="45">
        <f t="shared" si="42"/>
        <v>92400</v>
      </c>
      <c r="K328" s="59">
        <f t="shared" si="43"/>
        <v>27720</v>
      </c>
      <c r="L328" s="6"/>
      <c r="M328" s="59">
        <f t="shared" si="44"/>
        <v>64680</v>
      </c>
      <c r="N328" s="45">
        <f t="shared" ref="N328:N391" si="46">L328+M328</f>
        <v>64680</v>
      </c>
      <c r="O328" s="45">
        <f t="shared" ref="O328:O391" si="47">K328+N328</f>
        <v>92400</v>
      </c>
      <c r="P328" s="60">
        <v>44280</v>
      </c>
      <c r="Q328" s="60">
        <v>44644</v>
      </c>
      <c r="R328" s="62" t="s">
        <v>23</v>
      </c>
      <c r="S328" s="62" t="s">
        <v>282</v>
      </c>
    </row>
    <row r="329" s="19" customFormat="1" ht="20" customHeight="1" spans="1:19">
      <c r="A329" s="6">
        <v>323</v>
      </c>
      <c r="B329" s="43" t="s">
        <v>636</v>
      </c>
      <c r="C329" s="43" t="s">
        <v>1139</v>
      </c>
      <c r="D329" s="106">
        <v>1800</v>
      </c>
      <c r="E329" s="44">
        <v>41.27</v>
      </c>
      <c r="F329" s="42" t="s">
        <v>61</v>
      </c>
      <c r="G329" s="45">
        <f t="shared" si="45"/>
        <v>540000</v>
      </c>
      <c r="H329" s="45">
        <f t="shared" si="40"/>
        <v>81000</v>
      </c>
      <c r="I329" s="45">
        <f t="shared" si="41"/>
        <v>14040</v>
      </c>
      <c r="J329" s="45">
        <f t="shared" si="42"/>
        <v>95040</v>
      </c>
      <c r="K329" s="59">
        <f t="shared" si="43"/>
        <v>28512</v>
      </c>
      <c r="L329" s="6"/>
      <c r="M329" s="59">
        <f t="shared" si="44"/>
        <v>66528</v>
      </c>
      <c r="N329" s="45">
        <f t="shared" si="46"/>
        <v>66528</v>
      </c>
      <c r="O329" s="45">
        <f t="shared" si="47"/>
        <v>95040</v>
      </c>
      <c r="P329" s="60">
        <v>44280</v>
      </c>
      <c r="Q329" s="60">
        <v>44644</v>
      </c>
      <c r="R329" s="62" t="s">
        <v>23</v>
      </c>
      <c r="S329" s="62" t="s">
        <v>282</v>
      </c>
    </row>
    <row r="330" s="19" customFormat="1" ht="20" customHeight="1" spans="1:19">
      <c r="A330" s="6">
        <v>324</v>
      </c>
      <c r="B330" s="43" t="s">
        <v>1140</v>
      </c>
      <c r="C330" s="43" t="s">
        <v>1141</v>
      </c>
      <c r="D330" s="106">
        <v>1700</v>
      </c>
      <c r="E330" s="44">
        <v>57</v>
      </c>
      <c r="F330" s="42" t="s">
        <v>61</v>
      </c>
      <c r="G330" s="45">
        <f t="shared" si="45"/>
        <v>510000</v>
      </c>
      <c r="H330" s="45">
        <f t="shared" si="40"/>
        <v>76500</v>
      </c>
      <c r="I330" s="45">
        <f t="shared" si="41"/>
        <v>13260</v>
      </c>
      <c r="J330" s="45">
        <f t="shared" si="42"/>
        <v>89760</v>
      </c>
      <c r="K330" s="59">
        <f t="shared" si="43"/>
        <v>26928</v>
      </c>
      <c r="L330" s="6"/>
      <c r="M330" s="59">
        <f t="shared" si="44"/>
        <v>62832</v>
      </c>
      <c r="N330" s="45">
        <f t="shared" si="46"/>
        <v>62832</v>
      </c>
      <c r="O330" s="45">
        <f t="shared" si="47"/>
        <v>89760</v>
      </c>
      <c r="P330" s="60">
        <v>44286</v>
      </c>
      <c r="Q330" s="60">
        <v>44650</v>
      </c>
      <c r="R330" s="62" t="s">
        <v>23</v>
      </c>
      <c r="S330" s="62" t="s">
        <v>246</v>
      </c>
    </row>
    <row r="331" s="19" customFormat="1" ht="20" customHeight="1" spans="1:19">
      <c r="A331" s="6">
        <v>325</v>
      </c>
      <c r="B331" s="43" t="s">
        <v>638</v>
      </c>
      <c r="C331" s="43" t="s">
        <v>1142</v>
      </c>
      <c r="D331" s="106">
        <v>2500</v>
      </c>
      <c r="E331" s="44">
        <v>78.87</v>
      </c>
      <c r="F331" s="42" t="s">
        <v>61</v>
      </c>
      <c r="G331" s="45">
        <f t="shared" si="45"/>
        <v>750000</v>
      </c>
      <c r="H331" s="45">
        <f t="shared" si="40"/>
        <v>112500</v>
      </c>
      <c r="I331" s="45">
        <f t="shared" si="41"/>
        <v>19500</v>
      </c>
      <c r="J331" s="45">
        <f t="shared" si="42"/>
        <v>132000</v>
      </c>
      <c r="K331" s="59">
        <f t="shared" si="43"/>
        <v>39600</v>
      </c>
      <c r="L331" s="6"/>
      <c r="M331" s="59">
        <f t="shared" si="44"/>
        <v>92400</v>
      </c>
      <c r="N331" s="45">
        <f t="shared" si="46"/>
        <v>92400</v>
      </c>
      <c r="O331" s="45">
        <f t="shared" si="47"/>
        <v>132000</v>
      </c>
      <c r="P331" s="60">
        <v>44282</v>
      </c>
      <c r="Q331" s="60">
        <v>44646</v>
      </c>
      <c r="R331" s="62" t="s">
        <v>23</v>
      </c>
      <c r="S331" s="62" t="s">
        <v>640</v>
      </c>
    </row>
    <row r="332" s="19" customFormat="1" ht="20" customHeight="1" spans="1:19">
      <c r="A332" s="6">
        <v>326</v>
      </c>
      <c r="B332" s="43" t="s">
        <v>641</v>
      </c>
      <c r="C332" s="43" t="s">
        <v>1143</v>
      </c>
      <c r="D332" s="106">
        <v>4000</v>
      </c>
      <c r="E332" s="44">
        <v>91</v>
      </c>
      <c r="F332" s="42" t="s">
        <v>337</v>
      </c>
      <c r="G332" s="45">
        <f t="shared" si="45"/>
        <v>1200000</v>
      </c>
      <c r="H332" s="45">
        <f t="shared" si="40"/>
        <v>180000</v>
      </c>
      <c r="I332" s="45">
        <f t="shared" si="41"/>
        <v>31200</v>
      </c>
      <c r="J332" s="45">
        <f t="shared" si="42"/>
        <v>211200</v>
      </c>
      <c r="K332" s="59">
        <f t="shared" si="43"/>
        <v>63360</v>
      </c>
      <c r="L332" s="6"/>
      <c r="M332" s="59">
        <f t="shared" si="44"/>
        <v>147840</v>
      </c>
      <c r="N332" s="45">
        <f t="shared" si="46"/>
        <v>147840</v>
      </c>
      <c r="O332" s="45">
        <f t="shared" si="47"/>
        <v>211200</v>
      </c>
      <c r="P332" s="60">
        <v>44282</v>
      </c>
      <c r="Q332" s="60">
        <v>44646</v>
      </c>
      <c r="R332" s="62" t="s">
        <v>23</v>
      </c>
      <c r="S332" s="62" t="s">
        <v>643</v>
      </c>
    </row>
    <row r="333" s="19" customFormat="1" ht="20" customHeight="1" spans="1:19">
      <c r="A333" s="6">
        <v>327</v>
      </c>
      <c r="B333" s="43" t="s">
        <v>645</v>
      </c>
      <c r="C333" s="43" t="s">
        <v>1144</v>
      </c>
      <c r="D333" s="106">
        <v>2800</v>
      </c>
      <c r="E333" s="44">
        <v>48.64</v>
      </c>
      <c r="F333" s="42" t="s">
        <v>61</v>
      </c>
      <c r="G333" s="45">
        <f t="shared" si="45"/>
        <v>840000</v>
      </c>
      <c r="H333" s="45">
        <f t="shared" si="40"/>
        <v>126000</v>
      </c>
      <c r="I333" s="45">
        <f t="shared" si="41"/>
        <v>21840</v>
      </c>
      <c r="J333" s="45">
        <f t="shared" si="42"/>
        <v>147840</v>
      </c>
      <c r="K333" s="59">
        <f t="shared" si="43"/>
        <v>44352</v>
      </c>
      <c r="L333" s="6"/>
      <c r="M333" s="59">
        <f t="shared" si="44"/>
        <v>103488</v>
      </c>
      <c r="N333" s="45">
        <f t="shared" si="46"/>
        <v>103488</v>
      </c>
      <c r="O333" s="45">
        <f t="shared" si="47"/>
        <v>147840</v>
      </c>
      <c r="P333" s="60">
        <v>44283</v>
      </c>
      <c r="Q333" s="60">
        <v>44647</v>
      </c>
      <c r="R333" s="62" t="s">
        <v>23</v>
      </c>
      <c r="S333" s="62" t="s">
        <v>489</v>
      </c>
    </row>
    <row r="334" s="19" customFormat="1" ht="20" customHeight="1" spans="1:19">
      <c r="A334" s="6">
        <v>328</v>
      </c>
      <c r="B334" s="43" t="s">
        <v>647</v>
      </c>
      <c r="C334" s="43" t="s">
        <v>1145</v>
      </c>
      <c r="D334" s="106">
        <v>2000</v>
      </c>
      <c r="E334" s="44">
        <v>37</v>
      </c>
      <c r="F334" s="42" t="s">
        <v>61</v>
      </c>
      <c r="G334" s="45">
        <f t="shared" si="45"/>
        <v>600000</v>
      </c>
      <c r="H334" s="45">
        <f t="shared" si="40"/>
        <v>90000</v>
      </c>
      <c r="I334" s="45">
        <f t="shared" si="41"/>
        <v>15600</v>
      </c>
      <c r="J334" s="45">
        <f t="shared" si="42"/>
        <v>105600</v>
      </c>
      <c r="K334" s="59">
        <f t="shared" si="43"/>
        <v>31680</v>
      </c>
      <c r="L334" s="6"/>
      <c r="M334" s="59">
        <f t="shared" si="44"/>
        <v>73920</v>
      </c>
      <c r="N334" s="45">
        <f t="shared" si="46"/>
        <v>73920</v>
      </c>
      <c r="O334" s="45">
        <f t="shared" si="47"/>
        <v>105600</v>
      </c>
      <c r="P334" s="60">
        <v>44283</v>
      </c>
      <c r="Q334" s="60">
        <v>44647</v>
      </c>
      <c r="R334" s="62" t="s">
        <v>23</v>
      </c>
      <c r="S334" s="62" t="s">
        <v>649</v>
      </c>
    </row>
    <row r="335" s="19" customFormat="1" ht="20" customHeight="1" spans="1:19">
      <c r="A335" s="6">
        <v>329</v>
      </c>
      <c r="B335" s="43" t="s">
        <v>650</v>
      </c>
      <c r="C335" s="43" t="s">
        <v>1146</v>
      </c>
      <c r="D335" s="106">
        <v>2300</v>
      </c>
      <c r="E335" s="44">
        <v>76.04</v>
      </c>
      <c r="F335" s="42" t="s">
        <v>61</v>
      </c>
      <c r="G335" s="45">
        <f t="shared" si="45"/>
        <v>690000</v>
      </c>
      <c r="H335" s="45">
        <f t="shared" si="40"/>
        <v>103500</v>
      </c>
      <c r="I335" s="45">
        <f t="shared" si="41"/>
        <v>17940</v>
      </c>
      <c r="J335" s="45">
        <f t="shared" si="42"/>
        <v>121440</v>
      </c>
      <c r="K335" s="59">
        <f t="shared" si="43"/>
        <v>36432</v>
      </c>
      <c r="L335" s="6"/>
      <c r="M335" s="59">
        <f t="shared" si="44"/>
        <v>85008</v>
      </c>
      <c r="N335" s="45">
        <f t="shared" si="46"/>
        <v>85008</v>
      </c>
      <c r="O335" s="45">
        <f t="shared" si="47"/>
        <v>121440</v>
      </c>
      <c r="P335" s="60">
        <v>44283</v>
      </c>
      <c r="Q335" s="60">
        <v>44647</v>
      </c>
      <c r="R335" s="62" t="s">
        <v>23</v>
      </c>
      <c r="S335" s="62" t="s">
        <v>652</v>
      </c>
    </row>
    <row r="336" s="19" customFormat="1" ht="20" customHeight="1" spans="1:19">
      <c r="A336" s="6">
        <v>330</v>
      </c>
      <c r="B336" s="43" t="s">
        <v>641</v>
      </c>
      <c r="C336" s="43" t="s">
        <v>1147</v>
      </c>
      <c r="D336" s="106">
        <v>1700</v>
      </c>
      <c r="E336" s="44">
        <v>32.7</v>
      </c>
      <c r="F336" s="42" t="s">
        <v>61</v>
      </c>
      <c r="G336" s="45">
        <f t="shared" si="45"/>
        <v>510000</v>
      </c>
      <c r="H336" s="45">
        <f t="shared" si="40"/>
        <v>76500</v>
      </c>
      <c r="I336" s="45">
        <f t="shared" si="41"/>
        <v>13260</v>
      </c>
      <c r="J336" s="45">
        <f t="shared" si="42"/>
        <v>89760</v>
      </c>
      <c r="K336" s="59">
        <f t="shared" si="43"/>
        <v>26928</v>
      </c>
      <c r="L336" s="6"/>
      <c r="M336" s="59">
        <f t="shared" si="44"/>
        <v>62832</v>
      </c>
      <c r="N336" s="45">
        <f t="shared" si="46"/>
        <v>62832</v>
      </c>
      <c r="O336" s="45">
        <f t="shared" si="47"/>
        <v>89760</v>
      </c>
      <c r="P336" s="60">
        <v>44282</v>
      </c>
      <c r="Q336" s="60">
        <v>44646</v>
      </c>
      <c r="R336" s="62" t="s">
        <v>23</v>
      </c>
      <c r="S336" s="62" t="s">
        <v>643</v>
      </c>
    </row>
    <row r="337" s="19" customFormat="1" ht="20" customHeight="1" spans="1:19">
      <c r="A337" s="6">
        <v>331</v>
      </c>
      <c r="B337" s="43" t="s">
        <v>641</v>
      </c>
      <c r="C337" s="43" t="s">
        <v>1148</v>
      </c>
      <c r="D337" s="106">
        <v>3300</v>
      </c>
      <c r="E337" s="44">
        <v>59.3</v>
      </c>
      <c r="F337" s="42" t="s">
        <v>68</v>
      </c>
      <c r="G337" s="45">
        <f t="shared" si="45"/>
        <v>990000</v>
      </c>
      <c r="H337" s="45">
        <f t="shared" si="40"/>
        <v>148500</v>
      </c>
      <c r="I337" s="45">
        <f t="shared" si="41"/>
        <v>25740</v>
      </c>
      <c r="J337" s="45">
        <f t="shared" si="42"/>
        <v>174240</v>
      </c>
      <c r="K337" s="59">
        <f t="shared" si="43"/>
        <v>52272</v>
      </c>
      <c r="L337" s="6"/>
      <c r="M337" s="59">
        <f t="shared" si="44"/>
        <v>121968</v>
      </c>
      <c r="N337" s="45">
        <f t="shared" si="46"/>
        <v>121968</v>
      </c>
      <c r="O337" s="45">
        <f t="shared" si="47"/>
        <v>174240</v>
      </c>
      <c r="P337" s="60">
        <v>44282</v>
      </c>
      <c r="Q337" s="60">
        <v>44646</v>
      </c>
      <c r="R337" s="62" t="s">
        <v>23</v>
      </c>
      <c r="S337" s="62" t="s">
        <v>643</v>
      </c>
    </row>
    <row r="338" s="19" customFormat="1" ht="20" customHeight="1" spans="1:19">
      <c r="A338" s="6">
        <v>332</v>
      </c>
      <c r="B338" s="43" t="s">
        <v>654</v>
      </c>
      <c r="C338" s="43" t="s">
        <v>1149</v>
      </c>
      <c r="D338" s="106">
        <v>1750</v>
      </c>
      <c r="E338" s="44">
        <v>40.65</v>
      </c>
      <c r="F338" s="42" t="s">
        <v>61</v>
      </c>
      <c r="G338" s="45">
        <f t="shared" si="45"/>
        <v>525000</v>
      </c>
      <c r="H338" s="45">
        <f t="shared" si="40"/>
        <v>78750</v>
      </c>
      <c r="I338" s="45">
        <f t="shared" si="41"/>
        <v>13650</v>
      </c>
      <c r="J338" s="45">
        <f t="shared" si="42"/>
        <v>92400</v>
      </c>
      <c r="K338" s="59">
        <f t="shared" si="43"/>
        <v>27720</v>
      </c>
      <c r="L338" s="6"/>
      <c r="M338" s="59">
        <f t="shared" si="44"/>
        <v>64680</v>
      </c>
      <c r="N338" s="45">
        <f t="shared" si="46"/>
        <v>64680</v>
      </c>
      <c r="O338" s="45">
        <f t="shared" si="47"/>
        <v>92400</v>
      </c>
      <c r="P338" s="60">
        <v>44283</v>
      </c>
      <c r="Q338" s="60">
        <v>44647</v>
      </c>
      <c r="R338" s="62" t="s">
        <v>23</v>
      </c>
      <c r="S338" s="62" t="s">
        <v>603</v>
      </c>
    </row>
    <row r="339" s="19" customFormat="1" ht="20" customHeight="1" spans="1:19">
      <c r="A339" s="6">
        <v>333</v>
      </c>
      <c r="B339" s="43" t="s">
        <v>656</v>
      </c>
      <c r="C339" s="43" t="s">
        <v>1150</v>
      </c>
      <c r="D339" s="106">
        <v>1000</v>
      </c>
      <c r="E339" s="44">
        <v>25.6</v>
      </c>
      <c r="F339" s="42" t="s">
        <v>61</v>
      </c>
      <c r="G339" s="45">
        <f t="shared" si="45"/>
        <v>300000</v>
      </c>
      <c r="H339" s="45">
        <f t="shared" si="40"/>
        <v>45000</v>
      </c>
      <c r="I339" s="45">
        <f t="shared" si="41"/>
        <v>7800</v>
      </c>
      <c r="J339" s="45">
        <f t="shared" si="42"/>
        <v>52800</v>
      </c>
      <c r="K339" s="59">
        <f t="shared" si="43"/>
        <v>15840</v>
      </c>
      <c r="L339" s="6"/>
      <c r="M339" s="59">
        <f t="shared" si="44"/>
        <v>36960</v>
      </c>
      <c r="N339" s="45">
        <f t="shared" si="46"/>
        <v>36960</v>
      </c>
      <c r="O339" s="45">
        <f t="shared" si="47"/>
        <v>52800</v>
      </c>
      <c r="P339" s="60">
        <v>44280</v>
      </c>
      <c r="Q339" s="60">
        <v>44644</v>
      </c>
      <c r="R339" s="62" t="s">
        <v>23</v>
      </c>
      <c r="S339" s="62" t="s">
        <v>249</v>
      </c>
    </row>
    <row r="340" s="19" customFormat="1" ht="20" customHeight="1" spans="1:19">
      <c r="A340" s="6">
        <v>334</v>
      </c>
      <c r="B340" s="43" t="s">
        <v>656</v>
      </c>
      <c r="C340" s="43" t="s">
        <v>1151</v>
      </c>
      <c r="D340" s="106">
        <v>2000</v>
      </c>
      <c r="E340" s="44">
        <v>38.6</v>
      </c>
      <c r="F340" s="42" t="s">
        <v>61</v>
      </c>
      <c r="G340" s="45">
        <f t="shared" si="45"/>
        <v>600000</v>
      </c>
      <c r="H340" s="45">
        <f t="shared" si="40"/>
        <v>90000</v>
      </c>
      <c r="I340" s="45">
        <f t="shared" si="41"/>
        <v>15600</v>
      </c>
      <c r="J340" s="45">
        <f t="shared" si="42"/>
        <v>105600</v>
      </c>
      <c r="K340" s="59">
        <f t="shared" si="43"/>
        <v>31680</v>
      </c>
      <c r="L340" s="6"/>
      <c r="M340" s="59">
        <f t="shared" si="44"/>
        <v>73920</v>
      </c>
      <c r="N340" s="45">
        <f t="shared" si="46"/>
        <v>73920</v>
      </c>
      <c r="O340" s="45">
        <f t="shared" si="47"/>
        <v>105600</v>
      </c>
      <c r="P340" s="60">
        <v>44280</v>
      </c>
      <c r="Q340" s="60">
        <v>44644</v>
      </c>
      <c r="R340" s="62" t="s">
        <v>23</v>
      </c>
      <c r="S340" s="62" t="s">
        <v>249</v>
      </c>
    </row>
    <row r="341" s="19" customFormat="1" ht="20" customHeight="1" spans="1:19">
      <c r="A341" s="6">
        <v>335</v>
      </c>
      <c r="B341" s="43" t="s">
        <v>647</v>
      </c>
      <c r="C341" s="43" t="s">
        <v>1152</v>
      </c>
      <c r="D341" s="106">
        <v>2160</v>
      </c>
      <c r="E341" s="44">
        <v>50</v>
      </c>
      <c r="F341" s="42" t="s">
        <v>660</v>
      </c>
      <c r="G341" s="45">
        <f t="shared" si="45"/>
        <v>648000</v>
      </c>
      <c r="H341" s="45">
        <f t="shared" si="40"/>
        <v>97200</v>
      </c>
      <c r="I341" s="45">
        <f t="shared" si="41"/>
        <v>16848</v>
      </c>
      <c r="J341" s="45">
        <f t="shared" si="42"/>
        <v>114048</v>
      </c>
      <c r="K341" s="59">
        <f t="shared" si="43"/>
        <v>34214.4</v>
      </c>
      <c r="L341" s="6"/>
      <c r="M341" s="59">
        <f t="shared" si="44"/>
        <v>79833.6</v>
      </c>
      <c r="N341" s="45">
        <f t="shared" si="46"/>
        <v>79833.6</v>
      </c>
      <c r="O341" s="45">
        <f t="shared" si="47"/>
        <v>114048</v>
      </c>
      <c r="P341" s="60">
        <v>44283</v>
      </c>
      <c r="Q341" s="60">
        <v>44647</v>
      </c>
      <c r="R341" s="62" t="s">
        <v>23</v>
      </c>
      <c r="S341" s="62" t="s">
        <v>649</v>
      </c>
    </row>
    <row r="342" s="19" customFormat="1" ht="20" customHeight="1" spans="1:19">
      <c r="A342" s="6">
        <v>336</v>
      </c>
      <c r="B342" s="43" t="s">
        <v>613</v>
      </c>
      <c r="C342" s="43" t="s">
        <v>1153</v>
      </c>
      <c r="D342" s="106">
        <v>800</v>
      </c>
      <c r="E342" s="44">
        <v>23.23</v>
      </c>
      <c r="F342" s="42" t="s">
        <v>61</v>
      </c>
      <c r="G342" s="45">
        <f t="shared" si="45"/>
        <v>240000</v>
      </c>
      <c r="H342" s="45">
        <f t="shared" si="40"/>
        <v>36000</v>
      </c>
      <c r="I342" s="45">
        <f t="shared" si="41"/>
        <v>6240</v>
      </c>
      <c r="J342" s="45">
        <f t="shared" si="42"/>
        <v>42240</v>
      </c>
      <c r="K342" s="59">
        <f t="shared" si="43"/>
        <v>12672</v>
      </c>
      <c r="L342" s="6"/>
      <c r="M342" s="59">
        <f t="shared" si="44"/>
        <v>29568</v>
      </c>
      <c r="N342" s="45">
        <f t="shared" si="46"/>
        <v>29568</v>
      </c>
      <c r="O342" s="45">
        <f t="shared" si="47"/>
        <v>42240</v>
      </c>
      <c r="P342" s="60">
        <v>44280</v>
      </c>
      <c r="Q342" s="60">
        <v>44644</v>
      </c>
      <c r="R342" s="62" t="s">
        <v>23</v>
      </c>
      <c r="S342" s="62" t="s">
        <v>246</v>
      </c>
    </row>
    <row r="343" s="19" customFormat="1" ht="20" customHeight="1" spans="1:19">
      <c r="A343" s="6">
        <v>337</v>
      </c>
      <c r="B343" s="43" t="s">
        <v>601</v>
      </c>
      <c r="C343" s="43" t="s">
        <v>1154</v>
      </c>
      <c r="D343" s="106">
        <v>1500</v>
      </c>
      <c r="E343" s="44">
        <v>34.12</v>
      </c>
      <c r="F343" s="42" t="s">
        <v>107</v>
      </c>
      <c r="G343" s="45">
        <f t="shared" si="45"/>
        <v>450000</v>
      </c>
      <c r="H343" s="45">
        <f t="shared" si="40"/>
        <v>67500</v>
      </c>
      <c r="I343" s="45">
        <f t="shared" si="41"/>
        <v>11700</v>
      </c>
      <c r="J343" s="45">
        <f t="shared" si="42"/>
        <v>79200</v>
      </c>
      <c r="K343" s="59">
        <f t="shared" si="43"/>
        <v>23760</v>
      </c>
      <c r="L343" s="6"/>
      <c r="M343" s="59">
        <f t="shared" si="44"/>
        <v>55440</v>
      </c>
      <c r="N343" s="45">
        <f t="shared" si="46"/>
        <v>55440</v>
      </c>
      <c r="O343" s="45">
        <f t="shared" si="47"/>
        <v>79200</v>
      </c>
      <c r="P343" s="60">
        <v>44283</v>
      </c>
      <c r="Q343" s="60">
        <v>44647</v>
      </c>
      <c r="R343" s="62" t="s">
        <v>23</v>
      </c>
      <c r="S343" s="62" t="s">
        <v>665</v>
      </c>
    </row>
    <row r="344" s="19" customFormat="1" ht="20" customHeight="1" spans="1:19">
      <c r="A344" s="6">
        <v>338</v>
      </c>
      <c r="B344" s="43" t="s">
        <v>716</v>
      </c>
      <c r="C344" s="43" t="s">
        <v>1155</v>
      </c>
      <c r="D344" s="106">
        <v>1400</v>
      </c>
      <c r="E344" s="44">
        <v>31.84</v>
      </c>
      <c r="F344" s="42" t="s">
        <v>61</v>
      </c>
      <c r="G344" s="45">
        <f t="shared" si="45"/>
        <v>420000</v>
      </c>
      <c r="H344" s="45">
        <f t="shared" si="40"/>
        <v>63000</v>
      </c>
      <c r="I344" s="45">
        <f t="shared" si="41"/>
        <v>10920</v>
      </c>
      <c r="J344" s="45">
        <f t="shared" si="42"/>
        <v>73920</v>
      </c>
      <c r="K344" s="59">
        <f t="shared" si="43"/>
        <v>22176</v>
      </c>
      <c r="L344" s="6"/>
      <c r="M344" s="59">
        <f t="shared" si="44"/>
        <v>51744</v>
      </c>
      <c r="N344" s="45">
        <f t="shared" si="46"/>
        <v>51744</v>
      </c>
      <c r="O344" s="45">
        <f t="shared" si="47"/>
        <v>73920</v>
      </c>
      <c r="P344" s="60">
        <v>44284</v>
      </c>
      <c r="Q344" s="60">
        <v>44648</v>
      </c>
      <c r="R344" s="62" t="s">
        <v>23</v>
      </c>
      <c r="S344" s="62" t="s">
        <v>489</v>
      </c>
    </row>
    <row r="345" s="19" customFormat="1" ht="20" customHeight="1" spans="1:19">
      <c r="A345" s="6">
        <v>339</v>
      </c>
      <c r="B345" s="43" t="s">
        <v>1156</v>
      </c>
      <c r="C345" s="43" t="s">
        <v>1157</v>
      </c>
      <c r="D345" s="106">
        <v>600</v>
      </c>
      <c r="E345" s="44">
        <v>16.8</v>
      </c>
      <c r="F345" s="42" t="s">
        <v>61</v>
      </c>
      <c r="G345" s="45">
        <f t="shared" si="45"/>
        <v>180000</v>
      </c>
      <c r="H345" s="45">
        <f t="shared" si="40"/>
        <v>27000</v>
      </c>
      <c r="I345" s="45">
        <f t="shared" si="41"/>
        <v>4680</v>
      </c>
      <c r="J345" s="45">
        <f t="shared" si="42"/>
        <v>31680</v>
      </c>
      <c r="K345" s="59">
        <f t="shared" si="43"/>
        <v>9504</v>
      </c>
      <c r="L345" s="6"/>
      <c r="M345" s="59">
        <f t="shared" si="44"/>
        <v>22176</v>
      </c>
      <c r="N345" s="45">
        <f t="shared" si="46"/>
        <v>22176</v>
      </c>
      <c r="O345" s="45">
        <f t="shared" si="47"/>
        <v>31680</v>
      </c>
      <c r="P345" s="60">
        <v>44282</v>
      </c>
      <c r="Q345" s="60">
        <v>44646</v>
      </c>
      <c r="R345" s="62" t="s">
        <v>23</v>
      </c>
      <c r="S345" s="62" t="s">
        <v>1158</v>
      </c>
    </row>
    <row r="346" s="19" customFormat="1" ht="20" customHeight="1" spans="1:19">
      <c r="A346" s="6">
        <v>340</v>
      </c>
      <c r="B346" s="43" t="s">
        <v>683</v>
      </c>
      <c r="C346" s="43" t="s">
        <v>1159</v>
      </c>
      <c r="D346" s="106">
        <v>1600</v>
      </c>
      <c r="E346" s="44">
        <v>38.07</v>
      </c>
      <c r="F346" s="42" t="s">
        <v>107</v>
      </c>
      <c r="G346" s="45">
        <f t="shared" si="45"/>
        <v>480000</v>
      </c>
      <c r="H346" s="45">
        <f t="shared" si="40"/>
        <v>72000</v>
      </c>
      <c r="I346" s="45">
        <f t="shared" si="41"/>
        <v>12480</v>
      </c>
      <c r="J346" s="45">
        <f t="shared" si="42"/>
        <v>84480</v>
      </c>
      <c r="K346" s="59">
        <f t="shared" si="43"/>
        <v>25344</v>
      </c>
      <c r="L346" s="6"/>
      <c r="M346" s="59">
        <f t="shared" si="44"/>
        <v>59136</v>
      </c>
      <c r="N346" s="45">
        <f t="shared" si="46"/>
        <v>59136</v>
      </c>
      <c r="O346" s="45">
        <f t="shared" si="47"/>
        <v>84480</v>
      </c>
      <c r="P346" s="60">
        <v>44282</v>
      </c>
      <c r="Q346" s="60">
        <v>44646</v>
      </c>
      <c r="R346" s="62" t="s">
        <v>23</v>
      </c>
      <c r="S346" s="62" t="s">
        <v>241</v>
      </c>
    </row>
    <row r="347" s="19" customFormat="1" ht="20" customHeight="1" spans="1:19">
      <c r="A347" s="6">
        <v>341</v>
      </c>
      <c r="B347" s="43" t="s">
        <v>670</v>
      </c>
      <c r="C347" s="43" t="s">
        <v>1160</v>
      </c>
      <c r="D347" s="106">
        <v>900</v>
      </c>
      <c r="E347" s="44">
        <v>24</v>
      </c>
      <c r="F347" s="42" t="s">
        <v>61</v>
      </c>
      <c r="G347" s="45">
        <f t="shared" si="45"/>
        <v>270000</v>
      </c>
      <c r="H347" s="45">
        <f t="shared" si="40"/>
        <v>40500</v>
      </c>
      <c r="I347" s="45">
        <f t="shared" si="41"/>
        <v>7020</v>
      </c>
      <c r="J347" s="45">
        <f t="shared" si="42"/>
        <v>47520</v>
      </c>
      <c r="K347" s="59">
        <f t="shared" si="43"/>
        <v>14256</v>
      </c>
      <c r="L347" s="6"/>
      <c r="M347" s="59">
        <f t="shared" si="44"/>
        <v>33264</v>
      </c>
      <c r="N347" s="45">
        <f t="shared" si="46"/>
        <v>33264</v>
      </c>
      <c r="O347" s="45">
        <f t="shared" si="47"/>
        <v>47520</v>
      </c>
      <c r="P347" s="60">
        <v>44282</v>
      </c>
      <c r="Q347" s="60">
        <v>44646</v>
      </c>
      <c r="R347" s="62" t="s">
        <v>23</v>
      </c>
      <c r="S347" s="62" t="s">
        <v>352</v>
      </c>
    </row>
    <row r="348" s="19" customFormat="1" ht="20" customHeight="1" spans="1:19">
      <c r="A348" s="6">
        <v>342</v>
      </c>
      <c r="B348" s="43" t="s">
        <v>672</v>
      </c>
      <c r="C348" s="43" t="s">
        <v>1161</v>
      </c>
      <c r="D348" s="106">
        <v>1310</v>
      </c>
      <c r="E348" s="44">
        <v>30.11</v>
      </c>
      <c r="F348" s="42" t="s">
        <v>113</v>
      </c>
      <c r="G348" s="45">
        <f t="shared" si="45"/>
        <v>393000</v>
      </c>
      <c r="H348" s="45">
        <f t="shared" si="40"/>
        <v>58950</v>
      </c>
      <c r="I348" s="45">
        <f t="shared" si="41"/>
        <v>10218</v>
      </c>
      <c r="J348" s="45">
        <f t="shared" si="42"/>
        <v>69168</v>
      </c>
      <c r="K348" s="59">
        <f t="shared" si="43"/>
        <v>20750.4</v>
      </c>
      <c r="L348" s="6"/>
      <c r="M348" s="59">
        <f t="shared" si="44"/>
        <v>48417.6</v>
      </c>
      <c r="N348" s="45">
        <f t="shared" si="46"/>
        <v>48417.6</v>
      </c>
      <c r="O348" s="45">
        <f t="shared" si="47"/>
        <v>69168</v>
      </c>
      <c r="P348" s="60">
        <v>44282</v>
      </c>
      <c r="Q348" s="60">
        <v>44646</v>
      </c>
      <c r="R348" s="62" t="s">
        <v>23</v>
      </c>
      <c r="S348" s="62" t="s">
        <v>364</v>
      </c>
    </row>
    <row r="349" s="19" customFormat="1" ht="20" customHeight="1" spans="1:19">
      <c r="A349" s="6">
        <v>343</v>
      </c>
      <c r="B349" s="43" t="s">
        <v>662</v>
      </c>
      <c r="C349" s="43" t="s">
        <v>1162</v>
      </c>
      <c r="D349" s="106">
        <v>2000</v>
      </c>
      <c r="E349" s="44">
        <v>49.76</v>
      </c>
      <c r="F349" s="42" t="s">
        <v>61</v>
      </c>
      <c r="G349" s="45">
        <f t="shared" si="45"/>
        <v>600000</v>
      </c>
      <c r="H349" s="45">
        <f t="shared" si="40"/>
        <v>90000</v>
      </c>
      <c r="I349" s="45">
        <f t="shared" si="41"/>
        <v>15600</v>
      </c>
      <c r="J349" s="45">
        <f t="shared" si="42"/>
        <v>105600</v>
      </c>
      <c r="K349" s="59">
        <f t="shared" si="43"/>
        <v>31680</v>
      </c>
      <c r="L349" s="6"/>
      <c r="M349" s="59">
        <f t="shared" si="44"/>
        <v>73920</v>
      </c>
      <c r="N349" s="45">
        <f t="shared" si="46"/>
        <v>73920</v>
      </c>
      <c r="O349" s="45">
        <f t="shared" si="47"/>
        <v>105600</v>
      </c>
      <c r="P349" s="60">
        <v>44283</v>
      </c>
      <c r="Q349" s="60">
        <v>44647</v>
      </c>
      <c r="R349" s="62" t="s">
        <v>23</v>
      </c>
      <c r="S349" s="62" t="s">
        <v>652</v>
      </c>
    </row>
    <row r="350" s="19" customFormat="1" ht="20" customHeight="1" spans="1:19">
      <c r="A350" s="6">
        <v>344</v>
      </c>
      <c r="B350" s="43" t="s">
        <v>666</v>
      </c>
      <c r="C350" s="43" t="s">
        <v>1163</v>
      </c>
      <c r="D350" s="106">
        <v>670</v>
      </c>
      <c r="E350" s="44">
        <v>15.27</v>
      </c>
      <c r="F350" s="42" t="s">
        <v>61</v>
      </c>
      <c r="G350" s="45">
        <f t="shared" si="45"/>
        <v>201000</v>
      </c>
      <c r="H350" s="45">
        <f t="shared" si="40"/>
        <v>30150</v>
      </c>
      <c r="I350" s="45">
        <f t="shared" si="41"/>
        <v>5226</v>
      </c>
      <c r="J350" s="45">
        <f t="shared" si="42"/>
        <v>35376</v>
      </c>
      <c r="K350" s="59">
        <f t="shared" si="43"/>
        <v>10612.8</v>
      </c>
      <c r="L350" s="6"/>
      <c r="M350" s="59">
        <f t="shared" si="44"/>
        <v>24763.2</v>
      </c>
      <c r="N350" s="45">
        <f t="shared" si="46"/>
        <v>24763.2</v>
      </c>
      <c r="O350" s="45">
        <f t="shared" si="47"/>
        <v>35376</v>
      </c>
      <c r="P350" s="60">
        <v>44280</v>
      </c>
      <c r="Q350" s="60">
        <v>44644</v>
      </c>
      <c r="R350" s="62" t="s">
        <v>23</v>
      </c>
      <c r="S350" s="62" t="s">
        <v>668</v>
      </c>
    </row>
    <row r="351" s="19" customFormat="1" ht="20" customHeight="1" spans="1:19">
      <c r="A351" s="6">
        <v>345</v>
      </c>
      <c r="B351" s="43" t="s">
        <v>627</v>
      </c>
      <c r="C351" s="43" t="s">
        <v>1164</v>
      </c>
      <c r="D351" s="106">
        <v>1300</v>
      </c>
      <c r="E351" s="44">
        <v>38.05</v>
      </c>
      <c r="F351" s="42" t="s">
        <v>61</v>
      </c>
      <c r="G351" s="45">
        <f t="shared" si="45"/>
        <v>390000</v>
      </c>
      <c r="H351" s="45">
        <f t="shared" si="40"/>
        <v>58500</v>
      </c>
      <c r="I351" s="45">
        <f t="shared" si="41"/>
        <v>10140</v>
      </c>
      <c r="J351" s="45">
        <f t="shared" si="42"/>
        <v>68640</v>
      </c>
      <c r="K351" s="59">
        <f t="shared" si="43"/>
        <v>20592</v>
      </c>
      <c r="L351" s="6"/>
      <c r="M351" s="59">
        <f t="shared" si="44"/>
        <v>48048</v>
      </c>
      <c r="N351" s="45">
        <f t="shared" si="46"/>
        <v>48048</v>
      </c>
      <c r="O351" s="45">
        <f t="shared" si="47"/>
        <v>68640</v>
      </c>
      <c r="P351" s="60">
        <v>44283</v>
      </c>
      <c r="Q351" s="60">
        <v>44647</v>
      </c>
      <c r="R351" s="62" t="s">
        <v>23</v>
      </c>
      <c r="S351" s="62" t="s">
        <v>603</v>
      </c>
    </row>
    <row r="352" s="19" customFormat="1" ht="20" customHeight="1" spans="1:19">
      <c r="A352" s="6">
        <v>346</v>
      </c>
      <c r="B352" s="43" t="s">
        <v>688</v>
      </c>
      <c r="C352" s="43" t="s">
        <v>1165</v>
      </c>
      <c r="D352" s="106">
        <v>2100</v>
      </c>
      <c r="E352" s="44">
        <v>70</v>
      </c>
      <c r="F352" s="42" t="s">
        <v>61</v>
      </c>
      <c r="G352" s="45">
        <f t="shared" si="45"/>
        <v>630000</v>
      </c>
      <c r="H352" s="45">
        <f t="shared" si="40"/>
        <v>94500</v>
      </c>
      <c r="I352" s="45">
        <f t="shared" si="41"/>
        <v>16380</v>
      </c>
      <c r="J352" s="45">
        <f t="shared" si="42"/>
        <v>110880</v>
      </c>
      <c r="K352" s="59">
        <f t="shared" si="43"/>
        <v>33264</v>
      </c>
      <c r="L352" s="6"/>
      <c r="M352" s="59">
        <f t="shared" si="44"/>
        <v>77616</v>
      </c>
      <c r="N352" s="45">
        <f t="shared" si="46"/>
        <v>77616</v>
      </c>
      <c r="O352" s="45">
        <f t="shared" si="47"/>
        <v>110880</v>
      </c>
      <c r="P352" s="60">
        <v>44284</v>
      </c>
      <c r="Q352" s="60">
        <v>44648</v>
      </c>
      <c r="R352" s="62" t="s">
        <v>23</v>
      </c>
      <c r="S352" s="62" t="s">
        <v>241</v>
      </c>
    </row>
    <row r="353" s="19" customFormat="1" ht="20" customHeight="1" spans="1:19">
      <c r="A353" s="6">
        <v>347</v>
      </c>
      <c r="B353" s="43" t="s">
        <v>677</v>
      </c>
      <c r="C353" s="43" t="s">
        <v>1166</v>
      </c>
      <c r="D353" s="106">
        <v>1800</v>
      </c>
      <c r="E353" s="44">
        <v>56.38</v>
      </c>
      <c r="F353" s="42" t="s">
        <v>107</v>
      </c>
      <c r="G353" s="45">
        <f t="shared" si="45"/>
        <v>540000</v>
      </c>
      <c r="H353" s="45">
        <f t="shared" si="40"/>
        <v>81000</v>
      </c>
      <c r="I353" s="45">
        <f t="shared" si="41"/>
        <v>14040</v>
      </c>
      <c r="J353" s="45">
        <f t="shared" si="42"/>
        <v>95040</v>
      </c>
      <c r="K353" s="59">
        <f t="shared" si="43"/>
        <v>28512</v>
      </c>
      <c r="L353" s="6"/>
      <c r="M353" s="59">
        <f t="shared" si="44"/>
        <v>66528</v>
      </c>
      <c r="N353" s="45">
        <f t="shared" si="46"/>
        <v>66528</v>
      </c>
      <c r="O353" s="45">
        <f t="shared" si="47"/>
        <v>95040</v>
      </c>
      <c r="P353" s="60">
        <v>44284</v>
      </c>
      <c r="Q353" s="60">
        <v>44648</v>
      </c>
      <c r="R353" s="62" t="s">
        <v>23</v>
      </c>
      <c r="S353" s="62" t="s">
        <v>241</v>
      </c>
    </row>
    <row r="354" s="19" customFormat="1" ht="20" customHeight="1" spans="1:19">
      <c r="A354" s="6">
        <v>348</v>
      </c>
      <c r="B354" s="43" t="s">
        <v>666</v>
      </c>
      <c r="C354" s="43" t="s">
        <v>1167</v>
      </c>
      <c r="D354" s="106">
        <v>1000</v>
      </c>
      <c r="E354" s="44">
        <v>22.75</v>
      </c>
      <c r="F354" s="42" t="s">
        <v>61</v>
      </c>
      <c r="G354" s="45">
        <f t="shared" si="45"/>
        <v>300000</v>
      </c>
      <c r="H354" s="45">
        <f t="shared" si="40"/>
        <v>45000</v>
      </c>
      <c r="I354" s="45">
        <f t="shared" si="41"/>
        <v>7800</v>
      </c>
      <c r="J354" s="45">
        <f t="shared" si="42"/>
        <v>52800</v>
      </c>
      <c r="K354" s="59">
        <f t="shared" si="43"/>
        <v>15840</v>
      </c>
      <c r="L354" s="6"/>
      <c r="M354" s="59">
        <f t="shared" si="44"/>
        <v>36960</v>
      </c>
      <c r="N354" s="45">
        <f t="shared" si="46"/>
        <v>36960</v>
      </c>
      <c r="O354" s="45">
        <f t="shared" si="47"/>
        <v>52800</v>
      </c>
      <c r="P354" s="60">
        <v>44280</v>
      </c>
      <c r="Q354" s="60">
        <v>44644</v>
      </c>
      <c r="R354" s="62" t="s">
        <v>23</v>
      </c>
      <c r="S354" s="62" t="s">
        <v>668</v>
      </c>
    </row>
    <row r="355" s="19" customFormat="1" ht="20" customHeight="1" spans="1:19">
      <c r="A355" s="6">
        <v>349</v>
      </c>
      <c r="B355" s="43" t="s">
        <v>670</v>
      </c>
      <c r="C355" s="43" t="s">
        <v>1168</v>
      </c>
      <c r="D355" s="106">
        <v>1080</v>
      </c>
      <c r="E355" s="44">
        <v>34</v>
      </c>
      <c r="F355" s="42" t="s">
        <v>61</v>
      </c>
      <c r="G355" s="45">
        <f t="shared" si="45"/>
        <v>324000</v>
      </c>
      <c r="H355" s="45">
        <f t="shared" si="40"/>
        <v>48600</v>
      </c>
      <c r="I355" s="45">
        <f t="shared" si="41"/>
        <v>8424</v>
      </c>
      <c r="J355" s="45">
        <f t="shared" si="42"/>
        <v>57024</v>
      </c>
      <c r="K355" s="59">
        <f t="shared" si="43"/>
        <v>17107.2</v>
      </c>
      <c r="L355" s="6"/>
      <c r="M355" s="59">
        <f t="shared" si="44"/>
        <v>39916.8</v>
      </c>
      <c r="N355" s="45">
        <f t="shared" si="46"/>
        <v>39916.8</v>
      </c>
      <c r="O355" s="45">
        <f t="shared" si="47"/>
        <v>57024</v>
      </c>
      <c r="P355" s="60">
        <v>44282</v>
      </c>
      <c r="Q355" s="60">
        <v>44646</v>
      </c>
      <c r="R355" s="62" t="s">
        <v>23</v>
      </c>
      <c r="S355" s="62" t="s">
        <v>352</v>
      </c>
    </row>
    <row r="356" s="19" customFormat="1" ht="20" customHeight="1" spans="1:19">
      <c r="A356" s="6">
        <v>350</v>
      </c>
      <c r="B356" s="43" t="s">
        <v>1156</v>
      </c>
      <c r="C356" s="43" t="s">
        <v>1169</v>
      </c>
      <c r="D356" s="106">
        <v>1446</v>
      </c>
      <c r="E356" s="44">
        <v>49.4</v>
      </c>
      <c r="F356" s="42" t="s">
        <v>113</v>
      </c>
      <c r="G356" s="45">
        <f t="shared" si="45"/>
        <v>433800</v>
      </c>
      <c r="H356" s="45">
        <f t="shared" si="40"/>
        <v>65070</v>
      </c>
      <c r="I356" s="45">
        <f t="shared" si="41"/>
        <v>11278.8</v>
      </c>
      <c r="J356" s="45">
        <f t="shared" si="42"/>
        <v>76348.8</v>
      </c>
      <c r="K356" s="59">
        <f t="shared" si="43"/>
        <v>22904.64</v>
      </c>
      <c r="L356" s="6"/>
      <c r="M356" s="59">
        <f t="shared" si="44"/>
        <v>53444.16</v>
      </c>
      <c r="N356" s="45">
        <f t="shared" si="46"/>
        <v>53444.16</v>
      </c>
      <c r="O356" s="45">
        <f t="shared" si="47"/>
        <v>76348.8</v>
      </c>
      <c r="P356" s="60">
        <v>44282</v>
      </c>
      <c r="Q356" s="60">
        <v>44646</v>
      </c>
      <c r="R356" s="62" t="s">
        <v>23</v>
      </c>
      <c r="S356" s="62" t="s">
        <v>1158</v>
      </c>
    </row>
    <row r="357" s="19" customFormat="1" ht="20" customHeight="1" spans="1:19">
      <c r="A357" s="6">
        <v>351</v>
      </c>
      <c r="B357" s="43" t="s">
        <v>681</v>
      </c>
      <c r="C357" s="43" t="s">
        <v>1170</v>
      </c>
      <c r="D357" s="106">
        <v>1700</v>
      </c>
      <c r="E357" s="44">
        <v>45.75</v>
      </c>
      <c r="F357" s="42" t="s">
        <v>61</v>
      </c>
      <c r="G357" s="45">
        <f t="shared" si="45"/>
        <v>510000</v>
      </c>
      <c r="H357" s="45">
        <f t="shared" si="40"/>
        <v>76500</v>
      </c>
      <c r="I357" s="45">
        <f t="shared" si="41"/>
        <v>13260</v>
      </c>
      <c r="J357" s="45">
        <f t="shared" si="42"/>
        <v>89760</v>
      </c>
      <c r="K357" s="59">
        <f t="shared" si="43"/>
        <v>26928</v>
      </c>
      <c r="L357" s="6"/>
      <c r="M357" s="59">
        <f t="shared" si="44"/>
        <v>62832</v>
      </c>
      <c r="N357" s="45">
        <f t="shared" si="46"/>
        <v>62832</v>
      </c>
      <c r="O357" s="45">
        <f t="shared" si="47"/>
        <v>89760</v>
      </c>
      <c r="P357" s="60">
        <v>44283</v>
      </c>
      <c r="Q357" s="60">
        <v>44647</v>
      </c>
      <c r="R357" s="62" t="s">
        <v>23</v>
      </c>
      <c r="S357" s="62" t="s">
        <v>665</v>
      </c>
    </row>
    <row r="358" s="19" customFormat="1" ht="20" customHeight="1" spans="1:19">
      <c r="A358" s="6">
        <v>352</v>
      </c>
      <c r="B358" s="43" t="s">
        <v>685</v>
      </c>
      <c r="C358" s="43" t="s">
        <v>1171</v>
      </c>
      <c r="D358" s="106">
        <v>2680</v>
      </c>
      <c r="E358" s="44">
        <v>61.07</v>
      </c>
      <c r="F358" s="42" t="s">
        <v>107</v>
      </c>
      <c r="G358" s="45">
        <f t="shared" si="45"/>
        <v>804000</v>
      </c>
      <c r="H358" s="45">
        <f t="shared" si="40"/>
        <v>120600</v>
      </c>
      <c r="I358" s="45">
        <f t="shared" si="41"/>
        <v>20904</v>
      </c>
      <c r="J358" s="45">
        <f t="shared" si="42"/>
        <v>141504</v>
      </c>
      <c r="K358" s="59">
        <f t="shared" si="43"/>
        <v>42451.2</v>
      </c>
      <c r="L358" s="6"/>
      <c r="M358" s="59">
        <f t="shared" si="44"/>
        <v>99052.8</v>
      </c>
      <c r="N358" s="45">
        <f t="shared" si="46"/>
        <v>99052.8</v>
      </c>
      <c r="O358" s="45">
        <f t="shared" si="47"/>
        <v>141504</v>
      </c>
      <c r="P358" s="60">
        <v>44284</v>
      </c>
      <c r="Q358" s="60">
        <v>44648</v>
      </c>
      <c r="R358" s="62" t="s">
        <v>23</v>
      </c>
      <c r="S358" s="62" t="s">
        <v>687</v>
      </c>
    </row>
    <row r="359" s="19" customFormat="1" ht="20" customHeight="1" spans="1:19">
      <c r="A359" s="6">
        <v>353</v>
      </c>
      <c r="B359" s="43" t="s">
        <v>697</v>
      </c>
      <c r="C359" s="43" t="s">
        <v>1172</v>
      </c>
      <c r="D359" s="106">
        <v>1500</v>
      </c>
      <c r="E359" s="44">
        <v>35</v>
      </c>
      <c r="F359" s="42" t="s">
        <v>107</v>
      </c>
      <c r="G359" s="45">
        <f t="shared" si="45"/>
        <v>450000</v>
      </c>
      <c r="H359" s="45">
        <f t="shared" si="40"/>
        <v>67500</v>
      </c>
      <c r="I359" s="45">
        <f t="shared" si="41"/>
        <v>11700</v>
      </c>
      <c r="J359" s="45">
        <f t="shared" si="42"/>
        <v>79200</v>
      </c>
      <c r="K359" s="59">
        <f t="shared" si="43"/>
        <v>23760</v>
      </c>
      <c r="L359" s="6"/>
      <c r="M359" s="59">
        <f t="shared" si="44"/>
        <v>55440</v>
      </c>
      <c r="N359" s="45">
        <f t="shared" si="46"/>
        <v>55440</v>
      </c>
      <c r="O359" s="45">
        <f t="shared" si="47"/>
        <v>79200</v>
      </c>
      <c r="P359" s="60">
        <v>44285</v>
      </c>
      <c r="Q359" s="60">
        <v>44649</v>
      </c>
      <c r="R359" s="62" t="s">
        <v>23</v>
      </c>
      <c r="S359" s="62" t="s">
        <v>241</v>
      </c>
    </row>
    <row r="360" s="19" customFormat="1" ht="20" customHeight="1" spans="1:19">
      <c r="A360" s="6">
        <v>354</v>
      </c>
      <c r="B360" s="43" t="s">
        <v>690</v>
      </c>
      <c r="C360" s="43" t="s">
        <v>1173</v>
      </c>
      <c r="D360" s="6">
        <v>1800</v>
      </c>
      <c r="E360" s="44">
        <v>42.71</v>
      </c>
      <c r="F360" s="43" t="s">
        <v>61</v>
      </c>
      <c r="G360" s="45">
        <f t="shared" si="45"/>
        <v>540000</v>
      </c>
      <c r="H360" s="45">
        <f t="shared" si="40"/>
        <v>81000</v>
      </c>
      <c r="I360" s="45">
        <f t="shared" si="41"/>
        <v>14040</v>
      </c>
      <c r="J360" s="45">
        <f t="shared" si="42"/>
        <v>95040</v>
      </c>
      <c r="K360" s="59">
        <f t="shared" si="43"/>
        <v>28512</v>
      </c>
      <c r="L360" s="6"/>
      <c r="M360" s="59">
        <f t="shared" si="44"/>
        <v>66528</v>
      </c>
      <c r="N360" s="45">
        <f t="shared" si="46"/>
        <v>66528</v>
      </c>
      <c r="O360" s="45">
        <f t="shared" si="47"/>
        <v>95040</v>
      </c>
      <c r="P360" s="60">
        <v>44286</v>
      </c>
      <c r="Q360" s="60">
        <v>44650</v>
      </c>
      <c r="R360" s="62" t="s">
        <v>26</v>
      </c>
      <c r="S360" s="62" t="s">
        <v>356</v>
      </c>
    </row>
    <row r="361" s="19" customFormat="1" ht="20" customHeight="1" spans="1:19">
      <c r="A361" s="6">
        <v>355</v>
      </c>
      <c r="B361" s="43" t="s">
        <v>690</v>
      </c>
      <c r="C361" s="43" t="s">
        <v>1174</v>
      </c>
      <c r="D361" s="6">
        <v>1700</v>
      </c>
      <c r="E361" s="44">
        <v>38.69</v>
      </c>
      <c r="F361" s="43" t="s">
        <v>68</v>
      </c>
      <c r="G361" s="45">
        <f t="shared" si="45"/>
        <v>510000</v>
      </c>
      <c r="H361" s="45">
        <f t="shared" si="40"/>
        <v>76500</v>
      </c>
      <c r="I361" s="45">
        <f t="shared" si="41"/>
        <v>13260</v>
      </c>
      <c r="J361" s="45">
        <f t="shared" si="42"/>
        <v>89760</v>
      </c>
      <c r="K361" s="59">
        <f t="shared" si="43"/>
        <v>26928</v>
      </c>
      <c r="L361" s="6"/>
      <c r="M361" s="59">
        <f t="shared" si="44"/>
        <v>62832</v>
      </c>
      <c r="N361" s="45">
        <f t="shared" si="46"/>
        <v>62832</v>
      </c>
      <c r="O361" s="45">
        <f t="shared" si="47"/>
        <v>89760</v>
      </c>
      <c r="P361" s="60">
        <v>44286</v>
      </c>
      <c r="Q361" s="60">
        <v>44650</v>
      </c>
      <c r="R361" s="62" t="s">
        <v>26</v>
      </c>
      <c r="S361" s="62" t="s">
        <v>356</v>
      </c>
    </row>
    <row r="362" s="19" customFormat="1" ht="20" customHeight="1" spans="1:19">
      <c r="A362" s="6">
        <v>356</v>
      </c>
      <c r="B362" s="43" t="s">
        <v>1175</v>
      </c>
      <c r="C362" s="43" t="s">
        <v>1176</v>
      </c>
      <c r="D362" s="106">
        <v>840</v>
      </c>
      <c r="E362" s="44">
        <v>35.2</v>
      </c>
      <c r="F362" s="42" t="s">
        <v>970</v>
      </c>
      <c r="G362" s="45">
        <f t="shared" si="45"/>
        <v>252000</v>
      </c>
      <c r="H362" s="45">
        <f t="shared" si="40"/>
        <v>37800</v>
      </c>
      <c r="I362" s="45">
        <f t="shared" si="41"/>
        <v>6552</v>
      </c>
      <c r="J362" s="45">
        <f t="shared" si="42"/>
        <v>44352</v>
      </c>
      <c r="K362" s="59">
        <f t="shared" si="43"/>
        <v>13305.6</v>
      </c>
      <c r="L362" s="6"/>
      <c r="M362" s="59">
        <f t="shared" si="44"/>
        <v>31046.4</v>
      </c>
      <c r="N362" s="45">
        <f t="shared" si="46"/>
        <v>31046.4</v>
      </c>
      <c r="O362" s="45">
        <f t="shared" si="47"/>
        <v>44352</v>
      </c>
      <c r="P362" s="60">
        <v>44284</v>
      </c>
      <c r="Q362" s="60">
        <v>44648</v>
      </c>
      <c r="R362" s="62" t="s">
        <v>23</v>
      </c>
      <c r="S362" s="62" t="s">
        <v>1177</v>
      </c>
    </row>
    <row r="363" s="19" customFormat="1" ht="20" customHeight="1" spans="1:19">
      <c r="A363" s="6">
        <v>357</v>
      </c>
      <c r="B363" s="43" t="s">
        <v>1175</v>
      </c>
      <c r="C363" s="43" t="s">
        <v>1178</v>
      </c>
      <c r="D363" s="106">
        <v>340</v>
      </c>
      <c r="E363" s="44">
        <v>11.84</v>
      </c>
      <c r="F363" s="42" t="s">
        <v>61</v>
      </c>
      <c r="G363" s="45">
        <f t="shared" si="45"/>
        <v>102000</v>
      </c>
      <c r="H363" s="45">
        <f t="shared" si="40"/>
        <v>15300</v>
      </c>
      <c r="I363" s="45">
        <f t="shared" si="41"/>
        <v>2652</v>
      </c>
      <c r="J363" s="45">
        <f t="shared" si="42"/>
        <v>17952</v>
      </c>
      <c r="K363" s="59">
        <f t="shared" si="43"/>
        <v>5385.6</v>
      </c>
      <c r="L363" s="6"/>
      <c r="M363" s="59">
        <f t="shared" si="44"/>
        <v>12566.4</v>
      </c>
      <c r="N363" s="45">
        <f t="shared" si="46"/>
        <v>12566.4</v>
      </c>
      <c r="O363" s="45">
        <f t="shared" si="47"/>
        <v>17952</v>
      </c>
      <c r="P363" s="60">
        <v>44284</v>
      </c>
      <c r="Q363" s="60">
        <v>44648</v>
      </c>
      <c r="R363" s="62" t="s">
        <v>23</v>
      </c>
      <c r="S363" s="62" t="s">
        <v>1177</v>
      </c>
    </row>
    <row r="364" s="19" customFormat="1" ht="20" customHeight="1" spans="1:19">
      <c r="A364" s="6">
        <v>358</v>
      </c>
      <c r="B364" s="43" t="s">
        <v>695</v>
      </c>
      <c r="C364" s="43" t="s">
        <v>1179</v>
      </c>
      <c r="D364" s="106">
        <v>2000</v>
      </c>
      <c r="E364" s="44">
        <v>35.51</v>
      </c>
      <c r="F364" s="42" t="s">
        <v>61</v>
      </c>
      <c r="G364" s="45">
        <f t="shared" si="45"/>
        <v>600000</v>
      </c>
      <c r="H364" s="45">
        <f t="shared" si="40"/>
        <v>90000</v>
      </c>
      <c r="I364" s="45">
        <f t="shared" si="41"/>
        <v>15600</v>
      </c>
      <c r="J364" s="45">
        <f t="shared" si="42"/>
        <v>105600</v>
      </c>
      <c r="K364" s="59">
        <f t="shared" si="43"/>
        <v>31680</v>
      </c>
      <c r="L364" s="6"/>
      <c r="M364" s="59">
        <f t="shared" si="44"/>
        <v>73920</v>
      </c>
      <c r="N364" s="45">
        <f t="shared" si="46"/>
        <v>73920</v>
      </c>
      <c r="O364" s="45">
        <f t="shared" si="47"/>
        <v>105600</v>
      </c>
      <c r="P364" s="60">
        <v>44284</v>
      </c>
      <c r="Q364" s="60">
        <v>44648</v>
      </c>
      <c r="R364" s="62" t="s">
        <v>23</v>
      </c>
      <c r="S364" s="62" t="s">
        <v>489</v>
      </c>
    </row>
    <row r="365" s="19" customFormat="1" ht="20" customHeight="1" spans="1:19">
      <c r="A365" s="6">
        <v>359</v>
      </c>
      <c r="B365" s="43" t="s">
        <v>697</v>
      </c>
      <c r="C365" s="43" t="s">
        <v>1180</v>
      </c>
      <c r="D365" s="106">
        <v>1800</v>
      </c>
      <c r="E365" s="44">
        <v>41.9</v>
      </c>
      <c r="F365" s="42" t="s">
        <v>107</v>
      </c>
      <c r="G365" s="45">
        <f t="shared" si="45"/>
        <v>540000</v>
      </c>
      <c r="H365" s="45">
        <f t="shared" si="40"/>
        <v>81000</v>
      </c>
      <c r="I365" s="45">
        <f t="shared" si="41"/>
        <v>14040</v>
      </c>
      <c r="J365" s="45">
        <f t="shared" si="42"/>
        <v>95040</v>
      </c>
      <c r="K365" s="59">
        <f t="shared" si="43"/>
        <v>28512</v>
      </c>
      <c r="L365" s="6"/>
      <c r="M365" s="59">
        <f t="shared" si="44"/>
        <v>66528</v>
      </c>
      <c r="N365" s="45">
        <f t="shared" si="46"/>
        <v>66528</v>
      </c>
      <c r="O365" s="45">
        <f t="shared" si="47"/>
        <v>95040</v>
      </c>
      <c r="P365" s="60">
        <v>44285</v>
      </c>
      <c r="Q365" s="60">
        <v>44649</v>
      </c>
      <c r="R365" s="62" t="s">
        <v>23</v>
      </c>
      <c r="S365" s="62" t="s">
        <v>241</v>
      </c>
    </row>
    <row r="366" s="19" customFormat="1" ht="20" customHeight="1" spans="1:19">
      <c r="A366" s="6">
        <v>360</v>
      </c>
      <c r="B366" s="43" t="s">
        <v>674</v>
      </c>
      <c r="C366" s="43" t="s">
        <v>1181</v>
      </c>
      <c r="D366" s="106">
        <v>1700</v>
      </c>
      <c r="E366" s="44">
        <v>30.02</v>
      </c>
      <c r="F366" s="42" t="s">
        <v>61</v>
      </c>
      <c r="G366" s="45">
        <f t="shared" si="45"/>
        <v>510000</v>
      </c>
      <c r="H366" s="45">
        <f t="shared" si="40"/>
        <v>76500</v>
      </c>
      <c r="I366" s="45">
        <f t="shared" si="41"/>
        <v>13260</v>
      </c>
      <c r="J366" s="45">
        <f t="shared" si="42"/>
        <v>89760</v>
      </c>
      <c r="K366" s="59">
        <f t="shared" si="43"/>
        <v>26928</v>
      </c>
      <c r="L366" s="6"/>
      <c r="M366" s="59">
        <f t="shared" si="44"/>
        <v>62832</v>
      </c>
      <c r="N366" s="45">
        <f t="shared" si="46"/>
        <v>62832</v>
      </c>
      <c r="O366" s="45">
        <f t="shared" si="47"/>
        <v>89760</v>
      </c>
      <c r="P366" s="60">
        <v>44284</v>
      </c>
      <c r="Q366" s="60">
        <v>44648</v>
      </c>
      <c r="R366" s="62" t="s">
        <v>23</v>
      </c>
      <c r="S366" s="62" t="s">
        <v>249</v>
      </c>
    </row>
    <row r="367" s="19" customFormat="1" ht="20" customHeight="1" spans="1:19">
      <c r="A367" s="6">
        <v>361</v>
      </c>
      <c r="B367" s="43" t="s">
        <v>700</v>
      </c>
      <c r="C367" s="43" t="s">
        <v>1182</v>
      </c>
      <c r="D367" s="106">
        <v>2560</v>
      </c>
      <c r="E367" s="44">
        <v>46.63</v>
      </c>
      <c r="F367" s="42" t="s">
        <v>61</v>
      </c>
      <c r="G367" s="45">
        <f t="shared" si="45"/>
        <v>768000</v>
      </c>
      <c r="H367" s="45">
        <f t="shared" si="40"/>
        <v>115200</v>
      </c>
      <c r="I367" s="45">
        <f t="shared" si="41"/>
        <v>19968</v>
      </c>
      <c r="J367" s="45">
        <f t="shared" si="42"/>
        <v>135168</v>
      </c>
      <c r="K367" s="59">
        <f t="shared" si="43"/>
        <v>40550.4</v>
      </c>
      <c r="L367" s="6"/>
      <c r="M367" s="59">
        <f t="shared" si="44"/>
        <v>94617.6</v>
      </c>
      <c r="N367" s="45">
        <f t="shared" si="46"/>
        <v>94617.6</v>
      </c>
      <c r="O367" s="45">
        <f t="shared" si="47"/>
        <v>135168</v>
      </c>
      <c r="P367" s="60">
        <v>44284</v>
      </c>
      <c r="Q367" s="60">
        <v>44648</v>
      </c>
      <c r="R367" s="62" t="s">
        <v>23</v>
      </c>
      <c r="S367" s="62" t="s">
        <v>489</v>
      </c>
    </row>
    <row r="368" s="19" customFormat="1" ht="20" customHeight="1" spans="1:19">
      <c r="A368" s="6">
        <v>362</v>
      </c>
      <c r="B368" s="43" t="s">
        <v>702</v>
      </c>
      <c r="C368" s="43" t="s">
        <v>1183</v>
      </c>
      <c r="D368" s="106">
        <v>1550</v>
      </c>
      <c r="E368" s="44">
        <v>37.01</v>
      </c>
      <c r="F368" s="42" t="s">
        <v>107</v>
      </c>
      <c r="G368" s="45">
        <f t="shared" si="45"/>
        <v>465000</v>
      </c>
      <c r="H368" s="45">
        <f t="shared" si="40"/>
        <v>69750</v>
      </c>
      <c r="I368" s="45">
        <f t="shared" si="41"/>
        <v>12090</v>
      </c>
      <c r="J368" s="45">
        <f t="shared" si="42"/>
        <v>81840</v>
      </c>
      <c r="K368" s="59">
        <f t="shared" si="43"/>
        <v>24552</v>
      </c>
      <c r="L368" s="6"/>
      <c r="M368" s="59">
        <f t="shared" si="44"/>
        <v>57288</v>
      </c>
      <c r="N368" s="45">
        <f t="shared" si="46"/>
        <v>57288</v>
      </c>
      <c r="O368" s="45">
        <f t="shared" si="47"/>
        <v>81840</v>
      </c>
      <c r="P368" s="60">
        <v>44286</v>
      </c>
      <c r="Q368" s="60">
        <v>44650</v>
      </c>
      <c r="R368" s="62" t="s">
        <v>23</v>
      </c>
      <c r="S368" s="62" t="s">
        <v>241</v>
      </c>
    </row>
    <row r="369" s="19" customFormat="1" ht="20" customHeight="1" spans="1:19">
      <c r="A369" s="6">
        <v>363</v>
      </c>
      <c r="B369" s="43" t="s">
        <v>707</v>
      </c>
      <c r="C369" s="43" t="s">
        <v>1184</v>
      </c>
      <c r="D369" s="6">
        <v>1300</v>
      </c>
      <c r="E369" s="44">
        <v>30.87</v>
      </c>
      <c r="F369" s="43" t="s">
        <v>61</v>
      </c>
      <c r="G369" s="45">
        <f t="shared" si="45"/>
        <v>390000</v>
      </c>
      <c r="H369" s="45">
        <f t="shared" si="40"/>
        <v>58500</v>
      </c>
      <c r="I369" s="45">
        <f t="shared" si="41"/>
        <v>10140</v>
      </c>
      <c r="J369" s="45">
        <f t="shared" si="42"/>
        <v>68640</v>
      </c>
      <c r="K369" s="59">
        <f t="shared" si="43"/>
        <v>20592</v>
      </c>
      <c r="L369" s="6"/>
      <c r="M369" s="59">
        <f t="shared" si="44"/>
        <v>48048</v>
      </c>
      <c r="N369" s="45">
        <f t="shared" si="46"/>
        <v>48048</v>
      </c>
      <c r="O369" s="45">
        <f t="shared" si="47"/>
        <v>68640</v>
      </c>
      <c r="P369" s="60">
        <v>44286</v>
      </c>
      <c r="Q369" s="60">
        <v>44650</v>
      </c>
      <c r="R369" s="62" t="s">
        <v>26</v>
      </c>
      <c r="S369" s="62" t="s">
        <v>356</v>
      </c>
    </row>
    <row r="370" s="19" customFormat="1" ht="20" customHeight="1" spans="1:19">
      <c r="A370" s="6">
        <v>364</v>
      </c>
      <c r="B370" s="43" t="s">
        <v>1185</v>
      </c>
      <c r="C370" s="43" t="s">
        <v>1186</v>
      </c>
      <c r="D370" s="106">
        <v>1900</v>
      </c>
      <c r="E370" s="44">
        <v>52.19</v>
      </c>
      <c r="F370" s="42" t="s">
        <v>61</v>
      </c>
      <c r="G370" s="45">
        <f t="shared" si="45"/>
        <v>570000</v>
      </c>
      <c r="H370" s="45">
        <f t="shared" si="40"/>
        <v>85500</v>
      </c>
      <c r="I370" s="45">
        <f t="shared" si="41"/>
        <v>14820</v>
      </c>
      <c r="J370" s="45">
        <f t="shared" si="42"/>
        <v>100320</v>
      </c>
      <c r="K370" s="59">
        <f t="shared" si="43"/>
        <v>30096</v>
      </c>
      <c r="L370" s="6"/>
      <c r="M370" s="59">
        <f t="shared" si="44"/>
        <v>70224</v>
      </c>
      <c r="N370" s="45">
        <f t="shared" si="46"/>
        <v>70224</v>
      </c>
      <c r="O370" s="45">
        <f t="shared" si="47"/>
        <v>100320</v>
      </c>
      <c r="P370" s="60">
        <v>44285</v>
      </c>
      <c r="Q370" s="60">
        <v>44649</v>
      </c>
      <c r="R370" s="62" t="s">
        <v>23</v>
      </c>
      <c r="S370" s="62" t="s">
        <v>352</v>
      </c>
    </row>
    <row r="371" s="19" customFormat="1" ht="20" customHeight="1" spans="1:19">
      <c r="A371" s="6">
        <v>365</v>
      </c>
      <c r="B371" s="43" t="s">
        <v>707</v>
      </c>
      <c r="C371" s="43" t="s">
        <v>1187</v>
      </c>
      <c r="D371" s="6">
        <v>1750</v>
      </c>
      <c r="E371" s="44">
        <v>42.43</v>
      </c>
      <c r="F371" s="43" t="s">
        <v>68</v>
      </c>
      <c r="G371" s="45">
        <f t="shared" si="45"/>
        <v>525000</v>
      </c>
      <c r="H371" s="45">
        <f t="shared" si="40"/>
        <v>78750</v>
      </c>
      <c r="I371" s="45">
        <f t="shared" si="41"/>
        <v>13650</v>
      </c>
      <c r="J371" s="45">
        <f t="shared" si="42"/>
        <v>92400</v>
      </c>
      <c r="K371" s="59">
        <f t="shared" si="43"/>
        <v>27720</v>
      </c>
      <c r="L371" s="6"/>
      <c r="M371" s="59">
        <f t="shared" si="44"/>
        <v>64680</v>
      </c>
      <c r="N371" s="45">
        <f t="shared" si="46"/>
        <v>64680</v>
      </c>
      <c r="O371" s="45">
        <f t="shared" si="47"/>
        <v>92400</v>
      </c>
      <c r="P371" s="60">
        <v>44286</v>
      </c>
      <c r="Q371" s="60">
        <v>44650</v>
      </c>
      <c r="R371" s="62" t="s">
        <v>26</v>
      </c>
      <c r="S371" s="62" t="s">
        <v>356</v>
      </c>
    </row>
    <row r="372" s="19" customFormat="1" ht="20" customHeight="1" spans="1:19">
      <c r="A372" s="6">
        <v>366</v>
      </c>
      <c r="B372" s="43" t="s">
        <v>713</v>
      </c>
      <c r="C372" s="43" t="s">
        <v>1188</v>
      </c>
      <c r="D372" s="106">
        <v>2000</v>
      </c>
      <c r="E372" s="44">
        <v>45.5</v>
      </c>
      <c r="F372" s="42" t="s">
        <v>107</v>
      </c>
      <c r="G372" s="45">
        <f t="shared" si="45"/>
        <v>600000</v>
      </c>
      <c r="H372" s="45">
        <f t="shared" si="40"/>
        <v>90000</v>
      </c>
      <c r="I372" s="45">
        <f t="shared" si="41"/>
        <v>15600</v>
      </c>
      <c r="J372" s="45">
        <f t="shared" si="42"/>
        <v>105600</v>
      </c>
      <c r="K372" s="59">
        <f t="shared" si="43"/>
        <v>31680</v>
      </c>
      <c r="L372" s="6"/>
      <c r="M372" s="59">
        <f t="shared" si="44"/>
        <v>73920</v>
      </c>
      <c r="N372" s="45">
        <f t="shared" si="46"/>
        <v>73920</v>
      </c>
      <c r="O372" s="45">
        <f t="shared" si="47"/>
        <v>105600</v>
      </c>
      <c r="P372" s="60">
        <v>44286</v>
      </c>
      <c r="Q372" s="60">
        <v>44650</v>
      </c>
      <c r="R372" s="62" t="s">
        <v>23</v>
      </c>
      <c r="S372" s="62" t="s">
        <v>249</v>
      </c>
    </row>
    <row r="373" s="19" customFormat="1" ht="20" customHeight="1" spans="1:19">
      <c r="A373" s="6">
        <v>367</v>
      </c>
      <c r="B373" s="43" t="s">
        <v>711</v>
      </c>
      <c r="C373" s="43" t="s">
        <v>1189</v>
      </c>
      <c r="D373" s="106">
        <v>2000</v>
      </c>
      <c r="E373" s="44">
        <v>46.99</v>
      </c>
      <c r="F373" s="42" t="s">
        <v>61</v>
      </c>
      <c r="G373" s="45">
        <f t="shared" si="45"/>
        <v>600000</v>
      </c>
      <c r="H373" s="45">
        <f t="shared" si="40"/>
        <v>90000</v>
      </c>
      <c r="I373" s="45">
        <f t="shared" si="41"/>
        <v>15600</v>
      </c>
      <c r="J373" s="45">
        <f t="shared" si="42"/>
        <v>105600</v>
      </c>
      <c r="K373" s="59">
        <f t="shared" si="43"/>
        <v>31680</v>
      </c>
      <c r="L373" s="6"/>
      <c r="M373" s="59">
        <f t="shared" si="44"/>
        <v>73920</v>
      </c>
      <c r="N373" s="45">
        <f t="shared" si="46"/>
        <v>73920</v>
      </c>
      <c r="O373" s="45">
        <f t="shared" si="47"/>
        <v>105600</v>
      </c>
      <c r="P373" s="60">
        <v>44285</v>
      </c>
      <c r="Q373" s="60">
        <v>44649</v>
      </c>
      <c r="R373" s="62" t="s">
        <v>23</v>
      </c>
      <c r="S373" s="62" t="s">
        <v>249</v>
      </c>
    </row>
    <row r="374" s="19" customFormat="1" ht="20" customHeight="1" spans="1:19">
      <c r="A374" s="6">
        <v>368</v>
      </c>
      <c r="B374" s="43" t="s">
        <v>466</v>
      </c>
      <c r="C374" s="43" t="s">
        <v>1190</v>
      </c>
      <c r="D374" s="106">
        <v>5000</v>
      </c>
      <c r="E374" s="44">
        <v>100.99</v>
      </c>
      <c r="F374" s="42" t="s">
        <v>61</v>
      </c>
      <c r="G374" s="45">
        <f t="shared" si="45"/>
        <v>1500000</v>
      </c>
      <c r="H374" s="45">
        <f t="shared" si="40"/>
        <v>225000</v>
      </c>
      <c r="I374" s="45">
        <f t="shared" si="41"/>
        <v>39000</v>
      </c>
      <c r="J374" s="45">
        <f t="shared" si="42"/>
        <v>264000</v>
      </c>
      <c r="K374" s="59">
        <f t="shared" si="43"/>
        <v>79200</v>
      </c>
      <c r="L374" s="6"/>
      <c r="M374" s="59">
        <f t="shared" si="44"/>
        <v>184800</v>
      </c>
      <c r="N374" s="45">
        <f t="shared" si="46"/>
        <v>184800</v>
      </c>
      <c r="O374" s="45">
        <f t="shared" si="47"/>
        <v>264000</v>
      </c>
      <c r="P374" s="60">
        <v>44286</v>
      </c>
      <c r="Q374" s="60">
        <v>44650</v>
      </c>
      <c r="R374" s="62" t="s">
        <v>23</v>
      </c>
      <c r="S374" s="62" t="s">
        <v>276</v>
      </c>
    </row>
    <row r="375" s="19" customFormat="1" ht="20" customHeight="1" spans="1:19">
      <c r="A375" s="6">
        <v>369</v>
      </c>
      <c r="B375" s="43" t="s">
        <v>690</v>
      </c>
      <c r="C375" s="43" t="s">
        <v>1191</v>
      </c>
      <c r="D375" s="6">
        <v>1550</v>
      </c>
      <c r="E375" s="44">
        <v>36.65</v>
      </c>
      <c r="F375" s="43" t="s">
        <v>68</v>
      </c>
      <c r="G375" s="45">
        <f t="shared" si="45"/>
        <v>465000</v>
      </c>
      <c r="H375" s="45">
        <f t="shared" si="40"/>
        <v>69750</v>
      </c>
      <c r="I375" s="45">
        <f t="shared" si="41"/>
        <v>12090</v>
      </c>
      <c r="J375" s="45">
        <f t="shared" si="42"/>
        <v>81840</v>
      </c>
      <c r="K375" s="59">
        <f t="shared" si="43"/>
        <v>24552</v>
      </c>
      <c r="L375" s="6"/>
      <c r="M375" s="59">
        <f t="shared" si="44"/>
        <v>57288</v>
      </c>
      <c r="N375" s="45">
        <f t="shared" si="46"/>
        <v>57288</v>
      </c>
      <c r="O375" s="45">
        <f t="shared" si="47"/>
        <v>81840</v>
      </c>
      <c r="P375" s="60">
        <v>44286</v>
      </c>
      <c r="Q375" s="60">
        <v>44650</v>
      </c>
      <c r="R375" s="62" t="s">
        <v>26</v>
      </c>
      <c r="S375" s="62" t="s">
        <v>356</v>
      </c>
    </row>
    <row r="376" s="19" customFormat="1" ht="20" customHeight="1" spans="1:19">
      <c r="A376" s="6">
        <v>370</v>
      </c>
      <c r="B376" s="43" t="s">
        <v>718</v>
      </c>
      <c r="C376" s="43" t="s">
        <v>1192</v>
      </c>
      <c r="D376" s="106">
        <v>1100</v>
      </c>
      <c r="E376" s="44">
        <v>26.07</v>
      </c>
      <c r="F376" s="42" t="s">
        <v>107</v>
      </c>
      <c r="G376" s="45">
        <f t="shared" si="45"/>
        <v>330000</v>
      </c>
      <c r="H376" s="45">
        <f t="shared" si="40"/>
        <v>49500</v>
      </c>
      <c r="I376" s="45">
        <f t="shared" si="41"/>
        <v>8580</v>
      </c>
      <c r="J376" s="45">
        <f t="shared" si="42"/>
        <v>58080</v>
      </c>
      <c r="K376" s="59">
        <f t="shared" si="43"/>
        <v>17424</v>
      </c>
      <c r="L376" s="6"/>
      <c r="M376" s="59">
        <f t="shared" si="44"/>
        <v>40656</v>
      </c>
      <c r="N376" s="45">
        <f t="shared" si="46"/>
        <v>40656</v>
      </c>
      <c r="O376" s="45">
        <f t="shared" si="47"/>
        <v>58080</v>
      </c>
      <c r="P376" s="60">
        <v>44285</v>
      </c>
      <c r="Q376" s="60">
        <v>44649</v>
      </c>
      <c r="R376" s="62" t="s">
        <v>23</v>
      </c>
      <c r="S376" s="62" t="s">
        <v>720</v>
      </c>
    </row>
    <row r="377" s="19" customFormat="1" ht="20" customHeight="1" spans="1:19">
      <c r="A377" s="6">
        <v>371</v>
      </c>
      <c r="B377" s="43" t="s">
        <v>711</v>
      </c>
      <c r="C377" s="43" t="s">
        <v>1193</v>
      </c>
      <c r="D377" s="106">
        <v>1000</v>
      </c>
      <c r="E377" s="44">
        <v>22.76</v>
      </c>
      <c r="F377" s="42" t="s">
        <v>61</v>
      </c>
      <c r="G377" s="45">
        <f t="shared" si="45"/>
        <v>300000</v>
      </c>
      <c r="H377" s="45">
        <f t="shared" si="40"/>
        <v>45000</v>
      </c>
      <c r="I377" s="45">
        <f t="shared" si="41"/>
        <v>7800</v>
      </c>
      <c r="J377" s="45">
        <f t="shared" si="42"/>
        <v>52800</v>
      </c>
      <c r="K377" s="59">
        <f t="shared" si="43"/>
        <v>15840</v>
      </c>
      <c r="L377" s="6"/>
      <c r="M377" s="59">
        <f t="shared" si="44"/>
        <v>36960</v>
      </c>
      <c r="N377" s="45">
        <f t="shared" si="46"/>
        <v>36960</v>
      </c>
      <c r="O377" s="45">
        <f t="shared" si="47"/>
        <v>52800</v>
      </c>
      <c r="P377" s="60">
        <v>44285</v>
      </c>
      <c r="Q377" s="60">
        <v>44649</v>
      </c>
      <c r="R377" s="62" t="s">
        <v>23</v>
      </c>
      <c r="S377" s="62" t="s">
        <v>249</v>
      </c>
    </row>
    <row r="378" s="19" customFormat="1" ht="20" customHeight="1" spans="1:19">
      <c r="A378" s="6">
        <v>372</v>
      </c>
      <c r="B378" s="43" t="s">
        <v>693</v>
      </c>
      <c r="C378" s="43" t="s">
        <v>1194</v>
      </c>
      <c r="D378" s="106">
        <v>1500</v>
      </c>
      <c r="E378" s="44">
        <v>36.12</v>
      </c>
      <c r="F378" s="42" t="s">
        <v>107</v>
      </c>
      <c r="G378" s="45">
        <f t="shared" si="45"/>
        <v>450000</v>
      </c>
      <c r="H378" s="45">
        <f t="shared" si="40"/>
        <v>67500</v>
      </c>
      <c r="I378" s="45">
        <f t="shared" si="41"/>
        <v>11700</v>
      </c>
      <c r="J378" s="45">
        <f t="shared" si="42"/>
        <v>79200</v>
      </c>
      <c r="K378" s="59">
        <f t="shared" si="43"/>
        <v>23760</v>
      </c>
      <c r="L378" s="6"/>
      <c r="M378" s="59">
        <f t="shared" si="44"/>
        <v>55440</v>
      </c>
      <c r="N378" s="45">
        <f t="shared" si="46"/>
        <v>55440</v>
      </c>
      <c r="O378" s="45">
        <f t="shared" si="47"/>
        <v>79200</v>
      </c>
      <c r="P378" s="60">
        <v>44285</v>
      </c>
      <c r="Q378" s="60">
        <v>44649</v>
      </c>
      <c r="R378" s="62" t="s">
        <v>23</v>
      </c>
      <c r="S378" s="62" t="s">
        <v>241</v>
      </c>
    </row>
    <row r="379" s="19" customFormat="1" ht="20" customHeight="1" spans="1:19">
      <c r="A379" s="6">
        <v>373</v>
      </c>
      <c r="B379" s="43" t="s">
        <v>722</v>
      </c>
      <c r="C379" s="43" t="s">
        <v>1195</v>
      </c>
      <c r="D379" s="106">
        <v>1100</v>
      </c>
      <c r="E379" s="44">
        <v>26.49</v>
      </c>
      <c r="F379" s="42" t="s">
        <v>61</v>
      </c>
      <c r="G379" s="45">
        <f t="shared" si="45"/>
        <v>330000</v>
      </c>
      <c r="H379" s="45">
        <f t="shared" si="40"/>
        <v>49500</v>
      </c>
      <c r="I379" s="45">
        <f t="shared" si="41"/>
        <v>8580</v>
      </c>
      <c r="J379" s="45">
        <f t="shared" si="42"/>
        <v>58080</v>
      </c>
      <c r="K379" s="59">
        <f t="shared" si="43"/>
        <v>17424</v>
      </c>
      <c r="L379" s="6"/>
      <c r="M379" s="59">
        <f t="shared" si="44"/>
        <v>40656</v>
      </c>
      <c r="N379" s="45">
        <f t="shared" si="46"/>
        <v>40656</v>
      </c>
      <c r="O379" s="45">
        <f t="shared" si="47"/>
        <v>58080</v>
      </c>
      <c r="P379" s="60">
        <v>44286</v>
      </c>
      <c r="Q379" s="60">
        <v>44650</v>
      </c>
      <c r="R379" s="62" t="s">
        <v>23</v>
      </c>
      <c r="S379" s="62" t="s">
        <v>706</v>
      </c>
    </row>
    <row r="380" s="19" customFormat="1" ht="20" customHeight="1" spans="1:19">
      <c r="A380" s="6">
        <v>374</v>
      </c>
      <c r="B380" s="43" t="s">
        <v>707</v>
      </c>
      <c r="C380" s="43" t="s">
        <v>1196</v>
      </c>
      <c r="D380" s="6">
        <v>1890</v>
      </c>
      <c r="E380" s="44">
        <v>43.73</v>
      </c>
      <c r="F380" s="43" t="s">
        <v>61</v>
      </c>
      <c r="G380" s="45">
        <f t="shared" si="45"/>
        <v>567000</v>
      </c>
      <c r="H380" s="45">
        <f t="shared" si="40"/>
        <v>85050</v>
      </c>
      <c r="I380" s="45">
        <f t="shared" si="41"/>
        <v>14742</v>
      </c>
      <c r="J380" s="45">
        <f t="shared" si="42"/>
        <v>99792</v>
      </c>
      <c r="K380" s="59">
        <f t="shared" si="43"/>
        <v>29937.6</v>
      </c>
      <c r="L380" s="6"/>
      <c r="M380" s="59">
        <f t="shared" si="44"/>
        <v>69854.4</v>
      </c>
      <c r="N380" s="45">
        <f t="shared" si="46"/>
        <v>69854.4</v>
      </c>
      <c r="O380" s="45">
        <f t="shared" si="47"/>
        <v>99792</v>
      </c>
      <c r="P380" s="60">
        <v>44286</v>
      </c>
      <c r="Q380" s="60">
        <v>44650</v>
      </c>
      <c r="R380" s="62" t="s">
        <v>26</v>
      </c>
      <c r="S380" s="62" t="s">
        <v>356</v>
      </c>
    </row>
    <row r="381" s="19" customFormat="1" ht="20" customHeight="1" spans="1:19">
      <c r="A381" s="6">
        <v>375</v>
      </c>
      <c r="B381" s="43" t="s">
        <v>724</v>
      </c>
      <c r="C381" s="43" t="s">
        <v>1197</v>
      </c>
      <c r="D381" s="6">
        <v>2600</v>
      </c>
      <c r="E381" s="44">
        <v>50.1</v>
      </c>
      <c r="F381" s="43" t="s">
        <v>61</v>
      </c>
      <c r="G381" s="45">
        <f t="shared" si="45"/>
        <v>780000</v>
      </c>
      <c r="H381" s="45">
        <f t="shared" si="40"/>
        <v>117000</v>
      </c>
      <c r="I381" s="45">
        <f t="shared" si="41"/>
        <v>20280</v>
      </c>
      <c r="J381" s="45">
        <f t="shared" si="42"/>
        <v>137280</v>
      </c>
      <c r="K381" s="59">
        <f t="shared" si="43"/>
        <v>41184</v>
      </c>
      <c r="L381" s="6"/>
      <c r="M381" s="59">
        <f t="shared" si="44"/>
        <v>96096</v>
      </c>
      <c r="N381" s="45">
        <f t="shared" si="46"/>
        <v>96096</v>
      </c>
      <c r="O381" s="45">
        <f t="shared" si="47"/>
        <v>137280</v>
      </c>
      <c r="P381" s="60">
        <v>44286</v>
      </c>
      <c r="Q381" s="60">
        <v>44650</v>
      </c>
      <c r="R381" s="62" t="s">
        <v>26</v>
      </c>
      <c r="S381" s="62" t="s">
        <v>380</v>
      </c>
    </row>
    <row r="382" s="19" customFormat="1" ht="20" customHeight="1" spans="1:19">
      <c r="A382" s="6">
        <v>376</v>
      </c>
      <c r="B382" s="43" t="s">
        <v>732</v>
      </c>
      <c r="C382" s="43" t="s">
        <v>1198</v>
      </c>
      <c r="D382" s="106">
        <v>650</v>
      </c>
      <c r="E382" s="44">
        <v>15</v>
      </c>
      <c r="F382" s="42" t="s">
        <v>734</v>
      </c>
      <c r="G382" s="45">
        <f t="shared" si="45"/>
        <v>195000</v>
      </c>
      <c r="H382" s="45">
        <f t="shared" si="40"/>
        <v>29250</v>
      </c>
      <c r="I382" s="45">
        <f t="shared" si="41"/>
        <v>5070</v>
      </c>
      <c r="J382" s="45">
        <f t="shared" si="42"/>
        <v>34320</v>
      </c>
      <c r="K382" s="59">
        <f t="shared" si="43"/>
        <v>10296</v>
      </c>
      <c r="L382" s="6"/>
      <c r="M382" s="59">
        <f t="shared" si="44"/>
        <v>24024</v>
      </c>
      <c r="N382" s="45">
        <f t="shared" si="46"/>
        <v>24024</v>
      </c>
      <c r="O382" s="45">
        <f t="shared" si="47"/>
        <v>34320</v>
      </c>
      <c r="P382" s="60">
        <v>44286</v>
      </c>
      <c r="Q382" s="60">
        <v>44650</v>
      </c>
      <c r="R382" s="62" t="s">
        <v>23</v>
      </c>
      <c r="S382" s="62" t="s">
        <v>352</v>
      </c>
    </row>
    <row r="383" s="19" customFormat="1" ht="20" customHeight="1" spans="1:19">
      <c r="A383" s="6">
        <v>377</v>
      </c>
      <c r="B383" s="43" t="s">
        <v>732</v>
      </c>
      <c r="C383" s="43" t="s">
        <v>1199</v>
      </c>
      <c r="D383" s="106">
        <v>1450</v>
      </c>
      <c r="E383" s="44">
        <v>33.4</v>
      </c>
      <c r="F383" s="42" t="s">
        <v>113</v>
      </c>
      <c r="G383" s="45">
        <f t="shared" si="45"/>
        <v>435000</v>
      </c>
      <c r="H383" s="45">
        <f t="shared" si="40"/>
        <v>65250</v>
      </c>
      <c r="I383" s="45">
        <f t="shared" si="41"/>
        <v>11310</v>
      </c>
      <c r="J383" s="45">
        <f t="shared" si="42"/>
        <v>76560</v>
      </c>
      <c r="K383" s="59">
        <f t="shared" si="43"/>
        <v>22968</v>
      </c>
      <c r="L383" s="6"/>
      <c r="M383" s="59">
        <f t="shared" si="44"/>
        <v>53592</v>
      </c>
      <c r="N383" s="45">
        <f t="shared" si="46"/>
        <v>53592</v>
      </c>
      <c r="O383" s="45">
        <f t="shared" si="47"/>
        <v>76560</v>
      </c>
      <c r="P383" s="60">
        <v>44286</v>
      </c>
      <c r="Q383" s="60">
        <v>44650</v>
      </c>
      <c r="R383" s="62" t="s">
        <v>23</v>
      </c>
      <c r="S383" s="62" t="s">
        <v>352</v>
      </c>
    </row>
    <row r="384" s="19" customFormat="1" ht="20" customHeight="1" spans="1:19">
      <c r="A384" s="6">
        <v>378</v>
      </c>
      <c r="B384" s="43" t="s">
        <v>704</v>
      </c>
      <c r="C384" s="43" t="s">
        <v>1200</v>
      </c>
      <c r="D384" s="106">
        <v>1300</v>
      </c>
      <c r="E384" s="44">
        <v>29.83</v>
      </c>
      <c r="F384" s="42" t="s">
        <v>61</v>
      </c>
      <c r="G384" s="45">
        <f t="shared" si="45"/>
        <v>390000</v>
      </c>
      <c r="H384" s="45">
        <f t="shared" si="40"/>
        <v>58500</v>
      </c>
      <c r="I384" s="45">
        <f t="shared" si="41"/>
        <v>10140</v>
      </c>
      <c r="J384" s="45">
        <f t="shared" si="42"/>
        <v>68640</v>
      </c>
      <c r="K384" s="59">
        <f t="shared" si="43"/>
        <v>20592</v>
      </c>
      <c r="L384" s="6"/>
      <c r="M384" s="59">
        <f t="shared" si="44"/>
        <v>48048</v>
      </c>
      <c r="N384" s="45">
        <f t="shared" si="46"/>
        <v>48048</v>
      </c>
      <c r="O384" s="45">
        <f t="shared" si="47"/>
        <v>68640</v>
      </c>
      <c r="P384" s="60">
        <v>44286</v>
      </c>
      <c r="Q384" s="60">
        <v>44650</v>
      </c>
      <c r="R384" s="62" t="s">
        <v>23</v>
      </c>
      <c r="S384" s="62" t="s">
        <v>706</v>
      </c>
    </row>
    <row r="385" s="19" customFormat="1" ht="20" customHeight="1" spans="1:19">
      <c r="A385" s="6">
        <v>379</v>
      </c>
      <c r="B385" s="43" t="s">
        <v>685</v>
      </c>
      <c r="C385" s="43" t="s">
        <v>1201</v>
      </c>
      <c r="D385" s="106">
        <v>1888</v>
      </c>
      <c r="E385" s="44">
        <v>43</v>
      </c>
      <c r="F385" s="42" t="s">
        <v>61</v>
      </c>
      <c r="G385" s="45">
        <f t="shared" si="45"/>
        <v>566400</v>
      </c>
      <c r="H385" s="45">
        <f t="shared" si="40"/>
        <v>84960</v>
      </c>
      <c r="I385" s="45">
        <f t="shared" si="41"/>
        <v>14726.4</v>
      </c>
      <c r="J385" s="45">
        <f t="shared" si="42"/>
        <v>99686.4</v>
      </c>
      <c r="K385" s="59">
        <f t="shared" si="43"/>
        <v>29905.92</v>
      </c>
      <c r="L385" s="6"/>
      <c r="M385" s="59">
        <f t="shared" si="44"/>
        <v>69780.48</v>
      </c>
      <c r="N385" s="45">
        <f t="shared" si="46"/>
        <v>69780.48</v>
      </c>
      <c r="O385" s="45">
        <f t="shared" si="47"/>
        <v>99686.4</v>
      </c>
      <c r="P385" s="60">
        <v>44284</v>
      </c>
      <c r="Q385" s="60">
        <v>44648</v>
      </c>
      <c r="R385" s="62" t="s">
        <v>23</v>
      </c>
      <c r="S385" s="62" t="s">
        <v>687</v>
      </c>
    </row>
    <row r="386" s="19" customFormat="1" ht="20" customHeight="1" spans="1:19">
      <c r="A386" s="6">
        <v>380</v>
      </c>
      <c r="B386" s="43" t="s">
        <v>685</v>
      </c>
      <c r="C386" s="43" t="s">
        <v>1202</v>
      </c>
      <c r="D386" s="106">
        <v>2000</v>
      </c>
      <c r="E386" s="44">
        <v>46.6</v>
      </c>
      <c r="F386" s="42" t="s">
        <v>107</v>
      </c>
      <c r="G386" s="45">
        <f t="shared" si="45"/>
        <v>600000</v>
      </c>
      <c r="H386" s="45">
        <f t="shared" si="40"/>
        <v>90000</v>
      </c>
      <c r="I386" s="45">
        <f t="shared" si="41"/>
        <v>15600</v>
      </c>
      <c r="J386" s="45">
        <f t="shared" si="42"/>
        <v>105600</v>
      </c>
      <c r="K386" s="59">
        <f t="shared" si="43"/>
        <v>31680</v>
      </c>
      <c r="L386" s="6"/>
      <c r="M386" s="59">
        <f t="shared" si="44"/>
        <v>73920</v>
      </c>
      <c r="N386" s="45">
        <f t="shared" si="46"/>
        <v>73920</v>
      </c>
      <c r="O386" s="45">
        <f t="shared" si="47"/>
        <v>105600</v>
      </c>
      <c r="P386" s="60">
        <v>44284</v>
      </c>
      <c r="Q386" s="60">
        <v>44648</v>
      </c>
      <c r="R386" s="62" t="s">
        <v>23</v>
      </c>
      <c r="S386" s="62" t="s">
        <v>687</v>
      </c>
    </row>
    <row r="387" s="19" customFormat="1" ht="20" customHeight="1" spans="1:19">
      <c r="A387" s="6">
        <v>381</v>
      </c>
      <c r="B387" s="43" t="s">
        <v>294</v>
      </c>
      <c r="C387" s="43" t="s">
        <v>1203</v>
      </c>
      <c r="D387" s="106">
        <v>1700</v>
      </c>
      <c r="E387" s="44">
        <v>40</v>
      </c>
      <c r="F387" s="42" t="s">
        <v>107</v>
      </c>
      <c r="G387" s="45">
        <f t="shared" si="45"/>
        <v>510000</v>
      </c>
      <c r="H387" s="45">
        <f t="shared" si="40"/>
        <v>76500</v>
      </c>
      <c r="I387" s="45">
        <f t="shared" si="41"/>
        <v>13260</v>
      </c>
      <c r="J387" s="45">
        <f t="shared" si="42"/>
        <v>89760</v>
      </c>
      <c r="K387" s="59">
        <f t="shared" si="43"/>
        <v>26928</v>
      </c>
      <c r="L387" s="6"/>
      <c r="M387" s="59">
        <f t="shared" si="44"/>
        <v>62832</v>
      </c>
      <c r="N387" s="45">
        <f t="shared" si="46"/>
        <v>62832</v>
      </c>
      <c r="O387" s="45">
        <f t="shared" si="47"/>
        <v>89760</v>
      </c>
      <c r="P387" s="60">
        <v>44286</v>
      </c>
      <c r="Q387" s="60">
        <v>44650</v>
      </c>
      <c r="R387" s="62" t="s">
        <v>23</v>
      </c>
      <c r="S387" s="62" t="s">
        <v>249</v>
      </c>
    </row>
    <row r="388" s="19" customFormat="1" ht="20" customHeight="1" spans="1:19">
      <c r="A388" s="6">
        <v>382</v>
      </c>
      <c r="B388" s="43" t="s">
        <v>674</v>
      </c>
      <c r="C388" s="43" t="s">
        <v>1204</v>
      </c>
      <c r="D388" s="106">
        <v>1800</v>
      </c>
      <c r="E388" s="44">
        <v>35</v>
      </c>
      <c r="F388" s="42" t="s">
        <v>970</v>
      </c>
      <c r="G388" s="45">
        <f t="shared" si="45"/>
        <v>540000</v>
      </c>
      <c r="H388" s="45">
        <f t="shared" si="40"/>
        <v>81000</v>
      </c>
      <c r="I388" s="45">
        <f t="shared" si="41"/>
        <v>14040</v>
      </c>
      <c r="J388" s="45">
        <f t="shared" si="42"/>
        <v>95040</v>
      </c>
      <c r="K388" s="59">
        <f t="shared" si="43"/>
        <v>28512</v>
      </c>
      <c r="L388" s="6"/>
      <c r="M388" s="59">
        <f t="shared" si="44"/>
        <v>66528</v>
      </c>
      <c r="N388" s="45">
        <f t="shared" si="46"/>
        <v>66528</v>
      </c>
      <c r="O388" s="45">
        <f t="shared" si="47"/>
        <v>95040</v>
      </c>
      <c r="P388" s="60">
        <v>44284</v>
      </c>
      <c r="Q388" s="60">
        <v>44648</v>
      </c>
      <c r="R388" s="62" t="s">
        <v>23</v>
      </c>
      <c r="S388" s="62" t="s">
        <v>249</v>
      </c>
    </row>
    <row r="389" s="19" customFormat="1" ht="20" customHeight="1" spans="1:19">
      <c r="A389" s="6">
        <v>383</v>
      </c>
      <c r="B389" s="43" t="s">
        <v>730</v>
      </c>
      <c r="C389" s="43" t="s">
        <v>1205</v>
      </c>
      <c r="D389" s="106">
        <v>2650</v>
      </c>
      <c r="E389" s="44">
        <v>70</v>
      </c>
      <c r="F389" s="42" t="s">
        <v>107</v>
      </c>
      <c r="G389" s="45">
        <f t="shared" si="45"/>
        <v>795000</v>
      </c>
      <c r="H389" s="45">
        <f t="shared" si="40"/>
        <v>119250</v>
      </c>
      <c r="I389" s="45">
        <f t="shared" si="41"/>
        <v>20670</v>
      </c>
      <c r="J389" s="45">
        <f t="shared" si="42"/>
        <v>139920</v>
      </c>
      <c r="K389" s="59">
        <f t="shared" si="43"/>
        <v>41976</v>
      </c>
      <c r="L389" s="6"/>
      <c r="M389" s="59">
        <f t="shared" si="44"/>
        <v>97944</v>
      </c>
      <c r="N389" s="45">
        <f t="shared" si="46"/>
        <v>97944</v>
      </c>
      <c r="O389" s="45">
        <f t="shared" si="47"/>
        <v>139920</v>
      </c>
      <c r="P389" s="60">
        <v>44286</v>
      </c>
      <c r="Q389" s="60">
        <v>44650</v>
      </c>
      <c r="R389" s="62" t="s">
        <v>23</v>
      </c>
      <c r="S389" s="62" t="s">
        <v>352</v>
      </c>
    </row>
    <row r="390" s="19" customFormat="1" ht="20" customHeight="1" spans="1:19">
      <c r="A390" s="6">
        <v>384</v>
      </c>
      <c r="B390" s="43" t="s">
        <v>737</v>
      </c>
      <c r="C390" s="43" t="s">
        <v>1206</v>
      </c>
      <c r="D390" s="106">
        <v>2000</v>
      </c>
      <c r="E390" s="44">
        <v>38.66</v>
      </c>
      <c r="F390" s="42" t="s">
        <v>61</v>
      </c>
      <c r="G390" s="45">
        <f t="shared" si="45"/>
        <v>600000</v>
      </c>
      <c r="H390" s="45">
        <f t="shared" si="40"/>
        <v>90000</v>
      </c>
      <c r="I390" s="45">
        <f t="shared" si="41"/>
        <v>15600</v>
      </c>
      <c r="J390" s="45">
        <f t="shared" si="42"/>
        <v>105600</v>
      </c>
      <c r="K390" s="59">
        <f t="shared" si="43"/>
        <v>31680</v>
      </c>
      <c r="L390" s="6"/>
      <c r="M390" s="59">
        <f t="shared" si="44"/>
        <v>73920</v>
      </c>
      <c r="N390" s="45">
        <f t="shared" si="46"/>
        <v>73920</v>
      </c>
      <c r="O390" s="45">
        <f t="shared" si="47"/>
        <v>105600</v>
      </c>
      <c r="P390" s="60">
        <v>44286</v>
      </c>
      <c r="Q390" s="60">
        <v>44650</v>
      </c>
      <c r="R390" s="62" t="s">
        <v>23</v>
      </c>
      <c r="S390" s="62" t="s">
        <v>489</v>
      </c>
    </row>
    <row r="391" s="19" customFormat="1" ht="20" customHeight="1" spans="1:19">
      <c r="A391" s="6">
        <v>385</v>
      </c>
      <c r="B391" s="43" t="s">
        <v>740</v>
      </c>
      <c r="C391" s="43" t="s">
        <v>1207</v>
      </c>
      <c r="D391" s="106">
        <v>1006</v>
      </c>
      <c r="E391" s="44">
        <v>31</v>
      </c>
      <c r="F391" s="42" t="s">
        <v>61</v>
      </c>
      <c r="G391" s="45">
        <f t="shared" si="45"/>
        <v>301800</v>
      </c>
      <c r="H391" s="45">
        <f t="shared" ref="H391:H399" si="48">D391*300*15%</f>
        <v>45270</v>
      </c>
      <c r="I391" s="45">
        <f t="shared" ref="I391:I399" si="49">D391*300*0.026</f>
        <v>7846.8</v>
      </c>
      <c r="J391" s="45">
        <f t="shared" ref="J391:J399" si="50">H391+I391</f>
        <v>53116.8</v>
      </c>
      <c r="K391" s="59">
        <f t="shared" ref="K391:K399" si="51">J391*0.3</f>
        <v>15935.04</v>
      </c>
      <c r="L391" s="6"/>
      <c r="M391" s="59">
        <f t="shared" ref="M391:M399" si="52">J391*0.7</f>
        <v>37181.76</v>
      </c>
      <c r="N391" s="45">
        <f t="shared" si="46"/>
        <v>37181.76</v>
      </c>
      <c r="O391" s="45">
        <f t="shared" si="47"/>
        <v>53116.8</v>
      </c>
      <c r="P391" s="60">
        <v>44286</v>
      </c>
      <c r="Q391" s="60">
        <v>44650</v>
      </c>
      <c r="R391" s="62" t="s">
        <v>23</v>
      </c>
      <c r="S391" s="62" t="s">
        <v>742</v>
      </c>
    </row>
    <row r="392" s="19" customFormat="1" ht="20" customHeight="1" spans="1:19">
      <c r="A392" s="6">
        <v>386</v>
      </c>
      <c r="B392" s="43" t="s">
        <v>735</v>
      </c>
      <c r="C392" s="43" t="s">
        <v>1208</v>
      </c>
      <c r="D392" s="106">
        <v>1000</v>
      </c>
      <c r="E392" s="44">
        <v>22.8</v>
      </c>
      <c r="F392" s="42" t="s">
        <v>107</v>
      </c>
      <c r="G392" s="45">
        <f t="shared" ref="G392:G400" si="53">D392*300</f>
        <v>300000</v>
      </c>
      <c r="H392" s="45">
        <f t="shared" si="48"/>
        <v>45000</v>
      </c>
      <c r="I392" s="45">
        <f t="shared" si="49"/>
        <v>7800</v>
      </c>
      <c r="J392" s="45">
        <f t="shared" si="50"/>
        <v>52800</v>
      </c>
      <c r="K392" s="59">
        <f t="shared" si="51"/>
        <v>15840</v>
      </c>
      <c r="L392" s="6"/>
      <c r="M392" s="59">
        <f t="shared" si="52"/>
        <v>36960</v>
      </c>
      <c r="N392" s="45">
        <f t="shared" ref="N392:N400" si="54">L392+M392</f>
        <v>36960</v>
      </c>
      <c r="O392" s="45">
        <f t="shared" ref="O392:O400" si="55">K392+N392</f>
        <v>52800</v>
      </c>
      <c r="P392" s="60">
        <v>44286</v>
      </c>
      <c r="Q392" s="60">
        <v>44650</v>
      </c>
      <c r="R392" s="62" t="s">
        <v>23</v>
      </c>
      <c r="S392" s="62" t="s">
        <v>249</v>
      </c>
    </row>
    <row r="393" s="19" customFormat="1" ht="20" customHeight="1" spans="1:19">
      <c r="A393" s="6">
        <v>387</v>
      </c>
      <c r="B393" s="43" t="s">
        <v>743</v>
      </c>
      <c r="C393" s="43" t="s">
        <v>1209</v>
      </c>
      <c r="D393" s="6">
        <v>1950</v>
      </c>
      <c r="E393" s="44">
        <v>46.86</v>
      </c>
      <c r="F393" s="43" t="s">
        <v>61</v>
      </c>
      <c r="G393" s="45">
        <f t="shared" si="53"/>
        <v>585000</v>
      </c>
      <c r="H393" s="45">
        <f t="shared" si="48"/>
        <v>87750</v>
      </c>
      <c r="I393" s="45">
        <f t="shared" si="49"/>
        <v>15210</v>
      </c>
      <c r="J393" s="45">
        <f t="shared" si="50"/>
        <v>102960</v>
      </c>
      <c r="K393" s="59">
        <f t="shared" si="51"/>
        <v>30888</v>
      </c>
      <c r="L393" s="6"/>
      <c r="M393" s="59">
        <f t="shared" si="52"/>
        <v>72072</v>
      </c>
      <c r="N393" s="45">
        <f t="shared" si="54"/>
        <v>72072</v>
      </c>
      <c r="O393" s="45">
        <f t="shared" si="55"/>
        <v>102960</v>
      </c>
      <c r="P393" s="60">
        <v>44284</v>
      </c>
      <c r="Q393" s="60">
        <v>44648</v>
      </c>
      <c r="R393" s="62" t="s">
        <v>26</v>
      </c>
      <c r="S393" s="62" t="s">
        <v>356</v>
      </c>
    </row>
    <row r="394" s="19" customFormat="1" ht="20" customHeight="1" spans="1:19">
      <c r="A394" s="6">
        <v>388</v>
      </c>
      <c r="B394" s="43" t="s">
        <v>743</v>
      </c>
      <c r="C394" s="43" t="s">
        <v>1210</v>
      </c>
      <c r="D394" s="6">
        <v>1850</v>
      </c>
      <c r="E394" s="44">
        <v>43.67</v>
      </c>
      <c r="F394" s="43" t="s">
        <v>68</v>
      </c>
      <c r="G394" s="45">
        <f t="shared" si="53"/>
        <v>555000</v>
      </c>
      <c r="H394" s="45">
        <f t="shared" si="48"/>
        <v>83250</v>
      </c>
      <c r="I394" s="45">
        <f t="shared" si="49"/>
        <v>14430</v>
      </c>
      <c r="J394" s="45">
        <f t="shared" si="50"/>
        <v>97680</v>
      </c>
      <c r="K394" s="59">
        <f t="shared" si="51"/>
        <v>29304</v>
      </c>
      <c r="L394" s="6"/>
      <c r="M394" s="59">
        <f t="shared" si="52"/>
        <v>68376</v>
      </c>
      <c r="N394" s="45">
        <f t="shared" si="54"/>
        <v>68376</v>
      </c>
      <c r="O394" s="45">
        <f t="shared" si="55"/>
        <v>97680</v>
      </c>
      <c r="P394" s="60">
        <v>44284</v>
      </c>
      <c r="Q394" s="60">
        <v>44648</v>
      </c>
      <c r="R394" s="62" t="s">
        <v>26</v>
      </c>
      <c r="S394" s="62" t="s">
        <v>356</v>
      </c>
    </row>
    <row r="395" s="19" customFormat="1" ht="20" customHeight="1" spans="1:19">
      <c r="A395" s="6">
        <v>389</v>
      </c>
      <c r="B395" s="43" t="s">
        <v>743</v>
      </c>
      <c r="C395" s="43" t="s">
        <v>1211</v>
      </c>
      <c r="D395" s="6">
        <v>2000</v>
      </c>
      <c r="E395" s="44">
        <v>46.27</v>
      </c>
      <c r="F395" s="43" t="s">
        <v>68</v>
      </c>
      <c r="G395" s="45">
        <f t="shared" si="53"/>
        <v>600000</v>
      </c>
      <c r="H395" s="45">
        <f t="shared" si="48"/>
        <v>90000</v>
      </c>
      <c r="I395" s="45">
        <f t="shared" si="49"/>
        <v>15600</v>
      </c>
      <c r="J395" s="45">
        <f t="shared" si="50"/>
        <v>105600</v>
      </c>
      <c r="K395" s="59">
        <f t="shared" si="51"/>
        <v>31680</v>
      </c>
      <c r="L395" s="6"/>
      <c r="M395" s="59">
        <f t="shared" si="52"/>
        <v>73920</v>
      </c>
      <c r="N395" s="45">
        <f t="shared" si="54"/>
        <v>73920</v>
      </c>
      <c r="O395" s="45">
        <f t="shared" si="55"/>
        <v>105600</v>
      </c>
      <c r="P395" s="60">
        <v>44284</v>
      </c>
      <c r="Q395" s="60">
        <v>44648</v>
      </c>
      <c r="R395" s="62" t="s">
        <v>26</v>
      </c>
      <c r="S395" s="62" t="s">
        <v>356</v>
      </c>
    </row>
    <row r="396" s="19" customFormat="1" ht="20" customHeight="1" spans="1:19">
      <c r="A396" s="6">
        <v>390</v>
      </c>
      <c r="B396" s="43" t="s">
        <v>718</v>
      </c>
      <c r="C396" s="43" t="s">
        <v>1212</v>
      </c>
      <c r="D396" s="106">
        <v>1500</v>
      </c>
      <c r="E396" s="44">
        <v>36.22</v>
      </c>
      <c r="F396" s="42" t="s">
        <v>107</v>
      </c>
      <c r="G396" s="45">
        <f t="shared" si="53"/>
        <v>450000</v>
      </c>
      <c r="H396" s="45">
        <f t="shared" si="48"/>
        <v>67500</v>
      </c>
      <c r="I396" s="45">
        <f t="shared" si="49"/>
        <v>11700</v>
      </c>
      <c r="J396" s="45">
        <f t="shared" si="50"/>
        <v>79200</v>
      </c>
      <c r="K396" s="59">
        <f t="shared" si="51"/>
        <v>23760</v>
      </c>
      <c r="L396" s="6"/>
      <c r="M396" s="59">
        <f t="shared" si="52"/>
        <v>55440</v>
      </c>
      <c r="N396" s="45">
        <f t="shared" si="54"/>
        <v>55440</v>
      </c>
      <c r="O396" s="45">
        <f t="shared" si="55"/>
        <v>79200</v>
      </c>
      <c r="P396" s="60">
        <v>44286</v>
      </c>
      <c r="Q396" s="60">
        <v>44650</v>
      </c>
      <c r="R396" s="62" t="s">
        <v>23</v>
      </c>
      <c r="S396" s="62" t="s">
        <v>458</v>
      </c>
    </row>
    <row r="397" s="19" customFormat="1" ht="20" customHeight="1" spans="1:19">
      <c r="A397" s="6">
        <v>391</v>
      </c>
      <c r="B397" s="43" t="s">
        <v>670</v>
      </c>
      <c r="C397" s="43" t="s">
        <v>1213</v>
      </c>
      <c r="D397" s="106">
        <v>1300</v>
      </c>
      <c r="E397" s="44">
        <v>31</v>
      </c>
      <c r="F397" s="42" t="s">
        <v>61</v>
      </c>
      <c r="G397" s="45">
        <f t="shared" si="53"/>
        <v>390000</v>
      </c>
      <c r="H397" s="45">
        <f t="shared" si="48"/>
        <v>58500</v>
      </c>
      <c r="I397" s="45">
        <f t="shared" si="49"/>
        <v>10140</v>
      </c>
      <c r="J397" s="45">
        <f t="shared" si="50"/>
        <v>68640</v>
      </c>
      <c r="K397" s="59">
        <f t="shared" si="51"/>
        <v>20592</v>
      </c>
      <c r="L397" s="6"/>
      <c r="M397" s="59">
        <f t="shared" si="52"/>
        <v>48048</v>
      </c>
      <c r="N397" s="45">
        <f t="shared" si="54"/>
        <v>48048</v>
      </c>
      <c r="O397" s="45">
        <f t="shared" si="55"/>
        <v>68640</v>
      </c>
      <c r="P397" s="60">
        <v>44282</v>
      </c>
      <c r="Q397" s="108">
        <v>44648</v>
      </c>
      <c r="R397" s="62" t="s">
        <v>23</v>
      </c>
      <c r="S397" s="62" t="s">
        <v>352</v>
      </c>
    </row>
    <row r="398" s="19" customFormat="1" ht="20" customHeight="1" spans="1:19">
      <c r="A398" s="6">
        <v>392</v>
      </c>
      <c r="B398" s="43" t="s">
        <v>748</v>
      </c>
      <c r="C398" s="43" t="s">
        <v>1214</v>
      </c>
      <c r="D398" s="106">
        <v>2300</v>
      </c>
      <c r="E398" s="44">
        <v>56</v>
      </c>
      <c r="F398" s="42" t="s">
        <v>107</v>
      </c>
      <c r="G398" s="45">
        <f t="shared" si="53"/>
        <v>690000</v>
      </c>
      <c r="H398" s="45">
        <f t="shared" si="48"/>
        <v>103500</v>
      </c>
      <c r="I398" s="45">
        <f t="shared" si="49"/>
        <v>17940</v>
      </c>
      <c r="J398" s="45">
        <f t="shared" si="50"/>
        <v>121440</v>
      </c>
      <c r="K398" s="59">
        <f t="shared" si="51"/>
        <v>36432</v>
      </c>
      <c r="L398" s="6"/>
      <c r="M398" s="59">
        <f t="shared" si="52"/>
        <v>85008</v>
      </c>
      <c r="N398" s="45">
        <f t="shared" si="54"/>
        <v>85008</v>
      </c>
      <c r="O398" s="45">
        <f t="shared" si="55"/>
        <v>121440</v>
      </c>
      <c r="P398" s="60">
        <v>44286</v>
      </c>
      <c r="Q398" s="60">
        <v>44650</v>
      </c>
      <c r="R398" s="62" t="s">
        <v>23</v>
      </c>
      <c r="S398" s="62" t="s">
        <v>352</v>
      </c>
    </row>
    <row r="399" s="19" customFormat="1" ht="20" customHeight="1" spans="1:19">
      <c r="A399" s="6">
        <v>393</v>
      </c>
      <c r="B399" s="43" t="s">
        <v>670</v>
      </c>
      <c r="C399" s="43" t="s">
        <v>1215</v>
      </c>
      <c r="D399" s="106">
        <v>1100</v>
      </c>
      <c r="E399" s="44">
        <v>30</v>
      </c>
      <c r="F399" s="42" t="s">
        <v>61</v>
      </c>
      <c r="G399" s="45">
        <f t="shared" si="53"/>
        <v>330000</v>
      </c>
      <c r="H399" s="45">
        <f t="shared" si="48"/>
        <v>49500</v>
      </c>
      <c r="I399" s="45">
        <f t="shared" si="49"/>
        <v>8580</v>
      </c>
      <c r="J399" s="45">
        <f t="shared" si="50"/>
        <v>58080</v>
      </c>
      <c r="K399" s="59">
        <f t="shared" si="51"/>
        <v>17424</v>
      </c>
      <c r="L399" s="6"/>
      <c r="M399" s="59">
        <f t="shared" si="52"/>
        <v>40656</v>
      </c>
      <c r="N399" s="45">
        <f t="shared" si="54"/>
        <v>40656</v>
      </c>
      <c r="O399" s="45">
        <f t="shared" si="55"/>
        <v>58080</v>
      </c>
      <c r="P399" s="60">
        <v>44282</v>
      </c>
      <c r="Q399" s="108">
        <v>44648</v>
      </c>
      <c r="R399" s="62" t="s">
        <v>23</v>
      </c>
      <c r="S399" s="62" t="s">
        <v>352</v>
      </c>
    </row>
    <row r="400" ht="19.9" customHeight="1" spans="1:19">
      <c r="A400" s="6">
        <v>394</v>
      </c>
      <c r="B400" s="42" t="s">
        <v>1216</v>
      </c>
      <c r="C400" s="43" t="s">
        <v>1217</v>
      </c>
      <c r="D400" s="6">
        <v>1000</v>
      </c>
      <c r="E400" s="44">
        <v>19.3</v>
      </c>
      <c r="F400" s="43" t="s">
        <v>61</v>
      </c>
      <c r="G400" s="45">
        <f t="shared" si="53"/>
        <v>300000</v>
      </c>
      <c r="H400" s="45">
        <f t="shared" ref="H400:H463" si="56">D400*300*15%</f>
        <v>45000</v>
      </c>
      <c r="I400" s="45">
        <f t="shared" ref="I400:I463" si="57">D400*300*0.026</f>
        <v>7800</v>
      </c>
      <c r="J400" s="45">
        <f t="shared" ref="J400:J463" si="58">H400+I400</f>
        <v>52800</v>
      </c>
      <c r="K400" s="110">
        <v>0</v>
      </c>
      <c r="L400" s="6"/>
      <c r="M400" s="59">
        <f>J400*1</f>
        <v>52800</v>
      </c>
      <c r="N400" s="45">
        <f t="shared" si="54"/>
        <v>52800</v>
      </c>
      <c r="O400" s="45">
        <f t="shared" si="55"/>
        <v>52800</v>
      </c>
      <c r="P400" s="60">
        <v>44218</v>
      </c>
      <c r="Q400" s="60">
        <v>44582</v>
      </c>
      <c r="R400" s="62" t="s">
        <v>23</v>
      </c>
      <c r="S400" s="62" t="s">
        <v>1218</v>
      </c>
    </row>
    <row r="401" ht="19.9" customHeight="1" spans="1:19">
      <c r="A401" s="6">
        <v>395</v>
      </c>
      <c r="B401" s="42" t="s">
        <v>1219</v>
      </c>
      <c r="C401" s="43" t="s">
        <v>1217</v>
      </c>
      <c r="D401" s="6">
        <v>500</v>
      </c>
      <c r="E401" s="44">
        <v>13.68</v>
      </c>
      <c r="F401" s="43" t="s">
        <v>61</v>
      </c>
      <c r="G401" s="45">
        <f t="shared" ref="G401:G464" si="59">D401*300</f>
        <v>150000</v>
      </c>
      <c r="H401" s="45">
        <f t="shared" si="56"/>
        <v>22500</v>
      </c>
      <c r="I401" s="45">
        <f t="shared" si="57"/>
        <v>3900</v>
      </c>
      <c r="J401" s="45">
        <f t="shared" si="58"/>
        <v>26400</v>
      </c>
      <c r="K401" s="110">
        <v>0</v>
      </c>
      <c r="L401" s="6"/>
      <c r="M401" s="59">
        <f t="shared" ref="M401:M464" si="60">J401*1</f>
        <v>26400</v>
      </c>
      <c r="N401" s="45">
        <f t="shared" ref="N401:N464" si="61">L401+M401</f>
        <v>26400</v>
      </c>
      <c r="O401" s="45">
        <f t="shared" ref="O401:O464" si="62">K401+N401</f>
        <v>26400</v>
      </c>
      <c r="P401" s="60">
        <v>44218</v>
      </c>
      <c r="Q401" s="60">
        <v>44582</v>
      </c>
      <c r="R401" s="62" t="s">
        <v>23</v>
      </c>
      <c r="S401" s="62" t="s">
        <v>1218</v>
      </c>
    </row>
    <row r="402" ht="19.9" customHeight="1" spans="1:19">
      <c r="A402" s="6">
        <v>396</v>
      </c>
      <c r="B402" s="42" t="s">
        <v>1220</v>
      </c>
      <c r="C402" s="43" t="s">
        <v>1217</v>
      </c>
      <c r="D402" s="6">
        <v>3000</v>
      </c>
      <c r="E402" s="44">
        <v>78.76</v>
      </c>
      <c r="F402" s="43" t="s">
        <v>61</v>
      </c>
      <c r="G402" s="45">
        <f t="shared" si="59"/>
        <v>900000</v>
      </c>
      <c r="H402" s="45">
        <f t="shared" si="56"/>
        <v>135000</v>
      </c>
      <c r="I402" s="45">
        <f t="shared" si="57"/>
        <v>23400</v>
      </c>
      <c r="J402" s="45">
        <f t="shared" si="58"/>
        <v>158400</v>
      </c>
      <c r="K402" s="110">
        <v>0</v>
      </c>
      <c r="L402" s="6"/>
      <c r="M402" s="59">
        <f t="shared" si="60"/>
        <v>158400</v>
      </c>
      <c r="N402" s="45">
        <f t="shared" si="61"/>
        <v>158400</v>
      </c>
      <c r="O402" s="45">
        <f t="shared" si="62"/>
        <v>158400</v>
      </c>
      <c r="P402" s="60">
        <v>44218</v>
      </c>
      <c r="Q402" s="60">
        <v>44582</v>
      </c>
      <c r="R402" s="62" t="s">
        <v>23</v>
      </c>
      <c r="S402" s="62" t="s">
        <v>1218</v>
      </c>
    </row>
    <row r="403" ht="19.9" customHeight="1" spans="1:19">
      <c r="A403" s="6">
        <v>397</v>
      </c>
      <c r="B403" s="42" t="s">
        <v>1221</v>
      </c>
      <c r="C403" s="43" t="s">
        <v>1217</v>
      </c>
      <c r="D403" s="6">
        <v>446</v>
      </c>
      <c r="E403" s="44">
        <v>9.58</v>
      </c>
      <c r="F403" s="43" t="s">
        <v>61</v>
      </c>
      <c r="G403" s="45">
        <f t="shared" si="59"/>
        <v>133800</v>
      </c>
      <c r="H403" s="45">
        <f t="shared" si="56"/>
        <v>20070</v>
      </c>
      <c r="I403" s="45">
        <f t="shared" si="57"/>
        <v>3478.8</v>
      </c>
      <c r="J403" s="45">
        <f t="shared" si="58"/>
        <v>23548.8</v>
      </c>
      <c r="K403" s="110">
        <v>0</v>
      </c>
      <c r="L403" s="6"/>
      <c r="M403" s="59">
        <f t="shared" si="60"/>
        <v>23548.8</v>
      </c>
      <c r="N403" s="45">
        <f t="shared" si="61"/>
        <v>23548.8</v>
      </c>
      <c r="O403" s="45">
        <f t="shared" si="62"/>
        <v>23548.8</v>
      </c>
      <c r="P403" s="60">
        <v>44218</v>
      </c>
      <c r="Q403" s="60">
        <v>44582</v>
      </c>
      <c r="R403" s="62" t="s">
        <v>23</v>
      </c>
      <c r="S403" s="62" t="s">
        <v>1218</v>
      </c>
    </row>
    <row r="404" ht="19.9" customHeight="1" spans="1:19">
      <c r="A404" s="6">
        <v>398</v>
      </c>
      <c r="B404" s="43" t="s">
        <v>1222</v>
      </c>
      <c r="C404" s="43" t="s">
        <v>1217</v>
      </c>
      <c r="D404" s="6">
        <v>160</v>
      </c>
      <c r="E404" s="44">
        <v>3.48</v>
      </c>
      <c r="F404" s="43" t="s">
        <v>61</v>
      </c>
      <c r="G404" s="45">
        <f t="shared" si="59"/>
        <v>48000</v>
      </c>
      <c r="H404" s="45">
        <f t="shared" si="56"/>
        <v>7200</v>
      </c>
      <c r="I404" s="45">
        <f t="shared" si="57"/>
        <v>1248</v>
      </c>
      <c r="J404" s="45">
        <f t="shared" si="58"/>
        <v>8448</v>
      </c>
      <c r="K404" s="110">
        <v>0</v>
      </c>
      <c r="L404" s="6"/>
      <c r="M404" s="59">
        <f t="shared" si="60"/>
        <v>8448</v>
      </c>
      <c r="N404" s="45">
        <f t="shared" si="61"/>
        <v>8448</v>
      </c>
      <c r="O404" s="45">
        <f t="shared" si="62"/>
        <v>8448</v>
      </c>
      <c r="P404" s="60">
        <v>44218</v>
      </c>
      <c r="Q404" s="60">
        <v>44582</v>
      </c>
      <c r="R404" s="62" t="s">
        <v>23</v>
      </c>
      <c r="S404" s="62" t="s">
        <v>1218</v>
      </c>
    </row>
    <row r="405" ht="19.9" customHeight="1" spans="1:19">
      <c r="A405" s="6">
        <v>399</v>
      </c>
      <c r="B405" s="43" t="s">
        <v>1223</v>
      </c>
      <c r="C405" s="43" t="s">
        <v>1217</v>
      </c>
      <c r="D405" s="6">
        <v>270</v>
      </c>
      <c r="E405" s="44">
        <v>6.15</v>
      </c>
      <c r="F405" s="43" t="s">
        <v>61</v>
      </c>
      <c r="G405" s="45">
        <f t="shared" si="59"/>
        <v>81000</v>
      </c>
      <c r="H405" s="45">
        <f t="shared" si="56"/>
        <v>12150</v>
      </c>
      <c r="I405" s="45">
        <f t="shared" si="57"/>
        <v>2106</v>
      </c>
      <c r="J405" s="45">
        <f t="shared" si="58"/>
        <v>14256</v>
      </c>
      <c r="K405" s="110">
        <v>0</v>
      </c>
      <c r="L405" s="6"/>
      <c r="M405" s="59">
        <f t="shared" si="60"/>
        <v>14256</v>
      </c>
      <c r="N405" s="45">
        <f t="shared" si="61"/>
        <v>14256</v>
      </c>
      <c r="O405" s="45">
        <f t="shared" si="62"/>
        <v>14256</v>
      </c>
      <c r="P405" s="60">
        <v>44218</v>
      </c>
      <c r="Q405" s="60">
        <v>44582</v>
      </c>
      <c r="R405" s="62" t="s">
        <v>23</v>
      </c>
      <c r="S405" s="62" t="s">
        <v>1218</v>
      </c>
    </row>
    <row r="406" ht="19.9" customHeight="1" spans="1:19">
      <c r="A406" s="6">
        <v>400</v>
      </c>
      <c r="B406" s="43" t="s">
        <v>1224</v>
      </c>
      <c r="C406" s="43" t="s">
        <v>1217</v>
      </c>
      <c r="D406" s="6">
        <v>600</v>
      </c>
      <c r="E406" s="44">
        <v>16.79</v>
      </c>
      <c r="F406" s="43" t="s">
        <v>61</v>
      </c>
      <c r="G406" s="45">
        <f t="shared" si="59"/>
        <v>180000</v>
      </c>
      <c r="H406" s="45">
        <f t="shared" si="56"/>
        <v>27000</v>
      </c>
      <c r="I406" s="45">
        <f t="shared" si="57"/>
        <v>4680</v>
      </c>
      <c r="J406" s="45">
        <f t="shared" si="58"/>
        <v>31680</v>
      </c>
      <c r="K406" s="110">
        <v>0</v>
      </c>
      <c r="L406" s="6"/>
      <c r="M406" s="59">
        <f t="shared" si="60"/>
        <v>31680</v>
      </c>
      <c r="N406" s="45">
        <f t="shared" si="61"/>
        <v>31680</v>
      </c>
      <c r="O406" s="45">
        <f t="shared" si="62"/>
        <v>31680</v>
      </c>
      <c r="P406" s="60">
        <v>44218</v>
      </c>
      <c r="Q406" s="60">
        <v>44582</v>
      </c>
      <c r="R406" s="62" t="s">
        <v>23</v>
      </c>
      <c r="S406" s="62" t="s">
        <v>1218</v>
      </c>
    </row>
    <row r="407" ht="19.9" customHeight="1" spans="1:19">
      <c r="A407" s="6">
        <v>401</v>
      </c>
      <c r="B407" s="43" t="s">
        <v>1225</v>
      </c>
      <c r="C407" s="43" t="s">
        <v>1217</v>
      </c>
      <c r="D407" s="6">
        <v>1300</v>
      </c>
      <c r="E407" s="44">
        <v>24.92</v>
      </c>
      <c r="F407" s="43" t="s">
        <v>61</v>
      </c>
      <c r="G407" s="45">
        <f t="shared" si="59"/>
        <v>390000</v>
      </c>
      <c r="H407" s="45">
        <f t="shared" si="56"/>
        <v>58500</v>
      </c>
      <c r="I407" s="45">
        <f t="shared" si="57"/>
        <v>10140</v>
      </c>
      <c r="J407" s="45">
        <f t="shared" si="58"/>
        <v>68640</v>
      </c>
      <c r="K407" s="110">
        <v>0</v>
      </c>
      <c r="L407" s="6"/>
      <c r="M407" s="59">
        <f t="shared" si="60"/>
        <v>68640</v>
      </c>
      <c r="N407" s="45">
        <f t="shared" si="61"/>
        <v>68640</v>
      </c>
      <c r="O407" s="45">
        <f t="shared" si="62"/>
        <v>68640</v>
      </c>
      <c r="P407" s="60">
        <v>44218</v>
      </c>
      <c r="Q407" s="60">
        <v>44582</v>
      </c>
      <c r="R407" s="62" t="s">
        <v>23</v>
      </c>
      <c r="S407" s="62" t="s">
        <v>1218</v>
      </c>
    </row>
    <row r="408" ht="19.9" customHeight="1" spans="1:19">
      <c r="A408" s="6">
        <v>402</v>
      </c>
      <c r="B408" s="43" t="s">
        <v>1226</v>
      </c>
      <c r="C408" s="43" t="s">
        <v>1217</v>
      </c>
      <c r="D408" s="6">
        <v>510</v>
      </c>
      <c r="E408" s="44">
        <v>15.25</v>
      </c>
      <c r="F408" s="43" t="s">
        <v>61</v>
      </c>
      <c r="G408" s="45">
        <f t="shared" si="59"/>
        <v>153000</v>
      </c>
      <c r="H408" s="45">
        <f t="shared" si="56"/>
        <v>22950</v>
      </c>
      <c r="I408" s="45">
        <f t="shared" si="57"/>
        <v>3978</v>
      </c>
      <c r="J408" s="45">
        <f t="shared" si="58"/>
        <v>26928</v>
      </c>
      <c r="K408" s="110">
        <v>0</v>
      </c>
      <c r="L408" s="6"/>
      <c r="M408" s="59">
        <f t="shared" si="60"/>
        <v>26928</v>
      </c>
      <c r="N408" s="45">
        <f t="shared" si="61"/>
        <v>26928</v>
      </c>
      <c r="O408" s="45">
        <f t="shared" si="62"/>
        <v>26928</v>
      </c>
      <c r="P408" s="60">
        <v>44218</v>
      </c>
      <c r="Q408" s="60">
        <v>44582</v>
      </c>
      <c r="R408" s="62" t="s">
        <v>23</v>
      </c>
      <c r="S408" s="62" t="s">
        <v>1218</v>
      </c>
    </row>
    <row r="409" ht="19.9" customHeight="1" spans="1:19">
      <c r="A409" s="6">
        <v>403</v>
      </c>
      <c r="B409" s="43" t="s">
        <v>1227</v>
      </c>
      <c r="C409" s="43" t="s">
        <v>1217</v>
      </c>
      <c r="D409" s="6">
        <v>200</v>
      </c>
      <c r="E409" s="44">
        <v>4.72</v>
      </c>
      <c r="F409" s="43" t="s">
        <v>61</v>
      </c>
      <c r="G409" s="45">
        <f t="shared" si="59"/>
        <v>60000</v>
      </c>
      <c r="H409" s="45">
        <f t="shared" si="56"/>
        <v>9000</v>
      </c>
      <c r="I409" s="45">
        <f t="shared" si="57"/>
        <v>1560</v>
      </c>
      <c r="J409" s="45">
        <f t="shared" si="58"/>
        <v>10560</v>
      </c>
      <c r="K409" s="110">
        <v>0</v>
      </c>
      <c r="L409" s="6"/>
      <c r="M409" s="59">
        <f t="shared" si="60"/>
        <v>10560</v>
      </c>
      <c r="N409" s="45">
        <f t="shared" si="61"/>
        <v>10560</v>
      </c>
      <c r="O409" s="45">
        <f t="shared" si="62"/>
        <v>10560</v>
      </c>
      <c r="P409" s="60">
        <v>44218</v>
      </c>
      <c r="Q409" s="60">
        <v>44582</v>
      </c>
      <c r="R409" s="62" t="s">
        <v>23</v>
      </c>
      <c r="S409" s="62" t="s">
        <v>1218</v>
      </c>
    </row>
    <row r="410" ht="19.9" customHeight="1" spans="1:19">
      <c r="A410" s="6">
        <v>404</v>
      </c>
      <c r="B410" s="43" t="s">
        <v>1228</v>
      </c>
      <c r="C410" s="43" t="s">
        <v>1217</v>
      </c>
      <c r="D410" s="6">
        <v>810</v>
      </c>
      <c r="E410" s="44">
        <v>15.87</v>
      </c>
      <c r="F410" s="43" t="s">
        <v>61</v>
      </c>
      <c r="G410" s="45">
        <f t="shared" si="59"/>
        <v>243000</v>
      </c>
      <c r="H410" s="45">
        <f t="shared" si="56"/>
        <v>36450</v>
      </c>
      <c r="I410" s="45">
        <f t="shared" si="57"/>
        <v>6318</v>
      </c>
      <c r="J410" s="45">
        <f t="shared" si="58"/>
        <v>42768</v>
      </c>
      <c r="K410" s="110">
        <v>0</v>
      </c>
      <c r="L410" s="6"/>
      <c r="M410" s="59">
        <f t="shared" si="60"/>
        <v>42768</v>
      </c>
      <c r="N410" s="45">
        <f t="shared" si="61"/>
        <v>42768</v>
      </c>
      <c r="O410" s="45">
        <f t="shared" si="62"/>
        <v>42768</v>
      </c>
      <c r="P410" s="60">
        <v>44218</v>
      </c>
      <c r="Q410" s="60">
        <v>44582</v>
      </c>
      <c r="R410" s="62" t="s">
        <v>23</v>
      </c>
      <c r="S410" s="62" t="s">
        <v>1218</v>
      </c>
    </row>
    <row r="411" ht="19.9" customHeight="1" spans="1:19">
      <c r="A411" s="6">
        <v>405</v>
      </c>
      <c r="B411" s="43" t="s">
        <v>1229</v>
      </c>
      <c r="C411" s="43" t="s">
        <v>1217</v>
      </c>
      <c r="D411" s="6">
        <v>1600</v>
      </c>
      <c r="E411" s="44">
        <v>39.34</v>
      </c>
      <c r="F411" s="43" t="s">
        <v>61</v>
      </c>
      <c r="G411" s="45">
        <f t="shared" si="59"/>
        <v>480000</v>
      </c>
      <c r="H411" s="45">
        <f t="shared" si="56"/>
        <v>72000</v>
      </c>
      <c r="I411" s="45">
        <f t="shared" si="57"/>
        <v>12480</v>
      </c>
      <c r="J411" s="45">
        <f t="shared" si="58"/>
        <v>84480</v>
      </c>
      <c r="K411" s="110">
        <v>0</v>
      </c>
      <c r="L411" s="6"/>
      <c r="M411" s="59">
        <f t="shared" si="60"/>
        <v>84480</v>
      </c>
      <c r="N411" s="45">
        <f t="shared" si="61"/>
        <v>84480</v>
      </c>
      <c r="O411" s="45">
        <f t="shared" si="62"/>
        <v>84480</v>
      </c>
      <c r="P411" s="60">
        <v>44218</v>
      </c>
      <c r="Q411" s="60">
        <v>44582</v>
      </c>
      <c r="R411" s="62" t="s">
        <v>23</v>
      </c>
      <c r="S411" s="62" t="s">
        <v>1218</v>
      </c>
    </row>
    <row r="412" ht="19.9" customHeight="1" spans="1:19">
      <c r="A412" s="6">
        <v>406</v>
      </c>
      <c r="B412" s="43" t="s">
        <v>1229</v>
      </c>
      <c r="C412" s="43" t="s">
        <v>1217</v>
      </c>
      <c r="D412" s="6">
        <v>900</v>
      </c>
      <c r="E412" s="44">
        <v>20.17</v>
      </c>
      <c r="F412" s="43" t="s">
        <v>61</v>
      </c>
      <c r="G412" s="45">
        <f t="shared" si="59"/>
        <v>270000</v>
      </c>
      <c r="H412" s="45">
        <f t="shared" si="56"/>
        <v>40500</v>
      </c>
      <c r="I412" s="45">
        <f t="shared" si="57"/>
        <v>7020</v>
      </c>
      <c r="J412" s="45">
        <f t="shared" si="58"/>
        <v>47520</v>
      </c>
      <c r="K412" s="110">
        <v>0</v>
      </c>
      <c r="L412" s="6"/>
      <c r="M412" s="59">
        <f t="shared" si="60"/>
        <v>47520</v>
      </c>
      <c r="N412" s="45">
        <f t="shared" si="61"/>
        <v>47520</v>
      </c>
      <c r="O412" s="45">
        <f t="shared" si="62"/>
        <v>47520</v>
      </c>
      <c r="P412" s="60">
        <v>44218</v>
      </c>
      <c r="Q412" s="60">
        <v>44582</v>
      </c>
      <c r="R412" s="62" t="s">
        <v>23</v>
      </c>
      <c r="S412" s="62" t="s">
        <v>1218</v>
      </c>
    </row>
    <row r="413" ht="19.9" customHeight="1" spans="1:19">
      <c r="A413" s="6">
        <v>407</v>
      </c>
      <c r="B413" s="43" t="s">
        <v>1230</v>
      </c>
      <c r="C413" s="43" t="s">
        <v>1217</v>
      </c>
      <c r="D413" s="6">
        <v>1800</v>
      </c>
      <c r="E413" s="44">
        <v>18.75</v>
      </c>
      <c r="F413" s="43" t="s">
        <v>61</v>
      </c>
      <c r="G413" s="45">
        <f t="shared" si="59"/>
        <v>540000</v>
      </c>
      <c r="H413" s="45">
        <f t="shared" si="56"/>
        <v>81000</v>
      </c>
      <c r="I413" s="45">
        <f t="shared" si="57"/>
        <v>14040</v>
      </c>
      <c r="J413" s="45">
        <f t="shared" si="58"/>
        <v>95040</v>
      </c>
      <c r="K413" s="110">
        <v>0</v>
      </c>
      <c r="L413" s="6"/>
      <c r="M413" s="59">
        <f t="shared" si="60"/>
        <v>95040</v>
      </c>
      <c r="N413" s="45">
        <f t="shared" si="61"/>
        <v>95040</v>
      </c>
      <c r="O413" s="45">
        <f t="shared" si="62"/>
        <v>95040</v>
      </c>
      <c r="P413" s="60">
        <v>44218</v>
      </c>
      <c r="Q413" s="60">
        <v>44582</v>
      </c>
      <c r="R413" s="62" t="s">
        <v>23</v>
      </c>
      <c r="S413" s="62" t="s">
        <v>1218</v>
      </c>
    </row>
    <row r="414" ht="19.9" customHeight="1" spans="1:19">
      <c r="A414" s="6">
        <v>408</v>
      </c>
      <c r="B414" s="43" t="s">
        <v>1230</v>
      </c>
      <c r="C414" s="43" t="s">
        <v>1217</v>
      </c>
      <c r="D414" s="6">
        <v>1500</v>
      </c>
      <c r="E414" s="44">
        <v>22.17</v>
      </c>
      <c r="F414" s="43" t="s">
        <v>61</v>
      </c>
      <c r="G414" s="45">
        <f t="shared" si="59"/>
        <v>450000</v>
      </c>
      <c r="H414" s="45">
        <f t="shared" si="56"/>
        <v>67500</v>
      </c>
      <c r="I414" s="45">
        <f t="shared" si="57"/>
        <v>11700</v>
      </c>
      <c r="J414" s="45">
        <f t="shared" si="58"/>
        <v>79200</v>
      </c>
      <c r="K414" s="110">
        <v>0</v>
      </c>
      <c r="L414" s="6"/>
      <c r="M414" s="59">
        <f t="shared" si="60"/>
        <v>79200</v>
      </c>
      <c r="N414" s="45">
        <f t="shared" si="61"/>
        <v>79200</v>
      </c>
      <c r="O414" s="45">
        <f t="shared" si="62"/>
        <v>79200</v>
      </c>
      <c r="P414" s="60">
        <v>44218</v>
      </c>
      <c r="Q414" s="60">
        <v>44582</v>
      </c>
      <c r="R414" s="62" t="s">
        <v>23</v>
      </c>
      <c r="S414" s="62" t="s">
        <v>1218</v>
      </c>
    </row>
    <row r="415" ht="19.9" customHeight="1" spans="1:19">
      <c r="A415" s="6">
        <v>409</v>
      </c>
      <c r="B415" s="43" t="s">
        <v>1231</v>
      </c>
      <c r="C415" s="43" t="s">
        <v>1217</v>
      </c>
      <c r="D415" s="6">
        <v>180</v>
      </c>
      <c r="E415" s="44">
        <v>4.5</v>
      </c>
      <c r="F415" s="43" t="s">
        <v>61</v>
      </c>
      <c r="G415" s="45">
        <f t="shared" si="59"/>
        <v>54000</v>
      </c>
      <c r="H415" s="45">
        <f t="shared" si="56"/>
        <v>8100</v>
      </c>
      <c r="I415" s="45">
        <f t="shared" si="57"/>
        <v>1404</v>
      </c>
      <c r="J415" s="45">
        <f t="shared" si="58"/>
        <v>9504</v>
      </c>
      <c r="K415" s="110">
        <v>0</v>
      </c>
      <c r="L415" s="6"/>
      <c r="M415" s="59">
        <f t="shared" si="60"/>
        <v>9504</v>
      </c>
      <c r="N415" s="45">
        <f t="shared" si="61"/>
        <v>9504</v>
      </c>
      <c r="O415" s="45">
        <f t="shared" si="62"/>
        <v>9504</v>
      </c>
      <c r="P415" s="60">
        <v>44218</v>
      </c>
      <c r="Q415" s="60">
        <v>44582</v>
      </c>
      <c r="R415" s="62" t="s">
        <v>23</v>
      </c>
      <c r="S415" s="62" t="s">
        <v>1218</v>
      </c>
    </row>
    <row r="416" ht="19.9" customHeight="1" spans="1:19">
      <c r="A416" s="6">
        <v>410</v>
      </c>
      <c r="B416" s="43" t="s">
        <v>1232</v>
      </c>
      <c r="C416" s="43" t="s">
        <v>1217</v>
      </c>
      <c r="D416" s="6">
        <v>470</v>
      </c>
      <c r="E416" s="44">
        <v>9.88</v>
      </c>
      <c r="F416" s="43" t="s">
        <v>61</v>
      </c>
      <c r="G416" s="45">
        <f t="shared" si="59"/>
        <v>141000</v>
      </c>
      <c r="H416" s="45">
        <f t="shared" si="56"/>
        <v>21150</v>
      </c>
      <c r="I416" s="45">
        <f t="shared" si="57"/>
        <v>3666</v>
      </c>
      <c r="J416" s="45">
        <f t="shared" si="58"/>
        <v>24816</v>
      </c>
      <c r="K416" s="110">
        <v>0</v>
      </c>
      <c r="L416" s="6"/>
      <c r="M416" s="59">
        <f t="shared" si="60"/>
        <v>24816</v>
      </c>
      <c r="N416" s="45">
        <f t="shared" si="61"/>
        <v>24816</v>
      </c>
      <c r="O416" s="45">
        <f t="shared" si="62"/>
        <v>24816</v>
      </c>
      <c r="P416" s="60">
        <v>44218</v>
      </c>
      <c r="Q416" s="60">
        <v>44582</v>
      </c>
      <c r="R416" s="62" t="s">
        <v>23</v>
      </c>
      <c r="S416" s="62" t="s">
        <v>1218</v>
      </c>
    </row>
    <row r="417" ht="19.9" customHeight="1" spans="1:19">
      <c r="A417" s="6">
        <v>411</v>
      </c>
      <c r="B417" s="43" t="s">
        <v>1233</v>
      </c>
      <c r="C417" s="43" t="s">
        <v>1217</v>
      </c>
      <c r="D417" s="6">
        <v>200</v>
      </c>
      <c r="E417" s="44">
        <v>5.16</v>
      </c>
      <c r="F417" s="43" t="s">
        <v>61</v>
      </c>
      <c r="G417" s="45">
        <f t="shared" si="59"/>
        <v>60000</v>
      </c>
      <c r="H417" s="45">
        <f t="shared" si="56"/>
        <v>9000</v>
      </c>
      <c r="I417" s="45">
        <f t="shared" si="57"/>
        <v>1560</v>
      </c>
      <c r="J417" s="45">
        <f t="shared" si="58"/>
        <v>10560</v>
      </c>
      <c r="K417" s="110">
        <v>0</v>
      </c>
      <c r="L417" s="6"/>
      <c r="M417" s="59">
        <f t="shared" si="60"/>
        <v>10560</v>
      </c>
      <c r="N417" s="45">
        <f t="shared" si="61"/>
        <v>10560</v>
      </c>
      <c r="O417" s="45">
        <f t="shared" si="62"/>
        <v>10560</v>
      </c>
      <c r="P417" s="60">
        <v>44218</v>
      </c>
      <c r="Q417" s="60">
        <v>44582</v>
      </c>
      <c r="R417" s="62" t="s">
        <v>23</v>
      </c>
      <c r="S417" s="62" t="s">
        <v>1218</v>
      </c>
    </row>
    <row r="418" ht="19.9" customHeight="1" spans="1:19">
      <c r="A418" s="6">
        <v>412</v>
      </c>
      <c r="B418" s="43" t="s">
        <v>1234</v>
      </c>
      <c r="C418" s="43" t="s">
        <v>1217</v>
      </c>
      <c r="D418" s="6">
        <v>1100</v>
      </c>
      <c r="E418" s="44">
        <v>18.43</v>
      </c>
      <c r="F418" s="43" t="s">
        <v>61</v>
      </c>
      <c r="G418" s="45">
        <f t="shared" si="59"/>
        <v>330000</v>
      </c>
      <c r="H418" s="45">
        <f t="shared" si="56"/>
        <v>49500</v>
      </c>
      <c r="I418" s="45">
        <f t="shared" si="57"/>
        <v>8580</v>
      </c>
      <c r="J418" s="45">
        <f t="shared" si="58"/>
        <v>58080</v>
      </c>
      <c r="K418" s="110">
        <v>0</v>
      </c>
      <c r="L418" s="6"/>
      <c r="M418" s="59">
        <f t="shared" si="60"/>
        <v>58080</v>
      </c>
      <c r="N418" s="45">
        <f t="shared" si="61"/>
        <v>58080</v>
      </c>
      <c r="O418" s="45">
        <f t="shared" si="62"/>
        <v>58080</v>
      </c>
      <c r="P418" s="60">
        <v>44218</v>
      </c>
      <c r="Q418" s="60">
        <v>44582</v>
      </c>
      <c r="R418" s="62" t="s">
        <v>23</v>
      </c>
      <c r="S418" s="62" t="s">
        <v>1218</v>
      </c>
    </row>
    <row r="419" ht="19.9" customHeight="1" spans="1:19">
      <c r="A419" s="6">
        <v>413</v>
      </c>
      <c r="B419" s="43" t="s">
        <v>1235</v>
      </c>
      <c r="C419" s="43" t="s">
        <v>1217</v>
      </c>
      <c r="D419" s="6">
        <v>1100</v>
      </c>
      <c r="E419" s="44">
        <v>13.85</v>
      </c>
      <c r="F419" s="43" t="s">
        <v>61</v>
      </c>
      <c r="G419" s="45">
        <f t="shared" si="59"/>
        <v>330000</v>
      </c>
      <c r="H419" s="45">
        <f t="shared" si="56"/>
        <v>49500</v>
      </c>
      <c r="I419" s="45">
        <f t="shared" si="57"/>
        <v>8580</v>
      </c>
      <c r="J419" s="45">
        <f t="shared" si="58"/>
        <v>58080</v>
      </c>
      <c r="K419" s="110">
        <v>0</v>
      </c>
      <c r="L419" s="6"/>
      <c r="M419" s="59">
        <f t="shared" si="60"/>
        <v>58080</v>
      </c>
      <c r="N419" s="45">
        <f t="shared" si="61"/>
        <v>58080</v>
      </c>
      <c r="O419" s="45">
        <f t="shared" si="62"/>
        <v>58080</v>
      </c>
      <c r="P419" s="60">
        <v>44218</v>
      </c>
      <c r="Q419" s="60">
        <v>44582</v>
      </c>
      <c r="R419" s="62" t="s">
        <v>23</v>
      </c>
      <c r="S419" s="62" t="s">
        <v>1218</v>
      </c>
    </row>
    <row r="420" ht="19.9" customHeight="1" spans="1:19">
      <c r="A420" s="6">
        <v>414</v>
      </c>
      <c r="B420" s="43" t="s">
        <v>1236</v>
      </c>
      <c r="C420" s="43" t="s">
        <v>1217</v>
      </c>
      <c r="D420" s="6">
        <v>189</v>
      </c>
      <c r="E420" s="44">
        <v>6.27</v>
      </c>
      <c r="F420" s="43" t="s">
        <v>61</v>
      </c>
      <c r="G420" s="45">
        <f t="shared" si="59"/>
        <v>56700</v>
      </c>
      <c r="H420" s="45">
        <f t="shared" si="56"/>
        <v>8505</v>
      </c>
      <c r="I420" s="45">
        <f t="shared" si="57"/>
        <v>1474.2</v>
      </c>
      <c r="J420" s="45">
        <f t="shared" si="58"/>
        <v>9979.2</v>
      </c>
      <c r="K420" s="110">
        <v>0</v>
      </c>
      <c r="L420" s="6"/>
      <c r="M420" s="59">
        <f t="shared" si="60"/>
        <v>9979.2</v>
      </c>
      <c r="N420" s="45">
        <f t="shared" si="61"/>
        <v>9979.2</v>
      </c>
      <c r="O420" s="45">
        <f t="shared" si="62"/>
        <v>9979.2</v>
      </c>
      <c r="P420" s="60">
        <v>44218</v>
      </c>
      <c r="Q420" s="60">
        <v>44582</v>
      </c>
      <c r="R420" s="62" t="s">
        <v>23</v>
      </c>
      <c r="S420" s="62" t="s">
        <v>1218</v>
      </c>
    </row>
    <row r="421" ht="19.9" customHeight="1" spans="1:19">
      <c r="A421" s="6">
        <v>415</v>
      </c>
      <c r="B421" s="42" t="s">
        <v>1237</v>
      </c>
      <c r="C421" s="43" t="s">
        <v>1217</v>
      </c>
      <c r="D421" s="6">
        <v>400</v>
      </c>
      <c r="E421" s="44">
        <v>10.93</v>
      </c>
      <c r="F421" s="43" t="s">
        <v>61</v>
      </c>
      <c r="G421" s="45">
        <f t="shared" si="59"/>
        <v>120000</v>
      </c>
      <c r="H421" s="45">
        <f t="shared" si="56"/>
        <v>18000</v>
      </c>
      <c r="I421" s="45">
        <f t="shared" si="57"/>
        <v>3120</v>
      </c>
      <c r="J421" s="45">
        <f t="shared" si="58"/>
        <v>21120</v>
      </c>
      <c r="K421" s="110">
        <v>0</v>
      </c>
      <c r="L421" s="6"/>
      <c r="M421" s="59">
        <f t="shared" si="60"/>
        <v>21120</v>
      </c>
      <c r="N421" s="45">
        <f t="shared" si="61"/>
        <v>21120</v>
      </c>
      <c r="O421" s="45">
        <f t="shared" si="62"/>
        <v>21120</v>
      </c>
      <c r="P421" s="60">
        <v>44218</v>
      </c>
      <c r="Q421" s="60">
        <v>44582</v>
      </c>
      <c r="R421" s="62" t="s">
        <v>23</v>
      </c>
      <c r="S421" s="62" t="s">
        <v>1218</v>
      </c>
    </row>
    <row r="422" ht="19.9" customHeight="1" spans="1:19">
      <c r="A422" s="6">
        <v>416</v>
      </c>
      <c r="B422" s="42" t="s">
        <v>1238</v>
      </c>
      <c r="C422" s="43" t="s">
        <v>1217</v>
      </c>
      <c r="D422" s="6">
        <v>500</v>
      </c>
      <c r="E422" s="44">
        <v>10.04</v>
      </c>
      <c r="F422" s="43" t="s">
        <v>61</v>
      </c>
      <c r="G422" s="45">
        <f t="shared" si="59"/>
        <v>150000</v>
      </c>
      <c r="H422" s="45">
        <f t="shared" si="56"/>
        <v>22500</v>
      </c>
      <c r="I422" s="45">
        <f t="shared" si="57"/>
        <v>3900</v>
      </c>
      <c r="J422" s="45">
        <f t="shared" si="58"/>
        <v>26400</v>
      </c>
      <c r="K422" s="110">
        <v>0</v>
      </c>
      <c r="L422" s="6"/>
      <c r="M422" s="59">
        <f t="shared" si="60"/>
        <v>26400</v>
      </c>
      <c r="N422" s="45">
        <f t="shared" si="61"/>
        <v>26400</v>
      </c>
      <c r="O422" s="45">
        <f t="shared" si="62"/>
        <v>26400</v>
      </c>
      <c r="P422" s="60">
        <v>44218</v>
      </c>
      <c r="Q422" s="60">
        <v>44582</v>
      </c>
      <c r="R422" s="62" t="s">
        <v>23</v>
      </c>
      <c r="S422" s="62" t="s">
        <v>1218</v>
      </c>
    </row>
    <row r="423" ht="19.9" customHeight="1" spans="1:19">
      <c r="A423" s="6">
        <v>417</v>
      </c>
      <c r="B423" s="42" t="s">
        <v>1239</v>
      </c>
      <c r="C423" s="43" t="s">
        <v>1217</v>
      </c>
      <c r="D423" s="6">
        <v>360</v>
      </c>
      <c r="E423" s="44">
        <v>9.81</v>
      </c>
      <c r="F423" s="43" t="s">
        <v>61</v>
      </c>
      <c r="G423" s="45">
        <f t="shared" si="59"/>
        <v>108000</v>
      </c>
      <c r="H423" s="45">
        <f t="shared" si="56"/>
        <v>16200</v>
      </c>
      <c r="I423" s="45">
        <f t="shared" si="57"/>
        <v>2808</v>
      </c>
      <c r="J423" s="45">
        <f t="shared" si="58"/>
        <v>19008</v>
      </c>
      <c r="K423" s="110">
        <v>0</v>
      </c>
      <c r="L423" s="6"/>
      <c r="M423" s="59">
        <f t="shared" si="60"/>
        <v>19008</v>
      </c>
      <c r="N423" s="45">
        <f t="shared" si="61"/>
        <v>19008</v>
      </c>
      <c r="O423" s="45">
        <f t="shared" si="62"/>
        <v>19008</v>
      </c>
      <c r="P423" s="60">
        <v>44218</v>
      </c>
      <c r="Q423" s="60">
        <v>44582</v>
      </c>
      <c r="R423" s="62" t="s">
        <v>23</v>
      </c>
      <c r="S423" s="62" t="s">
        <v>1218</v>
      </c>
    </row>
    <row r="424" ht="19.9" customHeight="1" spans="1:19">
      <c r="A424" s="6">
        <v>418</v>
      </c>
      <c r="B424" s="42" t="s">
        <v>1240</v>
      </c>
      <c r="C424" s="43" t="s">
        <v>1217</v>
      </c>
      <c r="D424" s="6">
        <v>200</v>
      </c>
      <c r="E424" s="44">
        <v>2.3</v>
      </c>
      <c r="F424" s="43" t="s">
        <v>61</v>
      </c>
      <c r="G424" s="45">
        <f t="shared" si="59"/>
        <v>60000</v>
      </c>
      <c r="H424" s="45">
        <f t="shared" si="56"/>
        <v>9000</v>
      </c>
      <c r="I424" s="45">
        <f t="shared" si="57"/>
        <v>1560</v>
      </c>
      <c r="J424" s="45">
        <f t="shared" si="58"/>
        <v>10560</v>
      </c>
      <c r="K424" s="110">
        <v>0</v>
      </c>
      <c r="L424" s="6"/>
      <c r="M424" s="59">
        <f t="shared" si="60"/>
        <v>10560</v>
      </c>
      <c r="N424" s="45">
        <f t="shared" si="61"/>
        <v>10560</v>
      </c>
      <c r="O424" s="45">
        <f t="shared" si="62"/>
        <v>10560</v>
      </c>
      <c r="P424" s="60">
        <v>44218</v>
      </c>
      <c r="Q424" s="60">
        <v>44582</v>
      </c>
      <c r="R424" s="62" t="s">
        <v>23</v>
      </c>
      <c r="S424" s="62" t="s">
        <v>1218</v>
      </c>
    </row>
    <row r="425" ht="19.9" customHeight="1" spans="1:19">
      <c r="A425" s="6">
        <v>419</v>
      </c>
      <c r="B425" s="42" t="s">
        <v>1241</v>
      </c>
      <c r="C425" s="43" t="s">
        <v>1242</v>
      </c>
      <c r="D425" s="6">
        <v>200</v>
      </c>
      <c r="E425" s="44">
        <v>5.36</v>
      </c>
      <c r="F425" s="43" t="s">
        <v>61</v>
      </c>
      <c r="G425" s="45">
        <f t="shared" si="59"/>
        <v>60000</v>
      </c>
      <c r="H425" s="45">
        <f t="shared" si="56"/>
        <v>9000</v>
      </c>
      <c r="I425" s="45">
        <f t="shared" si="57"/>
        <v>1560</v>
      </c>
      <c r="J425" s="45">
        <f t="shared" si="58"/>
        <v>10560</v>
      </c>
      <c r="K425" s="110">
        <v>0</v>
      </c>
      <c r="L425" s="6"/>
      <c r="M425" s="59">
        <f t="shared" si="60"/>
        <v>10560</v>
      </c>
      <c r="N425" s="45">
        <f t="shared" si="61"/>
        <v>10560</v>
      </c>
      <c r="O425" s="45">
        <f t="shared" si="62"/>
        <v>10560</v>
      </c>
      <c r="P425" s="60">
        <v>44218</v>
      </c>
      <c r="Q425" s="60">
        <v>44582</v>
      </c>
      <c r="R425" s="62" t="s">
        <v>23</v>
      </c>
      <c r="S425" s="62" t="s">
        <v>1243</v>
      </c>
    </row>
    <row r="426" ht="19.9" customHeight="1" spans="1:19">
      <c r="A426" s="6">
        <v>420</v>
      </c>
      <c r="B426" s="42" t="s">
        <v>1244</v>
      </c>
      <c r="C426" s="43" t="s">
        <v>1242</v>
      </c>
      <c r="D426" s="6">
        <v>117</v>
      </c>
      <c r="E426" s="44">
        <v>1.53</v>
      </c>
      <c r="F426" s="43" t="s">
        <v>61</v>
      </c>
      <c r="G426" s="45">
        <f t="shared" si="59"/>
        <v>35100</v>
      </c>
      <c r="H426" s="45">
        <f t="shared" si="56"/>
        <v>5265</v>
      </c>
      <c r="I426" s="45">
        <f t="shared" si="57"/>
        <v>912.6</v>
      </c>
      <c r="J426" s="45">
        <f t="shared" si="58"/>
        <v>6177.6</v>
      </c>
      <c r="K426" s="110">
        <v>0</v>
      </c>
      <c r="L426" s="6"/>
      <c r="M426" s="59">
        <f t="shared" si="60"/>
        <v>6177.6</v>
      </c>
      <c r="N426" s="45">
        <f t="shared" si="61"/>
        <v>6177.6</v>
      </c>
      <c r="O426" s="45">
        <f t="shared" si="62"/>
        <v>6177.6</v>
      </c>
      <c r="P426" s="60">
        <v>44218</v>
      </c>
      <c r="Q426" s="60">
        <v>44582</v>
      </c>
      <c r="R426" s="62" t="s">
        <v>23</v>
      </c>
      <c r="S426" s="62" t="s">
        <v>1243</v>
      </c>
    </row>
    <row r="427" ht="19.9" customHeight="1" spans="1:19">
      <c r="A427" s="6">
        <v>421</v>
      </c>
      <c r="B427" s="43" t="s">
        <v>1245</v>
      </c>
      <c r="C427" s="43" t="s">
        <v>1242</v>
      </c>
      <c r="D427" s="6">
        <v>300</v>
      </c>
      <c r="E427" s="44">
        <v>6.11</v>
      </c>
      <c r="F427" s="43" t="s">
        <v>61</v>
      </c>
      <c r="G427" s="45">
        <f t="shared" si="59"/>
        <v>90000</v>
      </c>
      <c r="H427" s="45">
        <f t="shared" si="56"/>
        <v>13500</v>
      </c>
      <c r="I427" s="45">
        <f t="shared" si="57"/>
        <v>2340</v>
      </c>
      <c r="J427" s="45">
        <f t="shared" si="58"/>
        <v>15840</v>
      </c>
      <c r="K427" s="110">
        <v>0</v>
      </c>
      <c r="L427" s="6"/>
      <c r="M427" s="59">
        <f t="shared" si="60"/>
        <v>15840</v>
      </c>
      <c r="N427" s="45">
        <f t="shared" si="61"/>
        <v>15840</v>
      </c>
      <c r="O427" s="45">
        <f t="shared" si="62"/>
        <v>15840</v>
      </c>
      <c r="P427" s="60">
        <v>44218</v>
      </c>
      <c r="Q427" s="60">
        <v>44582</v>
      </c>
      <c r="R427" s="62" t="s">
        <v>23</v>
      </c>
      <c r="S427" s="62" t="s">
        <v>1243</v>
      </c>
    </row>
    <row r="428" ht="19.9" customHeight="1" spans="1:19">
      <c r="A428" s="6">
        <v>422</v>
      </c>
      <c r="B428" s="42" t="s">
        <v>1246</v>
      </c>
      <c r="C428" s="43" t="s">
        <v>1242</v>
      </c>
      <c r="D428" s="6">
        <v>80</v>
      </c>
      <c r="E428" s="44">
        <v>0.42</v>
      </c>
      <c r="F428" s="43" t="s">
        <v>61</v>
      </c>
      <c r="G428" s="45">
        <f t="shared" si="59"/>
        <v>24000</v>
      </c>
      <c r="H428" s="45">
        <f t="shared" si="56"/>
        <v>3600</v>
      </c>
      <c r="I428" s="45">
        <f t="shared" si="57"/>
        <v>624</v>
      </c>
      <c r="J428" s="45">
        <f t="shared" si="58"/>
        <v>4224</v>
      </c>
      <c r="K428" s="110">
        <v>0</v>
      </c>
      <c r="L428" s="6"/>
      <c r="M428" s="59">
        <f t="shared" si="60"/>
        <v>4224</v>
      </c>
      <c r="N428" s="45">
        <f t="shared" si="61"/>
        <v>4224</v>
      </c>
      <c r="O428" s="45">
        <f t="shared" si="62"/>
        <v>4224</v>
      </c>
      <c r="P428" s="60">
        <v>44218</v>
      </c>
      <c r="Q428" s="60">
        <v>44582</v>
      </c>
      <c r="R428" s="62" t="s">
        <v>23</v>
      </c>
      <c r="S428" s="62" t="s">
        <v>1243</v>
      </c>
    </row>
    <row r="429" ht="19.9" customHeight="1" spans="1:19">
      <c r="A429" s="6">
        <v>423</v>
      </c>
      <c r="B429" s="43" t="s">
        <v>1247</v>
      </c>
      <c r="C429" s="43" t="s">
        <v>1242</v>
      </c>
      <c r="D429" s="6">
        <v>150</v>
      </c>
      <c r="E429" s="44">
        <v>4.12</v>
      </c>
      <c r="F429" s="43" t="s">
        <v>61</v>
      </c>
      <c r="G429" s="45">
        <f t="shared" si="59"/>
        <v>45000</v>
      </c>
      <c r="H429" s="45">
        <f t="shared" si="56"/>
        <v>6750</v>
      </c>
      <c r="I429" s="45">
        <f t="shared" si="57"/>
        <v>1170</v>
      </c>
      <c r="J429" s="45">
        <f t="shared" si="58"/>
        <v>7920</v>
      </c>
      <c r="K429" s="110">
        <v>0</v>
      </c>
      <c r="L429" s="6"/>
      <c r="M429" s="59">
        <f t="shared" si="60"/>
        <v>7920</v>
      </c>
      <c r="N429" s="45">
        <f t="shared" si="61"/>
        <v>7920</v>
      </c>
      <c r="O429" s="45">
        <f t="shared" si="62"/>
        <v>7920</v>
      </c>
      <c r="P429" s="60">
        <v>44218</v>
      </c>
      <c r="Q429" s="60">
        <v>44582</v>
      </c>
      <c r="R429" s="62" t="s">
        <v>23</v>
      </c>
      <c r="S429" s="62" t="s">
        <v>1243</v>
      </c>
    </row>
    <row r="430" ht="19.9" customHeight="1" spans="1:19">
      <c r="A430" s="6">
        <v>424</v>
      </c>
      <c r="B430" s="43" t="s">
        <v>1247</v>
      </c>
      <c r="C430" s="43" t="s">
        <v>1242</v>
      </c>
      <c r="D430" s="6">
        <v>30</v>
      </c>
      <c r="E430" s="44">
        <v>0.63</v>
      </c>
      <c r="F430" s="43" t="s">
        <v>61</v>
      </c>
      <c r="G430" s="45">
        <f t="shared" si="59"/>
        <v>9000</v>
      </c>
      <c r="H430" s="45">
        <f t="shared" si="56"/>
        <v>1350</v>
      </c>
      <c r="I430" s="45">
        <f t="shared" si="57"/>
        <v>234</v>
      </c>
      <c r="J430" s="45">
        <f t="shared" si="58"/>
        <v>1584</v>
      </c>
      <c r="K430" s="110">
        <v>0</v>
      </c>
      <c r="L430" s="6"/>
      <c r="M430" s="59">
        <f t="shared" si="60"/>
        <v>1584</v>
      </c>
      <c r="N430" s="45">
        <f t="shared" si="61"/>
        <v>1584</v>
      </c>
      <c r="O430" s="45">
        <f t="shared" si="62"/>
        <v>1584</v>
      </c>
      <c r="P430" s="60">
        <v>44218</v>
      </c>
      <c r="Q430" s="60">
        <v>44582</v>
      </c>
      <c r="R430" s="62" t="s">
        <v>23</v>
      </c>
      <c r="S430" s="62" t="s">
        <v>1243</v>
      </c>
    </row>
    <row r="431" ht="19.9" customHeight="1" spans="1:19">
      <c r="A431" s="6">
        <v>425</v>
      </c>
      <c r="B431" s="42" t="s">
        <v>1248</v>
      </c>
      <c r="C431" s="43" t="s">
        <v>1242</v>
      </c>
      <c r="D431" s="6">
        <v>298</v>
      </c>
      <c r="E431" s="44">
        <v>4.91</v>
      </c>
      <c r="F431" s="43" t="s">
        <v>61</v>
      </c>
      <c r="G431" s="45">
        <f t="shared" si="59"/>
        <v>89400</v>
      </c>
      <c r="H431" s="45">
        <f t="shared" si="56"/>
        <v>13410</v>
      </c>
      <c r="I431" s="45">
        <f t="shared" si="57"/>
        <v>2324.4</v>
      </c>
      <c r="J431" s="45">
        <f t="shared" si="58"/>
        <v>15734.4</v>
      </c>
      <c r="K431" s="110">
        <v>0</v>
      </c>
      <c r="L431" s="6"/>
      <c r="M431" s="59">
        <f t="shared" si="60"/>
        <v>15734.4</v>
      </c>
      <c r="N431" s="45">
        <f t="shared" si="61"/>
        <v>15734.4</v>
      </c>
      <c r="O431" s="45">
        <f t="shared" si="62"/>
        <v>15734.4</v>
      </c>
      <c r="P431" s="60">
        <v>44218</v>
      </c>
      <c r="Q431" s="60">
        <v>44582</v>
      </c>
      <c r="R431" s="62" t="s">
        <v>23</v>
      </c>
      <c r="S431" s="62" t="s">
        <v>1243</v>
      </c>
    </row>
    <row r="432" ht="19.9" customHeight="1" spans="1:19">
      <c r="A432" s="6">
        <v>426</v>
      </c>
      <c r="B432" s="42" t="s">
        <v>1248</v>
      </c>
      <c r="C432" s="43" t="s">
        <v>1242</v>
      </c>
      <c r="D432" s="6">
        <v>370</v>
      </c>
      <c r="E432" s="44">
        <v>4.37</v>
      </c>
      <c r="F432" s="43" t="s">
        <v>61</v>
      </c>
      <c r="G432" s="45">
        <f t="shared" si="59"/>
        <v>111000</v>
      </c>
      <c r="H432" s="45">
        <f t="shared" si="56"/>
        <v>16650</v>
      </c>
      <c r="I432" s="45">
        <f t="shared" si="57"/>
        <v>2886</v>
      </c>
      <c r="J432" s="45">
        <f t="shared" si="58"/>
        <v>19536</v>
      </c>
      <c r="K432" s="110">
        <v>0</v>
      </c>
      <c r="L432" s="6"/>
      <c r="M432" s="59">
        <f t="shared" si="60"/>
        <v>19536</v>
      </c>
      <c r="N432" s="45">
        <f t="shared" si="61"/>
        <v>19536</v>
      </c>
      <c r="O432" s="45">
        <f t="shared" si="62"/>
        <v>19536</v>
      </c>
      <c r="P432" s="60">
        <v>44218</v>
      </c>
      <c r="Q432" s="60">
        <v>44582</v>
      </c>
      <c r="R432" s="62" t="s">
        <v>23</v>
      </c>
      <c r="S432" s="62" t="s">
        <v>1243</v>
      </c>
    </row>
    <row r="433" ht="19.9" customHeight="1" spans="1:19">
      <c r="A433" s="6">
        <v>427</v>
      </c>
      <c r="B433" s="43" t="s">
        <v>1249</v>
      </c>
      <c r="C433" s="43" t="s">
        <v>1242</v>
      </c>
      <c r="D433" s="6">
        <v>320</v>
      </c>
      <c r="E433" s="44">
        <v>3.5</v>
      </c>
      <c r="F433" s="43" t="s">
        <v>61</v>
      </c>
      <c r="G433" s="45">
        <f t="shared" si="59"/>
        <v>96000</v>
      </c>
      <c r="H433" s="45">
        <f t="shared" si="56"/>
        <v>14400</v>
      </c>
      <c r="I433" s="45">
        <f t="shared" si="57"/>
        <v>2496</v>
      </c>
      <c r="J433" s="45">
        <f t="shared" si="58"/>
        <v>16896</v>
      </c>
      <c r="K433" s="110">
        <v>0</v>
      </c>
      <c r="L433" s="6"/>
      <c r="M433" s="59">
        <f t="shared" si="60"/>
        <v>16896</v>
      </c>
      <c r="N433" s="45">
        <f t="shared" si="61"/>
        <v>16896</v>
      </c>
      <c r="O433" s="45">
        <f t="shared" si="62"/>
        <v>16896</v>
      </c>
      <c r="P433" s="60">
        <v>44218</v>
      </c>
      <c r="Q433" s="60">
        <v>44582</v>
      </c>
      <c r="R433" s="62" t="s">
        <v>23</v>
      </c>
      <c r="S433" s="62" t="s">
        <v>1243</v>
      </c>
    </row>
    <row r="434" ht="19.9" customHeight="1" spans="1:19">
      <c r="A434" s="6">
        <v>428</v>
      </c>
      <c r="B434" s="43" t="s">
        <v>1249</v>
      </c>
      <c r="C434" s="43" t="s">
        <v>1242</v>
      </c>
      <c r="D434" s="6">
        <v>150</v>
      </c>
      <c r="E434" s="44">
        <v>2.26</v>
      </c>
      <c r="F434" s="43" t="s">
        <v>61</v>
      </c>
      <c r="G434" s="45">
        <f t="shared" si="59"/>
        <v>45000</v>
      </c>
      <c r="H434" s="45">
        <f t="shared" si="56"/>
        <v>6750</v>
      </c>
      <c r="I434" s="45">
        <f t="shared" si="57"/>
        <v>1170</v>
      </c>
      <c r="J434" s="45">
        <f t="shared" si="58"/>
        <v>7920</v>
      </c>
      <c r="K434" s="110">
        <v>0</v>
      </c>
      <c r="L434" s="6"/>
      <c r="M434" s="59">
        <f t="shared" si="60"/>
        <v>7920</v>
      </c>
      <c r="N434" s="45">
        <f t="shared" si="61"/>
        <v>7920</v>
      </c>
      <c r="O434" s="45">
        <f t="shared" si="62"/>
        <v>7920</v>
      </c>
      <c r="P434" s="60">
        <v>44218</v>
      </c>
      <c r="Q434" s="60">
        <v>44582</v>
      </c>
      <c r="R434" s="62" t="s">
        <v>23</v>
      </c>
      <c r="S434" s="62" t="s">
        <v>1243</v>
      </c>
    </row>
    <row r="435" ht="19.9" customHeight="1" spans="1:19">
      <c r="A435" s="6">
        <v>429</v>
      </c>
      <c r="B435" s="42" t="s">
        <v>1250</v>
      </c>
      <c r="C435" s="43" t="s">
        <v>1242</v>
      </c>
      <c r="D435" s="6">
        <v>300</v>
      </c>
      <c r="E435" s="44">
        <v>3.65</v>
      </c>
      <c r="F435" s="43" t="s">
        <v>61</v>
      </c>
      <c r="G435" s="45">
        <f t="shared" si="59"/>
        <v>90000</v>
      </c>
      <c r="H435" s="45">
        <f t="shared" si="56"/>
        <v>13500</v>
      </c>
      <c r="I435" s="45">
        <f t="shared" si="57"/>
        <v>2340</v>
      </c>
      <c r="J435" s="45">
        <f t="shared" si="58"/>
        <v>15840</v>
      </c>
      <c r="K435" s="110">
        <v>0</v>
      </c>
      <c r="L435" s="6"/>
      <c r="M435" s="59">
        <f t="shared" si="60"/>
        <v>15840</v>
      </c>
      <c r="N435" s="45">
        <f t="shared" si="61"/>
        <v>15840</v>
      </c>
      <c r="O435" s="45">
        <f t="shared" si="62"/>
        <v>15840</v>
      </c>
      <c r="P435" s="60">
        <v>44218</v>
      </c>
      <c r="Q435" s="60">
        <v>44582</v>
      </c>
      <c r="R435" s="62" t="s">
        <v>23</v>
      </c>
      <c r="S435" s="62" t="s">
        <v>1243</v>
      </c>
    </row>
    <row r="436" ht="19.9" customHeight="1" spans="1:19">
      <c r="A436" s="6">
        <v>430</v>
      </c>
      <c r="B436" s="42" t="s">
        <v>1250</v>
      </c>
      <c r="C436" s="43" t="s">
        <v>1242</v>
      </c>
      <c r="D436" s="6">
        <v>200</v>
      </c>
      <c r="E436" s="44">
        <v>3.25</v>
      </c>
      <c r="F436" s="43" t="s">
        <v>61</v>
      </c>
      <c r="G436" s="45">
        <f t="shared" si="59"/>
        <v>60000</v>
      </c>
      <c r="H436" s="45">
        <f t="shared" si="56"/>
        <v>9000</v>
      </c>
      <c r="I436" s="45">
        <f t="shared" si="57"/>
        <v>1560</v>
      </c>
      <c r="J436" s="45">
        <f t="shared" si="58"/>
        <v>10560</v>
      </c>
      <c r="K436" s="110">
        <v>0</v>
      </c>
      <c r="L436" s="6"/>
      <c r="M436" s="59">
        <f t="shared" si="60"/>
        <v>10560</v>
      </c>
      <c r="N436" s="45">
        <f t="shared" si="61"/>
        <v>10560</v>
      </c>
      <c r="O436" s="45">
        <f t="shared" si="62"/>
        <v>10560</v>
      </c>
      <c r="P436" s="60">
        <v>44218</v>
      </c>
      <c r="Q436" s="60">
        <v>44582</v>
      </c>
      <c r="R436" s="62" t="s">
        <v>23</v>
      </c>
      <c r="S436" s="62" t="s">
        <v>1243</v>
      </c>
    </row>
    <row r="437" ht="19.9" customHeight="1" spans="1:19">
      <c r="A437" s="6">
        <v>431</v>
      </c>
      <c r="B437" s="42" t="s">
        <v>1251</v>
      </c>
      <c r="C437" s="43" t="s">
        <v>1242</v>
      </c>
      <c r="D437" s="6">
        <v>198</v>
      </c>
      <c r="E437" s="44">
        <v>4.15</v>
      </c>
      <c r="F437" s="43" t="s">
        <v>61</v>
      </c>
      <c r="G437" s="45">
        <f t="shared" si="59"/>
        <v>59400</v>
      </c>
      <c r="H437" s="45">
        <f t="shared" si="56"/>
        <v>8910</v>
      </c>
      <c r="I437" s="45">
        <f t="shared" si="57"/>
        <v>1544.4</v>
      </c>
      <c r="J437" s="45">
        <f t="shared" si="58"/>
        <v>10454.4</v>
      </c>
      <c r="K437" s="110">
        <v>0</v>
      </c>
      <c r="L437" s="6"/>
      <c r="M437" s="59">
        <f t="shared" si="60"/>
        <v>10454.4</v>
      </c>
      <c r="N437" s="45">
        <f t="shared" si="61"/>
        <v>10454.4</v>
      </c>
      <c r="O437" s="45">
        <f t="shared" si="62"/>
        <v>10454.4</v>
      </c>
      <c r="P437" s="60">
        <v>44218</v>
      </c>
      <c r="Q437" s="60">
        <v>44582</v>
      </c>
      <c r="R437" s="62" t="s">
        <v>23</v>
      </c>
      <c r="S437" s="62" t="s">
        <v>1243</v>
      </c>
    </row>
    <row r="438" ht="19.9" customHeight="1" spans="1:19">
      <c r="A438" s="6">
        <v>432</v>
      </c>
      <c r="B438" s="42" t="s">
        <v>1252</v>
      </c>
      <c r="C438" s="43" t="s">
        <v>1242</v>
      </c>
      <c r="D438" s="6">
        <v>800</v>
      </c>
      <c r="E438" s="44">
        <v>15.04</v>
      </c>
      <c r="F438" s="43" t="s">
        <v>61</v>
      </c>
      <c r="G438" s="45">
        <f t="shared" si="59"/>
        <v>240000</v>
      </c>
      <c r="H438" s="45">
        <f t="shared" si="56"/>
        <v>36000</v>
      </c>
      <c r="I438" s="45">
        <f t="shared" si="57"/>
        <v>6240</v>
      </c>
      <c r="J438" s="45">
        <f t="shared" si="58"/>
        <v>42240</v>
      </c>
      <c r="K438" s="110">
        <v>0</v>
      </c>
      <c r="L438" s="6"/>
      <c r="M438" s="59">
        <f t="shared" si="60"/>
        <v>42240</v>
      </c>
      <c r="N438" s="45">
        <f t="shared" si="61"/>
        <v>42240</v>
      </c>
      <c r="O438" s="45">
        <f t="shared" si="62"/>
        <v>42240</v>
      </c>
      <c r="P438" s="60">
        <v>44218</v>
      </c>
      <c r="Q438" s="60">
        <v>44582</v>
      </c>
      <c r="R438" s="62" t="s">
        <v>23</v>
      </c>
      <c r="S438" s="62" t="s">
        <v>1243</v>
      </c>
    </row>
    <row r="439" ht="19.9" customHeight="1" spans="1:19">
      <c r="A439" s="6">
        <v>433</v>
      </c>
      <c r="B439" s="42" t="s">
        <v>1253</v>
      </c>
      <c r="C439" s="43" t="s">
        <v>1242</v>
      </c>
      <c r="D439" s="6">
        <v>40</v>
      </c>
      <c r="E439" s="44">
        <v>0.53</v>
      </c>
      <c r="F439" s="43" t="s">
        <v>61</v>
      </c>
      <c r="G439" s="45">
        <f t="shared" si="59"/>
        <v>12000</v>
      </c>
      <c r="H439" s="45">
        <f t="shared" si="56"/>
        <v>1800</v>
      </c>
      <c r="I439" s="45">
        <f t="shared" si="57"/>
        <v>312</v>
      </c>
      <c r="J439" s="45">
        <f t="shared" si="58"/>
        <v>2112</v>
      </c>
      <c r="K439" s="110">
        <v>0</v>
      </c>
      <c r="L439" s="6"/>
      <c r="M439" s="59">
        <f t="shared" si="60"/>
        <v>2112</v>
      </c>
      <c r="N439" s="45">
        <f t="shared" si="61"/>
        <v>2112</v>
      </c>
      <c r="O439" s="45">
        <f t="shared" si="62"/>
        <v>2112</v>
      </c>
      <c r="P439" s="60">
        <v>44218</v>
      </c>
      <c r="Q439" s="60">
        <v>44582</v>
      </c>
      <c r="R439" s="62" t="s">
        <v>23</v>
      </c>
      <c r="S439" s="62" t="s">
        <v>1243</v>
      </c>
    </row>
    <row r="440" ht="19.9" customHeight="1" spans="1:19">
      <c r="A440" s="6">
        <v>434</v>
      </c>
      <c r="B440" s="42" t="s">
        <v>1253</v>
      </c>
      <c r="C440" s="43" t="s">
        <v>1242</v>
      </c>
      <c r="D440" s="6">
        <v>580</v>
      </c>
      <c r="E440" s="44">
        <v>9.07</v>
      </c>
      <c r="F440" s="43" t="s">
        <v>61</v>
      </c>
      <c r="G440" s="45">
        <f t="shared" si="59"/>
        <v>174000</v>
      </c>
      <c r="H440" s="45">
        <f t="shared" si="56"/>
        <v>26100</v>
      </c>
      <c r="I440" s="45">
        <f t="shared" si="57"/>
        <v>4524</v>
      </c>
      <c r="J440" s="45">
        <f t="shared" si="58"/>
        <v>30624</v>
      </c>
      <c r="K440" s="110">
        <v>0</v>
      </c>
      <c r="L440" s="6"/>
      <c r="M440" s="59">
        <f t="shared" si="60"/>
        <v>30624</v>
      </c>
      <c r="N440" s="45">
        <f t="shared" si="61"/>
        <v>30624</v>
      </c>
      <c r="O440" s="45">
        <f t="shared" si="62"/>
        <v>30624</v>
      </c>
      <c r="P440" s="60">
        <v>44218</v>
      </c>
      <c r="Q440" s="60">
        <v>44582</v>
      </c>
      <c r="R440" s="62" t="s">
        <v>23</v>
      </c>
      <c r="S440" s="62" t="s">
        <v>1243</v>
      </c>
    </row>
    <row r="441" ht="19.9" customHeight="1" spans="1:19">
      <c r="A441" s="6">
        <v>435</v>
      </c>
      <c r="B441" s="42" t="s">
        <v>1254</v>
      </c>
      <c r="C441" s="43" t="s">
        <v>1242</v>
      </c>
      <c r="D441" s="6">
        <v>360</v>
      </c>
      <c r="E441" s="44">
        <v>6.93</v>
      </c>
      <c r="F441" s="43" t="s">
        <v>61</v>
      </c>
      <c r="G441" s="45">
        <f t="shared" si="59"/>
        <v>108000</v>
      </c>
      <c r="H441" s="45">
        <f t="shared" si="56"/>
        <v>16200</v>
      </c>
      <c r="I441" s="45">
        <f t="shared" si="57"/>
        <v>2808</v>
      </c>
      <c r="J441" s="45">
        <f t="shared" si="58"/>
        <v>19008</v>
      </c>
      <c r="K441" s="110">
        <v>0</v>
      </c>
      <c r="L441" s="6"/>
      <c r="M441" s="59">
        <f t="shared" si="60"/>
        <v>19008</v>
      </c>
      <c r="N441" s="45">
        <f t="shared" si="61"/>
        <v>19008</v>
      </c>
      <c r="O441" s="45">
        <f t="shared" si="62"/>
        <v>19008</v>
      </c>
      <c r="P441" s="60">
        <v>44218</v>
      </c>
      <c r="Q441" s="60">
        <v>44582</v>
      </c>
      <c r="R441" s="62" t="s">
        <v>23</v>
      </c>
      <c r="S441" s="62" t="s">
        <v>1243</v>
      </c>
    </row>
    <row r="442" ht="19.9" customHeight="1" spans="1:19">
      <c r="A442" s="6">
        <v>436</v>
      </c>
      <c r="B442" s="42" t="s">
        <v>1255</v>
      </c>
      <c r="C442" s="43" t="s">
        <v>1242</v>
      </c>
      <c r="D442" s="6">
        <v>450</v>
      </c>
      <c r="E442" s="44">
        <v>6.99</v>
      </c>
      <c r="F442" s="43" t="s">
        <v>61</v>
      </c>
      <c r="G442" s="45">
        <f t="shared" si="59"/>
        <v>135000</v>
      </c>
      <c r="H442" s="45">
        <f t="shared" si="56"/>
        <v>20250</v>
      </c>
      <c r="I442" s="45">
        <f t="shared" si="57"/>
        <v>3510</v>
      </c>
      <c r="J442" s="45">
        <f t="shared" si="58"/>
        <v>23760</v>
      </c>
      <c r="K442" s="110">
        <v>0</v>
      </c>
      <c r="L442" s="6"/>
      <c r="M442" s="59">
        <f t="shared" si="60"/>
        <v>23760</v>
      </c>
      <c r="N442" s="45">
        <f t="shared" si="61"/>
        <v>23760</v>
      </c>
      <c r="O442" s="45">
        <f t="shared" si="62"/>
        <v>23760</v>
      </c>
      <c r="P442" s="60">
        <v>44218</v>
      </c>
      <c r="Q442" s="60">
        <v>44582</v>
      </c>
      <c r="R442" s="62" t="s">
        <v>23</v>
      </c>
      <c r="S442" s="62" t="s">
        <v>1243</v>
      </c>
    </row>
    <row r="443" ht="19.9" customHeight="1" spans="1:19">
      <c r="A443" s="6">
        <v>437</v>
      </c>
      <c r="B443" s="43" t="s">
        <v>1256</v>
      </c>
      <c r="C443" s="43" t="s">
        <v>1242</v>
      </c>
      <c r="D443" s="6">
        <v>200</v>
      </c>
      <c r="E443" s="44">
        <v>3.21</v>
      </c>
      <c r="F443" s="43" t="s">
        <v>61</v>
      </c>
      <c r="G443" s="45">
        <f t="shared" si="59"/>
        <v>60000</v>
      </c>
      <c r="H443" s="45">
        <f t="shared" si="56"/>
        <v>9000</v>
      </c>
      <c r="I443" s="45">
        <f t="shared" si="57"/>
        <v>1560</v>
      </c>
      <c r="J443" s="45">
        <f t="shared" si="58"/>
        <v>10560</v>
      </c>
      <c r="K443" s="110">
        <v>0</v>
      </c>
      <c r="L443" s="6"/>
      <c r="M443" s="59">
        <f t="shared" si="60"/>
        <v>10560</v>
      </c>
      <c r="N443" s="45">
        <f t="shared" si="61"/>
        <v>10560</v>
      </c>
      <c r="O443" s="45">
        <f t="shared" si="62"/>
        <v>10560</v>
      </c>
      <c r="P443" s="60">
        <v>44218</v>
      </c>
      <c r="Q443" s="60">
        <v>44582</v>
      </c>
      <c r="R443" s="62" t="s">
        <v>23</v>
      </c>
      <c r="S443" s="62" t="s">
        <v>1243</v>
      </c>
    </row>
    <row r="444" ht="19.9" customHeight="1" spans="1:19">
      <c r="A444" s="6">
        <v>438</v>
      </c>
      <c r="B444" s="43" t="s">
        <v>1257</v>
      </c>
      <c r="C444" s="43" t="s">
        <v>1242</v>
      </c>
      <c r="D444" s="6">
        <v>320</v>
      </c>
      <c r="E444" s="44">
        <v>7.88</v>
      </c>
      <c r="F444" s="43" t="s">
        <v>61</v>
      </c>
      <c r="G444" s="45">
        <f t="shared" si="59"/>
        <v>96000</v>
      </c>
      <c r="H444" s="45">
        <f t="shared" si="56"/>
        <v>14400</v>
      </c>
      <c r="I444" s="45">
        <f t="shared" si="57"/>
        <v>2496</v>
      </c>
      <c r="J444" s="45">
        <f t="shared" si="58"/>
        <v>16896</v>
      </c>
      <c r="K444" s="110">
        <v>0</v>
      </c>
      <c r="L444" s="6"/>
      <c r="M444" s="59">
        <f t="shared" si="60"/>
        <v>16896</v>
      </c>
      <c r="N444" s="45">
        <f t="shared" si="61"/>
        <v>16896</v>
      </c>
      <c r="O444" s="45">
        <f t="shared" si="62"/>
        <v>16896</v>
      </c>
      <c r="P444" s="60">
        <v>44218</v>
      </c>
      <c r="Q444" s="60">
        <v>44582</v>
      </c>
      <c r="R444" s="62" t="s">
        <v>23</v>
      </c>
      <c r="S444" s="62" t="s">
        <v>1243</v>
      </c>
    </row>
    <row r="445" ht="19.9" customHeight="1" spans="1:19">
      <c r="A445" s="6">
        <v>439</v>
      </c>
      <c r="B445" s="43" t="s">
        <v>1257</v>
      </c>
      <c r="C445" s="43" t="s">
        <v>1242</v>
      </c>
      <c r="D445" s="6">
        <v>300</v>
      </c>
      <c r="E445" s="44">
        <v>4.9</v>
      </c>
      <c r="F445" s="43" t="s">
        <v>61</v>
      </c>
      <c r="G445" s="45">
        <f t="shared" si="59"/>
        <v>90000</v>
      </c>
      <c r="H445" s="45">
        <f t="shared" si="56"/>
        <v>13500</v>
      </c>
      <c r="I445" s="45">
        <f t="shared" si="57"/>
        <v>2340</v>
      </c>
      <c r="J445" s="45">
        <f t="shared" si="58"/>
        <v>15840</v>
      </c>
      <c r="K445" s="110">
        <v>0</v>
      </c>
      <c r="L445" s="6"/>
      <c r="M445" s="59">
        <f t="shared" si="60"/>
        <v>15840</v>
      </c>
      <c r="N445" s="45">
        <f t="shared" si="61"/>
        <v>15840</v>
      </c>
      <c r="O445" s="45">
        <f t="shared" si="62"/>
        <v>15840</v>
      </c>
      <c r="P445" s="60">
        <v>44218</v>
      </c>
      <c r="Q445" s="60">
        <v>44582</v>
      </c>
      <c r="R445" s="62" t="s">
        <v>23</v>
      </c>
      <c r="S445" s="62" t="s">
        <v>1243</v>
      </c>
    </row>
    <row r="446" ht="19.9" customHeight="1" spans="1:19">
      <c r="A446" s="6">
        <v>440</v>
      </c>
      <c r="B446" s="43" t="s">
        <v>1257</v>
      </c>
      <c r="C446" s="43" t="s">
        <v>1242</v>
      </c>
      <c r="D446" s="6">
        <v>350</v>
      </c>
      <c r="E446" s="44">
        <v>6.04</v>
      </c>
      <c r="F446" s="43" t="s">
        <v>61</v>
      </c>
      <c r="G446" s="45">
        <f t="shared" si="59"/>
        <v>105000</v>
      </c>
      <c r="H446" s="45">
        <f t="shared" si="56"/>
        <v>15750</v>
      </c>
      <c r="I446" s="45">
        <f t="shared" si="57"/>
        <v>2730</v>
      </c>
      <c r="J446" s="45">
        <f t="shared" si="58"/>
        <v>18480</v>
      </c>
      <c r="K446" s="110">
        <v>0</v>
      </c>
      <c r="L446" s="6"/>
      <c r="M446" s="59">
        <f t="shared" si="60"/>
        <v>18480</v>
      </c>
      <c r="N446" s="45">
        <f t="shared" si="61"/>
        <v>18480</v>
      </c>
      <c r="O446" s="45">
        <f t="shared" si="62"/>
        <v>18480</v>
      </c>
      <c r="P446" s="60">
        <v>44218</v>
      </c>
      <c r="Q446" s="60">
        <v>44582</v>
      </c>
      <c r="R446" s="62" t="s">
        <v>23</v>
      </c>
      <c r="S446" s="62" t="s">
        <v>1243</v>
      </c>
    </row>
    <row r="447" ht="19.9" customHeight="1" spans="1:19">
      <c r="A447" s="6">
        <v>441</v>
      </c>
      <c r="B447" s="43" t="s">
        <v>1258</v>
      </c>
      <c r="C447" s="43" t="s">
        <v>1242</v>
      </c>
      <c r="D447" s="6">
        <v>550</v>
      </c>
      <c r="E447" s="44">
        <v>13.28</v>
      </c>
      <c r="F447" s="43" t="s">
        <v>61</v>
      </c>
      <c r="G447" s="45">
        <f t="shared" si="59"/>
        <v>165000</v>
      </c>
      <c r="H447" s="45">
        <f t="shared" si="56"/>
        <v>24750</v>
      </c>
      <c r="I447" s="45">
        <f t="shared" si="57"/>
        <v>4290</v>
      </c>
      <c r="J447" s="45">
        <f t="shared" si="58"/>
        <v>29040</v>
      </c>
      <c r="K447" s="110">
        <v>0</v>
      </c>
      <c r="L447" s="6"/>
      <c r="M447" s="59">
        <f t="shared" si="60"/>
        <v>29040</v>
      </c>
      <c r="N447" s="45">
        <f t="shared" si="61"/>
        <v>29040</v>
      </c>
      <c r="O447" s="45">
        <f t="shared" si="62"/>
        <v>29040</v>
      </c>
      <c r="P447" s="60">
        <v>44218</v>
      </c>
      <c r="Q447" s="60">
        <v>44582</v>
      </c>
      <c r="R447" s="62" t="s">
        <v>23</v>
      </c>
      <c r="S447" s="62" t="s">
        <v>1243</v>
      </c>
    </row>
    <row r="448" ht="19.9" customHeight="1" spans="1:19">
      <c r="A448" s="6">
        <v>442</v>
      </c>
      <c r="B448" s="43" t="s">
        <v>1258</v>
      </c>
      <c r="C448" s="43" t="s">
        <v>1242</v>
      </c>
      <c r="D448" s="6">
        <v>250</v>
      </c>
      <c r="E448" s="44">
        <v>5.11</v>
      </c>
      <c r="F448" s="43" t="s">
        <v>61</v>
      </c>
      <c r="G448" s="45">
        <f t="shared" si="59"/>
        <v>75000</v>
      </c>
      <c r="H448" s="45">
        <f t="shared" si="56"/>
        <v>11250</v>
      </c>
      <c r="I448" s="45">
        <f t="shared" si="57"/>
        <v>1950</v>
      </c>
      <c r="J448" s="45">
        <f t="shared" si="58"/>
        <v>13200</v>
      </c>
      <c r="K448" s="110">
        <v>0</v>
      </c>
      <c r="L448" s="6"/>
      <c r="M448" s="59">
        <f t="shared" si="60"/>
        <v>13200</v>
      </c>
      <c r="N448" s="45">
        <f t="shared" si="61"/>
        <v>13200</v>
      </c>
      <c r="O448" s="45">
        <f t="shared" si="62"/>
        <v>13200</v>
      </c>
      <c r="P448" s="60">
        <v>44218</v>
      </c>
      <c r="Q448" s="60">
        <v>44582</v>
      </c>
      <c r="R448" s="62" t="s">
        <v>23</v>
      </c>
      <c r="S448" s="62" t="s">
        <v>1243</v>
      </c>
    </row>
    <row r="449" ht="19.9" customHeight="1" spans="1:19">
      <c r="A449" s="6">
        <v>443</v>
      </c>
      <c r="B449" s="42" t="s">
        <v>1259</v>
      </c>
      <c r="C449" s="43" t="s">
        <v>1242</v>
      </c>
      <c r="D449" s="6">
        <v>400</v>
      </c>
      <c r="E449" s="44">
        <v>4.2</v>
      </c>
      <c r="F449" s="43" t="s">
        <v>61</v>
      </c>
      <c r="G449" s="45">
        <f t="shared" si="59"/>
        <v>120000</v>
      </c>
      <c r="H449" s="45">
        <f t="shared" si="56"/>
        <v>18000</v>
      </c>
      <c r="I449" s="45">
        <f t="shared" si="57"/>
        <v>3120</v>
      </c>
      <c r="J449" s="45">
        <f t="shared" si="58"/>
        <v>21120</v>
      </c>
      <c r="K449" s="110">
        <v>0</v>
      </c>
      <c r="L449" s="6"/>
      <c r="M449" s="59">
        <f t="shared" si="60"/>
        <v>21120</v>
      </c>
      <c r="N449" s="45">
        <f t="shared" si="61"/>
        <v>21120</v>
      </c>
      <c r="O449" s="45">
        <f t="shared" si="62"/>
        <v>21120</v>
      </c>
      <c r="P449" s="60">
        <v>44218</v>
      </c>
      <c r="Q449" s="60">
        <v>44582</v>
      </c>
      <c r="R449" s="62" t="s">
        <v>23</v>
      </c>
      <c r="S449" s="62" t="s">
        <v>1243</v>
      </c>
    </row>
    <row r="450" ht="19.9" customHeight="1" spans="1:19">
      <c r="A450" s="6">
        <v>444</v>
      </c>
      <c r="B450" s="42" t="s">
        <v>1259</v>
      </c>
      <c r="C450" s="43" t="s">
        <v>1242</v>
      </c>
      <c r="D450" s="6">
        <v>50</v>
      </c>
      <c r="E450" s="44">
        <v>1.81</v>
      </c>
      <c r="F450" s="43" t="s">
        <v>61</v>
      </c>
      <c r="G450" s="45">
        <f t="shared" si="59"/>
        <v>15000</v>
      </c>
      <c r="H450" s="45">
        <f t="shared" si="56"/>
        <v>2250</v>
      </c>
      <c r="I450" s="45">
        <f t="shared" si="57"/>
        <v>390</v>
      </c>
      <c r="J450" s="45">
        <f t="shared" si="58"/>
        <v>2640</v>
      </c>
      <c r="K450" s="110">
        <v>0</v>
      </c>
      <c r="L450" s="6"/>
      <c r="M450" s="59">
        <f t="shared" si="60"/>
        <v>2640</v>
      </c>
      <c r="N450" s="45">
        <f t="shared" si="61"/>
        <v>2640</v>
      </c>
      <c r="O450" s="45">
        <f t="shared" si="62"/>
        <v>2640</v>
      </c>
      <c r="P450" s="60">
        <v>44218</v>
      </c>
      <c r="Q450" s="60">
        <v>44582</v>
      </c>
      <c r="R450" s="62" t="s">
        <v>23</v>
      </c>
      <c r="S450" s="62" t="s">
        <v>1243</v>
      </c>
    </row>
    <row r="451" ht="19.9" customHeight="1" spans="1:19">
      <c r="A451" s="6">
        <v>445</v>
      </c>
      <c r="B451" s="42" t="s">
        <v>1260</v>
      </c>
      <c r="C451" s="43" t="s">
        <v>1242</v>
      </c>
      <c r="D451" s="6">
        <v>300</v>
      </c>
      <c r="E451" s="44">
        <v>1.85</v>
      </c>
      <c r="F451" s="43" t="s">
        <v>61</v>
      </c>
      <c r="G451" s="45">
        <f t="shared" si="59"/>
        <v>90000</v>
      </c>
      <c r="H451" s="45">
        <f t="shared" si="56"/>
        <v>13500</v>
      </c>
      <c r="I451" s="45">
        <f t="shared" si="57"/>
        <v>2340</v>
      </c>
      <c r="J451" s="45">
        <f t="shared" si="58"/>
        <v>15840</v>
      </c>
      <c r="K451" s="110">
        <v>0</v>
      </c>
      <c r="L451" s="6"/>
      <c r="M451" s="59">
        <f t="shared" si="60"/>
        <v>15840</v>
      </c>
      <c r="N451" s="45">
        <f t="shared" si="61"/>
        <v>15840</v>
      </c>
      <c r="O451" s="45">
        <f t="shared" si="62"/>
        <v>15840</v>
      </c>
      <c r="P451" s="60">
        <v>44218</v>
      </c>
      <c r="Q451" s="60">
        <v>44582</v>
      </c>
      <c r="R451" s="62" t="s">
        <v>23</v>
      </c>
      <c r="S451" s="62" t="s">
        <v>1243</v>
      </c>
    </row>
    <row r="452" ht="19.9" customHeight="1" spans="1:19">
      <c r="A452" s="6">
        <v>446</v>
      </c>
      <c r="B452" s="42" t="s">
        <v>1260</v>
      </c>
      <c r="C452" s="43" t="s">
        <v>1242</v>
      </c>
      <c r="D452" s="6">
        <v>300</v>
      </c>
      <c r="E452" s="44">
        <v>2.75</v>
      </c>
      <c r="F452" s="43" t="s">
        <v>61</v>
      </c>
      <c r="G452" s="45">
        <f t="shared" si="59"/>
        <v>90000</v>
      </c>
      <c r="H452" s="45">
        <f t="shared" si="56"/>
        <v>13500</v>
      </c>
      <c r="I452" s="45">
        <f t="shared" si="57"/>
        <v>2340</v>
      </c>
      <c r="J452" s="45">
        <f t="shared" si="58"/>
        <v>15840</v>
      </c>
      <c r="K452" s="110">
        <v>0</v>
      </c>
      <c r="L452" s="6"/>
      <c r="M452" s="59">
        <f t="shared" si="60"/>
        <v>15840</v>
      </c>
      <c r="N452" s="45">
        <f t="shared" si="61"/>
        <v>15840</v>
      </c>
      <c r="O452" s="45">
        <f t="shared" si="62"/>
        <v>15840</v>
      </c>
      <c r="P452" s="60">
        <v>44218</v>
      </c>
      <c r="Q452" s="60">
        <v>44582</v>
      </c>
      <c r="R452" s="62" t="s">
        <v>23</v>
      </c>
      <c r="S452" s="62" t="s">
        <v>1243</v>
      </c>
    </row>
    <row r="453" ht="19.9" customHeight="1" spans="1:19">
      <c r="A453" s="6">
        <v>447</v>
      </c>
      <c r="B453" s="43" t="s">
        <v>1261</v>
      </c>
      <c r="C453" s="43" t="s">
        <v>1242</v>
      </c>
      <c r="D453" s="6">
        <v>110</v>
      </c>
      <c r="E453" s="44">
        <v>2.02</v>
      </c>
      <c r="F453" s="43" t="s">
        <v>61</v>
      </c>
      <c r="G453" s="45">
        <f t="shared" si="59"/>
        <v>33000</v>
      </c>
      <c r="H453" s="45">
        <f t="shared" si="56"/>
        <v>4950</v>
      </c>
      <c r="I453" s="45">
        <f t="shared" si="57"/>
        <v>858</v>
      </c>
      <c r="J453" s="45">
        <f t="shared" si="58"/>
        <v>5808</v>
      </c>
      <c r="K453" s="110">
        <v>0</v>
      </c>
      <c r="L453" s="6"/>
      <c r="M453" s="59">
        <f t="shared" si="60"/>
        <v>5808</v>
      </c>
      <c r="N453" s="45">
        <f t="shared" si="61"/>
        <v>5808</v>
      </c>
      <c r="O453" s="45">
        <f t="shared" si="62"/>
        <v>5808</v>
      </c>
      <c r="P453" s="60">
        <v>44218</v>
      </c>
      <c r="Q453" s="60">
        <v>44582</v>
      </c>
      <c r="R453" s="62" t="s">
        <v>23</v>
      </c>
      <c r="S453" s="62" t="s">
        <v>1243</v>
      </c>
    </row>
    <row r="454" ht="19.9" customHeight="1" spans="1:19">
      <c r="A454" s="6">
        <v>448</v>
      </c>
      <c r="B454" s="43" t="s">
        <v>1261</v>
      </c>
      <c r="C454" s="43" t="s">
        <v>1242</v>
      </c>
      <c r="D454" s="6">
        <v>150</v>
      </c>
      <c r="E454" s="44">
        <v>3.73</v>
      </c>
      <c r="F454" s="43" t="s">
        <v>61</v>
      </c>
      <c r="G454" s="45">
        <f t="shared" si="59"/>
        <v>45000</v>
      </c>
      <c r="H454" s="45">
        <f t="shared" si="56"/>
        <v>6750</v>
      </c>
      <c r="I454" s="45">
        <f t="shared" si="57"/>
        <v>1170</v>
      </c>
      <c r="J454" s="45">
        <f t="shared" si="58"/>
        <v>7920</v>
      </c>
      <c r="K454" s="110">
        <v>0</v>
      </c>
      <c r="L454" s="6"/>
      <c r="M454" s="59">
        <f t="shared" si="60"/>
        <v>7920</v>
      </c>
      <c r="N454" s="45">
        <f t="shared" si="61"/>
        <v>7920</v>
      </c>
      <c r="O454" s="45">
        <f t="shared" si="62"/>
        <v>7920</v>
      </c>
      <c r="P454" s="60">
        <v>44218</v>
      </c>
      <c r="Q454" s="60">
        <v>44582</v>
      </c>
      <c r="R454" s="62" t="s">
        <v>23</v>
      </c>
      <c r="S454" s="62" t="s">
        <v>1243</v>
      </c>
    </row>
    <row r="455" ht="19.9" customHeight="1" spans="1:19">
      <c r="A455" s="6">
        <v>449</v>
      </c>
      <c r="B455" s="43" t="s">
        <v>1261</v>
      </c>
      <c r="C455" s="43" t="s">
        <v>1242</v>
      </c>
      <c r="D455" s="6">
        <v>100</v>
      </c>
      <c r="E455" s="44">
        <v>1.55</v>
      </c>
      <c r="F455" s="43" t="s">
        <v>61</v>
      </c>
      <c r="G455" s="45">
        <f t="shared" si="59"/>
        <v>30000</v>
      </c>
      <c r="H455" s="45">
        <f t="shared" si="56"/>
        <v>4500</v>
      </c>
      <c r="I455" s="45">
        <f t="shared" si="57"/>
        <v>780</v>
      </c>
      <c r="J455" s="45">
        <f t="shared" si="58"/>
        <v>5280</v>
      </c>
      <c r="K455" s="110">
        <v>0</v>
      </c>
      <c r="L455" s="6"/>
      <c r="M455" s="59">
        <f t="shared" si="60"/>
        <v>5280</v>
      </c>
      <c r="N455" s="45">
        <f t="shared" si="61"/>
        <v>5280</v>
      </c>
      <c r="O455" s="45">
        <f t="shared" si="62"/>
        <v>5280</v>
      </c>
      <c r="P455" s="60">
        <v>44218</v>
      </c>
      <c r="Q455" s="60">
        <v>44582</v>
      </c>
      <c r="R455" s="62" t="s">
        <v>23</v>
      </c>
      <c r="S455" s="62" t="s">
        <v>1243</v>
      </c>
    </row>
    <row r="456" ht="19.9" customHeight="1" spans="1:19">
      <c r="A456" s="6">
        <v>450</v>
      </c>
      <c r="B456" s="43" t="s">
        <v>1261</v>
      </c>
      <c r="C456" s="43" t="s">
        <v>1242</v>
      </c>
      <c r="D456" s="6">
        <v>200</v>
      </c>
      <c r="E456" s="44">
        <v>2.47</v>
      </c>
      <c r="F456" s="43" t="s">
        <v>61</v>
      </c>
      <c r="G456" s="45">
        <f t="shared" si="59"/>
        <v>60000</v>
      </c>
      <c r="H456" s="45">
        <f t="shared" si="56"/>
        <v>9000</v>
      </c>
      <c r="I456" s="45">
        <f t="shared" si="57"/>
        <v>1560</v>
      </c>
      <c r="J456" s="45">
        <f t="shared" si="58"/>
        <v>10560</v>
      </c>
      <c r="K456" s="110">
        <v>0</v>
      </c>
      <c r="L456" s="6"/>
      <c r="M456" s="59">
        <f t="shared" si="60"/>
        <v>10560</v>
      </c>
      <c r="N456" s="45">
        <f t="shared" si="61"/>
        <v>10560</v>
      </c>
      <c r="O456" s="45">
        <f t="shared" si="62"/>
        <v>10560</v>
      </c>
      <c r="P456" s="60">
        <v>44218</v>
      </c>
      <c r="Q456" s="60">
        <v>44582</v>
      </c>
      <c r="R456" s="62" t="s">
        <v>23</v>
      </c>
      <c r="S456" s="62" t="s">
        <v>1243</v>
      </c>
    </row>
    <row r="457" ht="19.9" customHeight="1" spans="1:19">
      <c r="A457" s="6">
        <v>451</v>
      </c>
      <c r="B457" s="42" t="s">
        <v>1262</v>
      </c>
      <c r="C457" s="43" t="s">
        <v>1242</v>
      </c>
      <c r="D457" s="6">
        <v>370</v>
      </c>
      <c r="E457" s="44">
        <v>7.88</v>
      </c>
      <c r="F457" s="43" t="s">
        <v>61</v>
      </c>
      <c r="G457" s="45">
        <f t="shared" si="59"/>
        <v>111000</v>
      </c>
      <c r="H457" s="45">
        <f t="shared" si="56"/>
        <v>16650</v>
      </c>
      <c r="I457" s="45">
        <f t="shared" si="57"/>
        <v>2886</v>
      </c>
      <c r="J457" s="45">
        <f t="shared" si="58"/>
        <v>19536</v>
      </c>
      <c r="K457" s="110">
        <v>0</v>
      </c>
      <c r="L457" s="6"/>
      <c r="M457" s="59">
        <f t="shared" si="60"/>
        <v>19536</v>
      </c>
      <c r="N457" s="45">
        <f t="shared" si="61"/>
        <v>19536</v>
      </c>
      <c r="O457" s="45">
        <f t="shared" si="62"/>
        <v>19536</v>
      </c>
      <c r="P457" s="60">
        <v>44218</v>
      </c>
      <c r="Q457" s="60">
        <v>44582</v>
      </c>
      <c r="R457" s="62" t="s">
        <v>23</v>
      </c>
      <c r="S457" s="62" t="s">
        <v>1243</v>
      </c>
    </row>
    <row r="458" ht="19.9" customHeight="1" spans="1:19">
      <c r="A458" s="6">
        <v>452</v>
      </c>
      <c r="B458" s="42" t="s">
        <v>1263</v>
      </c>
      <c r="C458" s="43" t="s">
        <v>1242</v>
      </c>
      <c r="D458" s="6">
        <v>170</v>
      </c>
      <c r="E458" s="44">
        <v>2.92</v>
      </c>
      <c r="F458" s="43" t="s">
        <v>61</v>
      </c>
      <c r="G458" s="45">
        <f t="shared" si="59"/>
        <v>51000</v>
      </c>
      <c r="H458" s="45">
        <f t="shared" si="56"/>
        <v>7650</v>
      </c>
      <c r="I458" s="45">
        <f t="shared" si="57"/>
        <v>1326</v>
      </c>
      <c r="J458" s="45">
        <f t="shared" si="58"/>
        <v>8976</v>
      </c>
      <c r="K458" s="110">
        <v>0</v>
      </c>
      <c r="L458" s="6"/>
      <c r="M458" s="59">
        <f t="shared" si="60"/>
        <v>8976</v>
      </c>
      <c r="N458" s="45">
        <f t="shared" si="61"/>
        <v>8976</v>
      </c>
      <c r="O458" s="45">
        <f t="shared" si="62"/>
        <v>8976</v>
      </c>
      <c r="P458" s="60">
        <v>44218</v>
      </c>
      <c r="Q458" s="60">
        <v>44582</v>
      </c>
      <c r="R458" s="62" t="s">
        <v>23</v>
      </c>
      <c r="S458" s="62" t="s">
        <v>1243</v>
      </c>
    </row>
    <row r="459" ht="19.9" customHeight="1" spans="1:19">
      <c r="A459" s="6">
        <v>453</v>
      </c>
      <c r="B459" s="42" t="s">
        <v>1264</v>
      </c>
      <c r="C459" s="43" t="s">
        <v>1242</v>
      </c>
      <c r="D459" s="6">
        <v>60</v>
      </c>
      <c r="E459" s="44">
        <v>0.9</v>
      </c>
      <c r="F459" s="43" t="s">
        <v>61</v>
      </c>
      <c r="G459" s="45">
        <f t="shared" si="59"/>
        <v>18000</v>
      </c>
      <c r="H459" s="45">
        <f t="shared" si="56"/>
        <v>2700</v>
      </c>
      <c r="I459" s="45">
        <f t="shared" si="57"/>
        <v>468</v>
      </c>
      <c r="J459" s="45">
        <f t="shared" si="58"/>
        <v>3168</v>
      </c>
      <c r="K459" s="110">
        <v>0</v>
      </c>
      <c r="L459" s="6"/>
      <c r="M459" s="59">
        <f t="shared" si="60"/>
        <v>3168</v>
      </c>
      <c r="N459" s="45">
        <f t="shared" si="61"/>
        <v>3168</v>
      </c>
      <c r="O459" s="45">
        <f t="shared" si="62"/>
        <v>3168</v>
      </c>
      <c r="P459" s="60">
        <v>44218</v>
      </c>
      <c r="Q459" s="60">
        <v>44582</v>
      </c>
      <c r="R459" s="62" t="s">
        <v>23</v>
      </c>
      <c r="S459" s="62" t="s">
        <v>1243</v>
      </c>
    </row>
    <row r="460" ht="19.9" customHeight="1" spans="1:19">
      <c r="A460" s="6">
        <v>454</v>
      </c>
      <c r="B460" s="42" t="s">
        <v>1264</v>
      </c>
      <c r="C460" s="43" t="s">
        <v>1242</v>
      </c>
      <c r="D460" s="6">
        <v>50</v>
      </c>
      <c r="E460" s="44">
        <v>0.75</v>
      </c>
      <c r="F460" s="43" t="s">
        <v>61</v>
      </c>
      <c r="G460" s="45">
        <f t="shared" si="59"/>
        <v>15000</v>
      </c>
      <c r="H460" s="45">
        <f t="shared" si="56"/>
        <v>2250</v>
      </c>
      <c r="I460" s="45">
        <f t="shared" si="57"/>
        <v>390</v>
      </c>
      <c r="J460" s="45">
        <f t="shared" si="58"/>
        <v>2640</v>
      </c>
      <c r="K460" s="110">
        <v>0</v>
      </c>
      <c r="L460" s="6"/>
      <c r="M460" s="59">
        <f t="shared" si="60"/>
        <v>2640</v>
      </c>
      <c r="N460" s="45">
        <f t="shared" si="61"/>
        <v>2640</v>
      </c>
      <c r="O460" s="45">
        <f t="shared" si="62"/>
        <v>2640</v>
      </c>
      <c r="P460" s="60">
        <v>44218</v>
      </c>
      <c r="Q460" s="60">
        <v>44582</v>
      </c>
      <c r="R460" s="62" t="s">
        <v>23</v>
      </c>
      <c r="S460" s="62" t="s">
        <v>1243</v>
      </c>
    </row>
    <row r="461" ht="19.9" customHeight="1" spans="1:19">
      <c r="A461" s="6">
        <v>455</v>
      </c>
      <c r="B461" s="42" t="s">
        <v>1264</v>
      </c>
      <c r="C461" s="43" t="s">
        <v>1242</v>
      </c>
      <c r="D461" s="6">
        <v>370</v>
      </c>
      <c r="E461" s="44">
        <v>6.52</v>
      </c>
      <c r="F461" s="43" t="s">
        <v>61</v>
      </c>
      <c r="G461" s="45">
        <f t="shared" si="59"/>
        <v>111000</v>
      </c>
      <c r="H461" s="45">
        <f t="shared" si="56"/>
        <v>16650</v>
      </c>
      <c r="I461" s="45">
        <f t="shared" si="57"/>
        <v>2886</v>
      </c>
      <c r="J461" s="45">
        <f t="shared" si="58"/>
        <v>19536</v>
      </c>
      <c r="K461" s="110">
        <v>0</v>
      </c>
      <c r="L461" s="6"/>
      <c r="M461" s="59">
        <f t="shared" si="60"/>
        <v>19536</v>
      </c>
      <c r="N461" s="45">
        <f t="shared" si="61"/>
        <v>19536</v>
      </c>
      <c r="O461" s="45">
        <f t="shared" si="62"/>
        <v>19536</v>
      </c>
      <c r="P461" s="60">
        <v>44218</v>
      </c>
      <c r="Q461" s="60">
        <v>44582</v>
      </c>
      <c r="R461" s="62" t="s">
        <v>23</v>
      </c>
      <c r="S461" s="62" t="s">
        <v>1243</v>
      </c>
    </row>
    <row r="462" ht="19.9" customHeight="1" spans="1:19">
      <c r="A462" s="6">
        <v>456</v>
      </c>
      <c r="B462" s="42" t="s">
        <v>1265</v>
      </c>
      <c r="C462" s="43" t="s">
        <v>1242</v>
      </c>
      <c r="D462" s="6">
        <v>200</v>
      </c>
      <c r="E462" s="44">
        <v>4.12</v>
      </c>
      <c r="F462" s="43" t="s">
        <v>61</v>
      </c>
      <c r="G462" s="45">
        <f t="shared" si="59"/>
        <v>60000</v>
      </c>
      <c r="H462" s="45">
        <f t="shared" si="56"/>
        <v>9000</v>
      </c>
      <c r="I462" s="45">
        <f t="shared" si="57"/>
        <v>1560</v>
      </c>
      <c r="J462" s="45">
        <f t="shared" si="58"/>
        <v>10560</v>
      </c>
      <c r="K462" s="110">
        <v>0</v>
      </c>
      <c r="L462" s="6"/>
      <c r="M462" s="59">
        <f t="shared" si="60"/>
        <v>10560</v>
      </c>
      <c r="N462" s="45">
        <f t="shared" si="61"/>
        <v>10560</v>
      </c>
      <c r="O462" s="45">
        <f t="shared" si="62"/>
        <v>10560</v>
      </c>
      <c r="P462" s="60">
        <v>44218</v>
      </c>
      <c r="Q462" s="60">
        <v>44582</v>
      </c>
      <c r="R462" s="62" t="s">
        <v>23</v>
      </c>
      <c r="S462" s="62" t="s">
        <v>1243</v>
      </c>
    </row>
    <row r="463" ht="19.9" customHeight="1" spans="1:19">
      <c r="A463" s="6">
        <v>457</v>
      </c>
      <c r="B463" s="42" t="s">
        <v>1266</v>
      </c>
      <c r="C463" s="43" t="s">
        <v>1242</v>
      </c>
      <c r="D463" s="6">
        <v>370</v>
      </c>
      <c r="E463" s="44">
        <v>5.32</v>
      </c>
      <c r="F463" s="43" t="s">
        <v>61</v>
      </c>
      <c r="G463" s="45">
        <f t="shared" si="59"/>
        <v>111000</v>
      </c>
      <c r="H463" s="45">
        <f t="shared" si="56"/>
        <v>16650</v>
      </c>
      <c r="I463" s="45">
        <f t="shared" si="57"/>
        <v>2886</v>
      </c>
      <c r="J463" s="45">
        <f t="shared" si="58"/>
        <v>19536</v>
      </c>
      <c r="K463" s="110">
        <v>0</v>
      </c>
      <c r="L463" s="6"/>
      <c r="M463" s="59">
        <f t="shared" si="60"/>
        <v>19536</v>
      </c>
      <c r="N463" s="45">
        <f t="shared" si="61"/>
        <v>19536</v>
      </c>
      <c r="O463" s="45">
        <f t="shared" si="62"/>
        <v>19536</v>
      </c>
      <c r="P463" s="60">
        <v>44218</v>
      </c>
      <c r="Q463" s="60">
        <v>44582</v>
      </c>
      <c r="R463" s="62" t="s">
        <v>23</v>
      </c>
      <c r="S463" s="62" t="s">
        <v>1243</v>
      </c>
    </row>
    <row r="464" ht="19.9" customHeight="1" spans="1:19">
      <c r="A464" s="6">
        <v>458</v>
      </c>
      <c r="B464" s="43" t="s">
        <v>1267</v>
      </c>
      <c r="C464" s="43" t="s">
        <v>1242</v>
      </c>
      <c r="D464" s="6">
        <v>1200</v>
      </c>
      <c r="E464" s="44">
        <v>20.52</v>
      </c>
      <c r="F464" s="43" t="s">
        <v>61</v>
      </c>
      <c r="G464" s="45">
        <f t="shared" si="59"/>
        <v>360000</v>
      </c>
      <c r="H464" s="45">
        <f t="shared" ref="H464:H493" si="63">D464*300*15%</f>
        <v>54000</v>
      </c>
      <c r="I464" s="45">
        <f t="shared" ref="I464:I493" si="64">D464*300*0.026</f>
        <v>9360</v>
      </c>
      <c r="J464" s="45">
        <f t="shared" ref="J464:J493" si="65">H464+I464</f>
        <v>63360</v>
      </c>
      <c r="K464" s="110">
        <v>0</v>
      </c>
      <c r="L464" s="6"/>
      <c r="M464" s="59">
        <f t="shared" si="60"/>
        <v>63360</v>
      </c>
      <c r="N464" s="45">
        <f t="shared" si="61"/>
        <v>63360</v>
      </c>
      <c r="O464" s="45">
        <f t="shared" si="62"/>
        <v>63360</v>
      </c>
      <c r="P464" s="60">
        <v>44218</v>
      </c>
      <c r="Q464" s="60">
        <v>44582</v>
      </c>
      <c r="R464" s="62" t="s">
        <v>23</v>
      </c>
      <c r="S464" s="62" t="s">
        <v>1243</v>
      </c>
    </row>
    <row r="465" ht="19.9" customHeight="1" spans="1:19">
      <c r="A465" s="6">
        <v>459</v>
      </c>
      <c r="B465" s="43" t="s">
        <v>1267</v>
      </c>
      <c r="C465" s="43" t="s">
        <v>1242</v>
      </c>
      <c r="D465" s="6">
        <v>130</v>
      </c>
      <c r="E465" s="44">
        <v>3.2</v>
      </c>
      <c r="F465" s="43" t="s">
        <v>61</v>
      </c>
      <c r="G465" s="45">
        <f t="shared" ref="G465:G493" si="66">D465*300</f>
        <v>39000</v>
      </c>
      <c r="H465" s="45">
        <f t="shared" si="63"/>
        <v>5850</v>
      </c>
      <c r="I465" s="45">
        <f t="shared" si="64"/>
        <v>1014</v>
      </c>
      <c r="J465" s="45">
        <f t="shared" si="65"/>
        <v>6864</v>
      </c>
      <c r="K465" s="110">
        <v>0</v>
      </c>
      <c r="L465" s="6"/>
      <c r="M465" s="59">
        <f t="shared" ref="M465:M493" si="67">J465*1</f>
        <v>6864</v>
      </c>
      <c r="N465" s="45">
        <f t="shared" ref="N465:N493" si="68">L465+M465</f>
        <v>6864</v>
      </c>
      <c r="O465" s="45">
        <f t="shared" ref="O465:O493" si="69">K465+N465</f>
        <v>6864</v>
      </c>
      <c r="P465" s="60">
        <v>44218</v>
      </c>
      <c r="Q465" s="60">
        <v>44582</v>
      </c>
      <c r="R465" s="62" t="s">
        <v>23</v>
      </c>
      <c r="S465" s="62" t="s">
        <v>1243</v>
      </c>
    </row>
    <row r="466" ht="19.9" customHeight="1" spans="1:19">
      <c r="A466" s="6">
        <v>460</v>
      </c>
      <c r="B466" s="43" t="s">
        <v>1268</v>
      </c>
      <c r="C466" s="43" t="s">
        <v>1242</v>
      </c>
      <c r="D466" s="6">
        <v>800</v>
      </c>
      <c r="E466" s="44">
        <v>21.53</v>
      </c>
      <c r="F466" s="43" t="s">
        <v>61</v>
      </c>
      <c r="G466" s="45">
        <f t="shared" si="66"/>
        <v>240000</v>
      </c>
      <c r="H466" s="45">
        <f t="shared" si="63"/>
        <v>36000</v>
      </c>
      <c r="I466" s="45">
        <f t="shared" si="64"/>
        <v>6240</v>
      </c>
      <c r="J466" s="45">
        <f t="shared" si="65"/>
        <v>42240</v>
      </c>
      <c r="K466" s="110">
        <v>0</v>
      </c>
      <c r="L466" s="6"/>
      <c r="M466" s="59">
        <f t="shared" si="67"/>
        <v>42240</v>
      </c>
      <c r="N466" s="45">
        <f t="shared" si="68"/>
        <v>42240</v>
      </c>
      <c r="O466" s="45">
        <f t="shared" si="69"/>
        <v>42240</v>
      </c>
      <c r="P466" s="60">
        <v>44218</v>
      </c>
      <c r="Q466" s="60">
        <v>44582</v>
      </c>
      <c r="R466" s="62" t="s">
        <v>23</v>
      </c>
      <c r="S466" s="62" t="s">
        <v>1243</v>
      </c>
    </row>
    <row r="467" ht="19.9" customHeight="1" spans="1:19">
      <c r="A467" s="6">
        <v>461</v>
      </c>
      <c r="B467" s="43" t="s">
        <v>1269</v>
      </c>
      <c r="C467" s="43" t="s">
        <v>1242</v>
      </c>
      <c r="D467" s="6">
        <v>700</v>
      </c>
      <c r="E467" s="44">
        <v>24.06</v>
      </c>
      <c r="F467" s="43" t="s">
        <v>61</v>
      </c>
      <c r="G467" s="45">
        <f t="shared" si="66"/>
        <v>210000</v>
      </c>
      <c r="H467" s="45">
        <f t="shared" si="63"/>
        <v>31500</v>
      </c>
      <c r="I467" s="45">
        <f t="shared" si="64"/>
        <v>5460</v>
      </c>
      <c r="J467" s="45">
        <f t="shared" si="65"/>
        <v>36960</v>
      </c>
      <c r="K467" s="110">
        <v>0</v>
      </c>
      <c r="L467" s="6"/>
      <c r="M467" s="59">
        <f t="shared" si="67"/>
        <v>36960</v>
      </c>
      <c r="N467" s="45">
        <f t="shared" si="68"/>
        <v>36960</v>
      </c>
      <c r="O467" s="45">
        <f t="shared" si="69"/>
        <v>36960</v>
      </c>
      <c r="P467" s="60">
        <v>44218</v>
      </c>
      <c r="Q467" s="60">
        <v>44582</v>
      </c>
      <c r="R467" s="62" t="s">
        <v>23</v>
      </c>
      <c r="S467" s="62" t="s">
        <v>1243</v>
      </c>
    </row>
    <row r="468" ht="19.9" customHeight="1" spans="1:19">
      <c r="A468" s="6">
        <v>462</v>
      </c>
      <c r="B468" s="43" t="s">
        <v>1270</v>
      </c>
      <c r="C468" s="43" t="s">
        <v>1242</v>
      </c>
      <c r="D468" s="6">
        <v>425</v>
      </c>
      <c r="E468" s="44">
        <v>8.53</v>
      </c>
      <c r="F468" s="43" t="s">
        <v>61</v>
      </c>
      <c r="G468" s="45">
        <f t="shared" si="66"/>
        <v>127500</v>
      </c>
      <c r="H468" s="45">
        <f t="shared" si="63"/>
        <v>19125</v>
      </c>
      <c r="I468" s="45">
        <f t="shared" si="64"/>
        <v>3315</v>
      </c>
      <c r="J468" s="45">
        <f t="shared" si="65"/>
        <v>22440</v>
      </c>
      <c r="K468" s="110">
        <v>0</v>
      </c>
      <c r="L468" s="6"/>
      <c r="M468" s="59">
        <f t="shared" si="67"/>
        <v>22440</v>
      </c>
      <c r="N468" s="45">
        <f t="shared" si="68"/>
        <v>22440</v>
      </c>
      <c r="O468" s="45">
        <f t="shared" si="69"/>
        <v>22440</v>
      </c>
      <c r="P468" s="60">
        <v>44218</v>
      </c>
      <c r="Q468" s="60">
        <v>44582</v>
      </c>
      <c r="R468" s="62" t="s">
        <v>23</v>
      </c>
      <c r="S468" s="62" t="s">
        <v>1243</v>
      </c>
    </row>
    <row r="469" ht="19.9" customHeight="1" spans="1:19">
      <c r="A469" s="6">
        <v>463</v>
      </c>
      <c r="B469" s="43" t="s">
        <v>1271</v>
      </c>
      <c r="C469" s="43" t="s">
        <v>1242</v>
      </c>
      <c r="D469" s="6">
        <v>140</v>
      </c>
      <c r="E469" s="44">
        <v>3.18</v>
      </c>
      <c r="F469" s="43" t="s">
        <v>61</v>
      </c>
      <c r="G469" s="45">
        <f t="shared" si="66"/>
        <v>42000</v>
      </c>
      <c r="H469" s="45">
        <f t="shared" si="63"/>
        <v>6300</v>
      </c>
      <c r="I469" s="45">
        <f t="shared" si="64"/>
        <v>1092</v>
      </c>
      <c r="J469" s="45">
        <f t="shared" si="65"/>
        <v>7392</v>
      </c>
      <c r="K469" s="110">
        <v>0</v>
      </c>
      <c r="L469" s="6"/>
      <c r="M469" s="59">
        <f t="shared" si="67"/>
        <v>7392</v>
      </c>
      <c r="N469" s="45">
        <f t="shared" si="68"/>
        <v>7392</v>
      </c>
      <c r="O469" s="45">
        <f t="shared" si="69"/>
        <v>7392</v>
      </c>
      <c r="P469" s="60">
        <v>44218</v>
      </c>
      <c r="Q469" s="60">
        <v>44582</v>
      </c>
      <c r="R469" s="62" t="s">
        <v>23</v>
      </c>
      <c r="S469" s="62" t="s">
        <v>1243</v>
      </c>
    </row>
    <row r="470" ht="19.9" customHeight="1" spans="1:19">
      <c r="A470" s="6">
        <v>464</v>
      </c>
      <c r="B470" s="43" t="s">
        <v>1271</v>
      </c>
      <c r="C470" s="43" t="s">
        <v>1242</v>
      </c>
      <c r="D470" s="6">
        <v>60</v>
      </c>
      <c r="E470" s="44">
        <v>0.51</v>
      </c>
      <c r="F470" s="43" t="s">
        <v>61</v>
      </c>
      <c r="G470" s="45">
        <f t="shared" si="66"/>
        <v>18000</v>
      </c>
      <c r="H470" s="45">
        <f t="shared" si="63"/>
        <v>2700</v>
      </c>
      <c r="I470" s="45">
        <f t="shared" si="64"/>
        <v>468</v>
      </c>
      <c r="J470" s="45">
        <f t="shared" si="65"/>
        <v>3168</v>
      </c>
      <c r="K470" s="110">
        <v>0</v>
      </c>
      <c r="L470" s="6"/>
      <c r="M470" s="59">
        <f t="shared" si="67"/>
        <v>3168</v>
      </c>
      <c r="N470" s="45">
        <f t="shared" si="68"/>
        <v>3168</v>
      </c>
      <c r="O470" s="45">
        <f t="shared" si="69"/>
        <v>3168</v>
      </c>
      <c r="P470" s="60">
        <v>44218</v>
      </c>
      <c r="Q470" s="60">
        <v>44582</v>
      </c>
      <c r="R470" s="62" t="s">
        <v>23</v>
      </c>
      <c r="S470" s="62" t="s">
        <v>1243</v>
      </c>
    </row>
    <row r="471" ht="19.9" customHeight="1" spans="1:19">
      <c r="A471" s="6">
        <v>465</v>
      </c>
      <c r="B471" s="43" t="s">
        <v>1271</v>
      </c>
      <c r="C471" s="43" t="s">
        <v>1242</v>
      </c>
      <c r="D471" s="6">
        <v>120</v>
      </c>
      <c r="E471" s="44">
        <v>2.53</v>
      </c>
      <c r="F471" s="43" t="s">
        <v>61</v>
      </c>
      <c r="G471" s="45">
        <f t="shared" si="66"/>
        <v>36000</v>
      </c>
      <c r="H471" s="45">
        <f t="shared" si="63"/>
        <v>5400</v>
      </c>
      <c r="I471" s="45">
        <f t="shared" si="64"/>
        <v>936</v>
      </c>
      <c r="J471" s="45">
        <f t="shared" si="65"/>
        <v>6336</v>
      </c>
      <c r="K471" s="110">
        <v>0</v>
      </c>
      <c r="L471" s="6"/>
      <c r="M471" s="59">
        <f t="shared" si="67"/>
        <v>6336</v>
      </c>
      <c r="N471" s="45">
        <f t="shared" si="68"/>
        <v>6336</v>
      </c>
      <c r="O471" s="45">
        <f t="shared" si="69"/>
        <v>6336</v>
      </c>
      <c r="P471" s="60">
        <v>44218</v>
      </c>
      <c r="Q471" s="60">
        <v>44582</v>
      </c>
      <c r="R471" s="62" t="s">
        <v>23</v>
      </c>
      <c r="S471" s="62" t="s">
        <v>1243</v>
      </c>
    </row>
    <row r="472" ht="19.9" customHeight="1" spans="1:19">
      <c r="A472" s="6">
        <v>466</v>
      </c>
      <c r="B472" s="43" t="s">
        <v>1272</v>
      </c>
      <c r="C472" s="43" t="s">
        <v>1242</v>
      </c>
      <c r="D472" s="6">
        <v>1200</v>
      </c>
      <c r="E472" s="44">
        <v>45.38</v>
      </c>
      <c r="F472" s="43" t="s">
        <v>61</v>
      </c>
      <c r="G472" s="45">
        <f t="shared" si="66"/>
        <v>360000</v>
      </c>
      <c r="H472" s="45">
        <f t="shared" si="63"/>
        <v>54000</v>
      </c>
      <c r="I472" s="45">
        <f t="shared" si="64"/>
        <v>9360</v>
      </c>
      <c r="J472" s="45">
        <f t="shared" si="65"/>
        <v>63360</v>
      </c>
      <c r="K472" s="110">
        <v>0</v>
      </c>
      <c r="L472" s="6"/>
      <c r="M472" s="59">
        <f t="shared" si="67"/>
        <v>63360</v>
      </c>
      <c r="N472" s="45">
        <f t="shared" si="68"/>
        <v>63360</v>
      </c>
      <c r="O472" s="45">
        <f t="shared" si="69"/>
        <v>63360</v>
      </c>
      <c r="P472" s="60">
        <v>44218</v>
      </c>
      <c r="Q472" s="60">
        <v>44582</v>
      </c>
      <c r="R472" s="62" t="s">
        <v>23</v>
      </c>
      <c r="S472" s="62" t="s">
        <v>1243</v>
      </c>
    </row>
    <row r="473" ht="19.9" customHeight="1" spans="1:19">
      <c r="A473" s="6">
        <v>467</v>
      </c>
      <c r="B473" s="43" t="s">
        <v>1273</v>
      </c>
      <c r="C473" s="43" t="s">
        <v>1242</v>
      </c>
      <c r="D473" s="6">
        <v>550</v>
      </c>
      <c r="E473" s="44">
        <v>10.07</v>
      </c>
      <c r="F473" s="43" t="s">
        <v>61</v>
      </c>
      <c r="G473" s="45">
        <f t="shared" si="66"/>
        <v>165000</v>
      </c>
      <c r="H473" s="45">
        <f t="shared" si="63"/>
        <v>24750</v>
      </c>
      <c r="I473" s="45">
        <f t="shared" si="64"/>
        <v>4290</v>
      </c>
      <c r="J473" s="45">
        <f t="shared" si="65"/>
        <v>29040</v>
      </c>
      <c r="K473" s="110">
        <v>0</v>
      </c>
      <c r="L473" s="6"/>
      <c r="M473" s="59">
        <f t="shared" si="67"/>
        <v>29040</v>
      </c>
      <c r="N473" s="45">
        <f t="shared" si="68"/>
        <v>29040</v>
      </c>
      <c r="O473" s="45">
        <f t="shared" si="69"/>
        <v>29040</v>
      </c>
      <c r="P473" s="60">
        <v>44218</v>
      </c>
      <c r="Q473" s="60">
        <v>44582</v>
      </c>
      <c r="R473" s="62" t="s">
        <v>23</v>
      </c>
      <c r="S473" s="62" t="s">
        <v>1243</v>
      </c>
    </row>
    <row r="474" ht="19.9" customHeight="1" spans="1:19">
      <c r="A474" s="6">
        <v>468</v>
      </c>
      <c r="B474" s="43" t="s">
        <v>1274</v>
      </c>
      <c r="C474" s="43" t="s">
        <v>1242</v>
      </c>
      <c r="D474" s="6">
        <v>270</v>
      </c>
      <c r="E474" s="44">
        <v>5.16</v>
      </c>
      <c r="F474" s="43" t="s">
        <v>61</v>
      </c>
      <c r="G474" s="45">
        <f t="shared" si="66"/>
        <v>81000</v>
      </c>
      <c r="H474" s="45">
        <f t="shared" si="63"/>
        <v>12150</v>
      </c>
      <c r="I474" s="45">
        <f t="shared" si="64"/>
        <v>2106</v>
      </c>
      <c r="J474" s="45">
        <f t="shared" si="65"/>
        <v>14256</v>
      </c>
      <c r="K474" s="110">
        <v>0</v>
      </c>
      <c r="L474" s="6"/>
      <c r="M474" s="59">
        <f t="shared" si="67"/>
        <v>14256</v>
      </c>
      <c r="N474" s="45">
        <f t="shared" si="68"/>
        <v>14256</v>
      </c>
      <c r="O474" s="45">
        <f t="shared" si="69"/>
        <v>14256</v>
      </c>
      <c r="P474" s="60">
        <v>44218</v>
      </c>
      <c r="Q474" s="60">
        <v>44582</v>
      </c>
      <c r="R474" s="62" t="s">
        <v>23</v>
      </c>
      <c r="S474" s="62" t="s">
        <v>1243</v>
      </c>
    </row>
    <row r="475" ht="19.9" customHeight="1" spans="1:19">
      <c r="A475" s="6">
        <v>469</v>
      </c>
      <c r="B475" s="43" t="s">
        <v>1274</v>
      </c>
      <c r="C475" s="43" t="s">
        <v>1242</v>
      </c>
      <c r="D475" s="6">
        <v>46</v>
      </c>
      <c r="E475" s="44">
        <v>0.68</v>
      </c>
      <c r="F475" s="43" t="s">
        <v>61</v>
      </c>
      <c r="G475" s="45">
        <f t="shared" si="66"/>
        <v>13800</v>
      </c>
      <c r="H475" s="45">
        <f t="shared" si="63"/>
        <v>2070</v>
      </c>
      <c r="I475" s="45">
        <f t="shared" si="64"/>
        <v>358.8</v>
      </c>
      <c r="J475" s="45">
        <f t="shared" si="65"/>
        <v>2428.8</v>
      </c>
      <c r="K475" s="110">
        <v>0</v>
      </c>
      <c r="L475" s="6"/>
      <c r="M475" s="59">
        <f t="shared" si="67"/>
        <v>2428.8</v>
      </c>
      <c r="N475" s="45">
        <f t="shared" si="68"/>
        <v>2428.8</v>
      </c>
      <c r="O475" s="45">
        <f t="shared" si="69"/>
        <v>2428.8</v>
      </c>
      <c r="P475" s="60">
        <v>44218</v>
      </c>
      <c r="Q475" s="60">
        <v>44582</v>
      </c>
      <c r="R475" s="62" t="s">
        <v>23</v>
      </c>
      <c r="S475" s="62" t="s">
        <v>1243</v>
      </c>
    </row>
    <row r="476" ht="19.9" customHeight="1" spans="1:19">
      <c r="A476" s="6">
        <v>470</v>
      </c>
      <c r="B476" s="43" t="s">
        <v>1275</v>
      </c>
      <c r="C476" s="43" t="s">
        <v>1242</v>
      </c>
      <c r="D476" s="6">
        <v>400</v>
      </c>
      <c r="E476" s="44">
        <v>8.2</v>
      </c>
      <c r="F476" s="43" t="s">
        <v>61</v>
      </c>
      <c r="G476" s="45">
        <f t="shared" si="66"/>
        <v>120000</v>
      </c>
      <c r="H476" s="45">
        <f t="shared" si="63"/>
        <v>18000</v>
      </c>
      <c r="I476" s="45">
        <f t="shared" si="64"/>
        <v>3120</v>
      </c>
      <c r="J476" s="45">
        <f t="shared" si="65"/>
        <v>21120</v>
      </c>
      <c r="K476" s="110">
        <v>0</v>
      </c>
      <c r="L476" s="6"/>
      <c r="M476" s="59">
        <f t="shared" si="67"/>
        <v>21120</v>
      </c>
      <c r="N476" s="45">
        <f t="shared" si="68"/>
        <v>21120</v>
      </c>
      <c r="O476" s="45">
        <f t="shared" si="69"/>
        <v>21120</v>
      </c>
      <c r="P476" s="60">
        <v>44218</v>
      </c>
      <c r="Q476" s="60">
        <v>44582</v>
      </c>
      <c r="R476" s="62" t="s">
        <v>23</v>
      </c>
      <c r="S476" s="62" t="s">
        <v>1243</v>
      </c>
    </row>
    <row r="477" ht="19.9" customHeight="1" spans="1:19">
      <c r="A477" s="6">
        <v>471</v>
      </c>
      <c r="B477" s="43" t="s">
        <v>1275</v>
      </c>
      <c r="C477" s="43" t="s">
        <v>1242</v>
      </c>
      <c r="D477" s="6">
        <v>200</v>
      </c>
      <c r="E477" s="44">
        <v>4.66</v>
      </c>
      <c r="F477" s="43" t="s">
        <v>61</v>
      </c>
      <c r="G477" s="45">
        <f t="shared" si="66"/>
        <v>60000</v>
      </c>
      <c r="H477" s="45">
        <f t="shared" si="63"/>
        <v>9000</v>
      </c>
      <c r="I477" s="45">
        <f t="shared" si="64"/>
        <v>1560</v>
      </c>
      <c r="J477" s="45">
        <f t="shared" si="65"/>
        <v>10560</v>
      </c>
      <c r="K477" s="110">
        <v>0</v>
      </c>
      <c r="L477" s="6"/>
      <c r="M477" s="59">
        <f t="shared" si="67"/>
        <v>10560</v>
      </c>
      <c r="N477" s="45">
        <f t="shared" si="68"/>
        <v>10560</v>
      </c>
      <c r="O477" s="45">
        <f t="shared" si="69"/>
        <v>10560</v>
      </c>
      <c r="P477" s="60">
        <v>44218</v>
      </c>
      <c r="Q477" s="60">
        <v>44582</v>
      </c>
      <c r="R477" s="62" t="s">
        <v>23</v>
      </c>
      <c r="S477" s="62" t="s">
        <v>1243</v>
      </c>
    </row>
    <row r="478" ht="19.9" customHeight="1" spans="1:19">
      <c r="A478" s="6">
        <v>472</v>
      </c>
      <c r="B478" s="43" t="s">
        <v>1276</v>
      </c>
      <c r="C478" s="43" t="s">
        <v>1242</v>
      </c>
      <c r="D478" s="6">
        <v>300</v>
      </c>
      <c r="E478" s="44">
        <v>5.15</v>
      </c>
      <c r="F478" s="43" t="s">
        <v>61</v>
      </c>
      <c r="G478" s="45">
        <f t="shared" si="66"/>
        <v>90000</v>
      </c>
      <c r="H478" s="45">
        <f t="shared" si="63"/>
        <v>13500</v>
      </c>
      <c r="I478" s="45">
        <f t="shared" si="64"/>
        <v>2340</v>
      </c>
      <c r="J478" s="45">
        <f t="shared" si="65"/>
        <v>15840</v>
      </c>
      <c r="K478" s="110">
        <v>0</v>
      </c>
      <c r="L478" s="6"/>
      <c r="M478" s="59">
        <f t="shared" si="67"/>
        <v>15840</v>
      </c>
      <c r="N478" s="45">
        <f t="shared" si="68"/>
        <v>15840</v>
      </c>
      <c r="O478" s="45">
        <f t="shared" si="69"/>
        <v>15840</v>
      </c>
      <c r="P478" s="60">
        <v>44218</v>
      </c>
      <c r="Q478" s="60">
        <v>44582</v>
      </c>
      <c r="R478" s="62" t="s">
        <v>23</v>
      </c>
      <c r="S478" s="62" t="s">
        <v>1243</v>
      </c>
    </row>
    <row r="479" ht="19.9" customHeight="1" spans="1:19">
      <c r="A479" s="6">
        <v>473</v>
      </c>
      <c r="B479" s="43" t="s">
        <v>1277</v>
      </c>
      <c r="C479" s="43" t="s">
        <v>1242</v>
      </c>
      <c r="D479" s="6">
        <v>60</v>
      </c>
      <c r="E479" s="44">
        <v>1.69</v>
      </c>
      <c r="F479" s="43" t="s">
        <v>61</v>
      </c>
      <c r="G479" s="45">
        <f t="shared" si="66"/>
        <v>18000</v>
      </c>
      <c r="H479" s="45">
        <f t="shared" si="63"/>
        <v>2700</v>
      </c>
      <c r="I479" s="45">
        <f t="shared" si="64"/>
        <v>468</v>
      </c>
      <c r="J479" s="45">
        <f t="shared" si="65"/>
        <v>3168</v>
      </c>
      <c r="K479" s="110">
        <v>0</v>
      </c>
      <c r="L479" s="6"/>
      <c r="M479" s="59">
        <f t="shared" si="67"/>
        <v>3168</v>
      </c>
      <c r="N479" s="45">
        <f t="shared" si="68"/>
        <v>3168</v>
      </c>
      <c r="O479" s="45">
        <f t="shared" si="69"/>
        <v>3168</v>
      </c>
      <c r="P479" s="60">
        <v>44218</v>
      </c>
      <c r="Q479" s="60">
        <v>44582</v>
      </c>
      <c r="R479" s="62" t="s">
        <v>23</v>
      </c>
      <c r="S479" s="62" t="s">
        <v>1243</v>
      </c>
    </row>
    <row r="480" ht="19.9" customHeight="1" spans="1:19">
      <c r="A480" s="6">
        <v>474</v>
      </c>
      <c r="B480" s="43" t="s">
        <v>1278</v>
      </c>
      <c r="C480" s="43" t="s">
        <v>1242</v>
      </c>
      <c r="D480" s="6">
        <v>200</v>
      </c>
      <c r="E480" s="44">
        <v>4.56</v>
      </c>
      <c r="F480" s="43" t="s">
        <v>61</v>
      </c>
      <c r="G480" s="45">
        <f t="shared" si="66"/>
        <v>60000</v>
      </c>
      <c r="H480" s="45">
        <f t="shared" si="63"/>
        <v>9000</v>
      </c>
      <c r="I480" s="45">
        <f t="shared" si="64"/>
        <v>1560</v>
      </c>
      <c r="J480" s="45">
        <f t="shared" si="65"/>
        <v>10560</v>
      </c>
      <c r="K480" s="110">
        <v>0</v>
      </c>
      <c r="L480" s="6"/>
      <c r="M480" s="59">
        <f t="shared" si="67"/>
        <v>10560</v>
      </c>
      <c r="N480" s="45">
        <f t="shared" si="68"/>
        <v>10560</v>
      </c>
      <c r="O480" s="45">
        <f t="shared" si="69"/>
        <v>10560</v>
      </c>
      <c r="P480" s="60">
        <v>44218</v>
      </c>
      <c r="Q480" s="60">
        <v>44582</v>
      </c>
      <c r="R480" s="62" t="s">
        <v>23</v>
      </c>
      <c r="S480" s="62" t="s">
        <v>1243</v>
      </c>
    </row>
    <row r="481" ht="19.9" customHeight="1" spans="1:19">
      <c r="A481" s="6">
        <v>475</v>
      </c>
      <c r="B481" s="43" t="s">
        <v>1279</v>
      </c>
      <c r="C481" s="43" t="s">
        <v>1242</v>
      </c>
      <c r="D481" s="6">
        <v>130</v>
      </c>
      <c r="E481" s="44">
        <v>2.28</v>
      </c>
      <c r="F481" s="43" t="s">
        <v>61</v>
      </c>
      <c r="G481" s="45">
        <f t="shared" si="66"/>
        <v>39000</v>
      </c>
      <c r="H481" s="45">
        <f t="shared" si="63"/>
        <v>5850</v>
      </c>
      <c r="I481" s="45">
        <f t="shared" si="64"/>
        <v>1014</v>
      </c>
      <c r="J481" s="45">
        <f t="shared" si="65"/>
        <v>6864</v>
      </c>
      <c r="K481" s="110">
        <v>0</v>
      </c>
      <c r="L481" s="6"/>
      <c r="M481" s="59">
        <f t="shared" si="67"/>
        <v>6864</v>
      </c>
      <c r="N481" s="45">
        <f t="shared" si="68"/>
        <v>6864</v>
      </c>
      <c r="O481" s="45">
        <f t="shared" si="69"/>
        <v>6864</v>
      </c>
      <c r="P481" s="60">
        <v>44218</v>
      </c>
      <c r="Q481" s="60">
        <v>44582</v>
      </c>
      <c r="R481" s="62" t="s">
        <v>23</v>
      </c>
      <c r="S481" s="62" t="s">
        <v>1243</v>
      </c>
    </row>
    <row r="482" ht="19.9" customHeight="1" spans="1:19">
      <c r="A482" s="6">
        <v>476</v>
      </c>
      <c r="B482" s="43" t="s">
        <v>1279</v>
      </c>
      <c r="C482" s="43" t="s">
        <v>1242</v>
      </c>
      <c r="D482" s="6">
        <v>70</v>
      </c>
      <c r="E482" s="44">
        <v>1.55</v>
      </c>
      <c r="F482" s="43" t="s">
        <v>61</v>
      </c>
      <c r="G482" s="45">
        <f t="shared" si="66"/>
        <v>21000</v>
      </c>
      <c r="H482" s="45">
        <f t="shared" si="63"/>
        <v>3150</v>
      </c>
      <c r="I482" s="45">
        <f t="shared" si="64"/>
        <v>546</v>
      </c>
      <c r="J482" s="45">
        <f t="shared" si="65"/>
        <v>3696</v>
      </c>
      <c r="K482" s="110">
        <v>0</v>
      </c>
      <c r="L482" s="6"/>
      <c r="M482" s="59">
        <f t="shared" si="67"/>
        <v>3696</v>
      </c>
      <c r="N482" s="45">
        <f t="shared" si="68"/>
        <v>3696</v>
      </c>
      <c r="O482" s="45">
        <f t="shared" si="69"/>
        <v>3696</v>
      </c>
      <c r="P482" s="60">
        <v>44218</v>
      </c>
      <c r="Q482" s="60">
        <v>44582</v>
      </c>
      <c r="R482" s="62" t="s">
        <v>23</v>
      </c>
      <c r="S482" s="62" t="s">
        <v>1243</v>
      </c>
    </row>
    <row r="483" ht="19.9" customHeight="1" spans="1:19">
      <c r="A483" s="6">
        <v>477</v>
      </c>
      <c r="B483" s="43" t="s">
        <v>1279</v>
      </c>
      <c r="C483" s="43" t="s">
        <v>1242</v>
      </c>
      <c r="D483" s="6">
        <v>500</v>
      </c>
      <c r="E483" s="44">
        <v>10.14</v>
      </c>
      <c r="F483" s="43" t="s">
        <v>61</v>
      </c>
      <c r="G483" s="45">
        <f t="shared" si="66"/>
        <v>150000</v>
      </c>
      <c r="H483" s="45">
        <f t="shared" si="63"/>
        <v>22500</v>
      </c>
      <c r="I483" s="45">
        <f t="shared" si="64"/>
        <v>3900</v>
      </c>
      <c r="J483" s="45">
        <f t="shared" si="65"/>
        <v>26400</v>
      </c>
      <c r="K483" s="110">
        <v>0</v>
      </c>
      <c r="L483" s="6"/>
      <c r="M483" s="59">
        <f t="shared" si="67"/>
        <v>26400</v>
      </c>
      <c r="N483" s="45">
        <f t="shared" si="68"/>
        <v>26400</v>
      </c>
      <c r="O483" s="45">
        <f t="shared" si="69"/>
        <v>26400</v>
      </c>
      <c r="P483" s="60">
        <v>44218</v>
      </c>
      <c r="Q483" s="60">
        <v>44582</v>
      </c>
      <c r="R483" s="62" t="s">
        <v>23</v>
      </c>
      <c r="S483" s="62" t="s">
        <v>1243</v>
      </c>
    </row>
    <row r="484" ht="19.9" customHeight="1" spans="1:19">
      <c r="A484" s="6">
        <v>478</v>
      </c>
      <c r="B484" s="43" t="s">
        <v>1280</v>
      </c>
      <c r="C484" s="43" t="s">
        <v>1242</v>
      </c>
      <c r="D484" s="6">
        <v>100</v>
      </c>
      <c r="E484" s="44">
        <v>1.1</v>
      </c>
      <c r="F484" s="43" t="s">
        <v>61</v>
      </c>
      <c r="G484" s="45">
        <f t="shared" si="66"/>
        <v>30000</v>
      </c>
      <c r="H484" s="45">
        <f t="shared" si="63"/>
        <v>4500</v>
      </c>
      <c r="I484" s="45">
        <f t="shared" si="64"/>
        <v>780</v>
      </c>
      <c r="J484" s="45">
        <f t="shared" si="65"/>
        <v>5280</v>
      </c>
      <c r="K484" s="110">
        <v>0</v>
      </c>
      <c r="L484" s="6"/>
      <c r="M484" s="59">
        <f t="shared" si="67"/>
        <v>5280</v>
      </c>
      <c r="N484" s="45">
        <f t="shared" si="68"/>
        <v>5280</v>
      </c>
      <c r="O484" s="45">
        <f t="shared" si="69"/>
        <v>5280</v>
      </c>
      <c r="P484" s="60">
        <v>44218</v>
      </c>
      <c r="Q484" s="60">
        <v>44582</v>
      </c>
      <c r="R484" s="62" t="s">
        <v>23</v>
      </c>
      <c r="S484" s="62" t="s">
        <v>1243</v>
      </c>
    </row>
    <row r="485" ht="19.9" customHeight="1" spans="1:19">
      <c r="A485" s="6">
        <v>479</v>
      </c>
      <c r="B485" s="43" t="s">
        <v>1280</v>
      </c>
      <c r="C485" s="43" t="s">
        <v>1242</v>
      </c>
      <c r="D485" s="6">
        <v>500</v>
      </c>
      <c r="E485" s="44">
        <v>7.89</v>
      </c>
      <c r="F485" s="43" t="s">
        <v>61</v>
      </c>
      <c r="G485" s="45">
        <f t="shared" si="66"/>
        <v>150000</v>
      </c>
      <c r="H485" s="45">
        <f t="shared" si="63"/>
        <v>22500</v>
      </c>
      <c r="I485" s="45">
        <f t="shared" si="64"/>
        <v>3900</v>
      </c>
      <c r="J485" s="45">
        <f t="shared" si="65"/>
        <v>26400</v>
      </c>
      <c r="K485" s="110">
        <v>0</v>
      </c>
      <c r="L485" s="6"/>
      <c r="M485" s="59">
        <f t="shared" si="67"/>
        <v>26400</v>
      </c>
      <c r="N485" s="45">
        <f t="shared" si="68"/>
        <v>26400</v>
      </c>
      <c r="O485" s="45">
        <f t="shared" si="69"/>
        <v>26400</v>
      </c>
      <c r="P485" s="60">
        <v>44218</v>
      </c>
      <c r="Q485" s="60">
        <v>44582</v>
      </c>
      <c r="R485" s="62" t="s">
        <v>23</v>
      </c>
      <c r="S485" s="62" t="s">
        <v>1243</v>
      </c>
    </row>
    <row r="486" ht="19.9" customHeight="1" spans="1:19">
      <c r="A486" s="6">
        <v>480</v>
      </c>
      <c r="B486" s="43" t="s">
        <v>1281</v>
      </c>
      <c r="C486" s="43" t="s">
        <v>1242</v>
      </c>
      <c r="D486" s="6">
        <v>800</v>
      </c>
      <c r="E486" s="44">
        <v>13.93</v>
      </c>
      <c r="F486" s="43" t="s">
        <v>61</v>
      </c>
      <c r="G486" s="45">
        <f t="shared" si="66"/>
        <v>240000</v>
      </c>
      <c r="H486" s="45">
        <f t="shared" si="63"/>
        <v>36000</v>
      </c>
      <c r="I486" s="45">
        <f t="shared" si="64"/>
        <v>6240</v>
      </c>
      <c r="J486" s="45">
        <f t="shared" si="65"/>
        <v>42240</v>
      </c>
      <c r="K486" s="110">
        <v>0</v>
      </c>
      <c r="L486" s="6"/>
      <c r="M486" s="59">
        <f t="shared" si="67"/>
        <v>42240</v>
      </c>
      <c r="N486" s="45">
        <f t="shared" si="68"/>
        <v>42240</v>
      </c>
      <c r="O486" s="45">
        <f t="shared" si="69"/>
        <v>42240</v>
      </c>
      <c r="P486" s="60">
        <v>44218</v>
      </c>
      <c r="Q486" s="60">
        <v>44582</v>
      </c>
      <c r="R486" s="62" t="s">
        <v>23</v>
      </c>
      <c r="S486" s="62" t="s">
        <v>1243</v>
      </c>
    </row>
    <row r="487" ht="19.9" customHeight="1" spans="1:19">
      <c r="A487" s="6">
        <v>481</v>
      </c>
      <c r="B487" s="43" t="s">
        <v>1282</v>
      </c>
      <c r="C487" s="43" t="s">
        <v>1242</v>
      </c>
      <c r="D487" s="6">
        <v>350</v>
      </c>
      <c r="E487" s="44">
        <v>7.61</v>
      </c>
      <c r="F487" s="43" t="s">
        <v>61</v>
      </c>
      <c r="G487" s="45">
        <f t="shared" si="66"/>
        <v>105000</v>
      </c>
      <c r="H487" s="45">
        <f t="shared" si="63"/>
        <v>15750</v>
      </c>
      <c r="I487" s="45">
        <f t="shared" si="64"/>
        <v>2730</v>
      </c>
      <c r="J487" s="45">
        <f t="shared" si="65"/>
        <v>18480</v>
      </c>
      <c r="K487" s="110">
        <v>0</v>
      </c>
      <c r="L487" s="6"/>
      <c r="M487" s="59">
        <f t="shared" si="67"/>
        <v>18480</v>
      </c>
      <c r="N487" s="45">
        <f t="shared" si="68"/>
        <v>18480</v>
      </c>
      <c r="O487" s="45">
        <f t="shared" si="69"/>
        <v>18480</v>
      </c>
      <c r="P487" s="60">
        <v>44218</v>
      </c>
      <c r="Q487" s="60">
        <v>44582</v>
      </c>
      <c r="R487" s="62" t="s">
        <v>23</v>
      </c>
      <c r="S487" s="62" t="s">
        <v>1243</v>
      </c>
    </row>
    <row r="488" ht="19.9" customHeight="1" spans="1:19">
      <c r="A488" s="6">
        <v>482</v>
      </c>
      <c r="B488" s="43" t="s">
        <v>1283</v>
      </c>
      <c r="C488" s="43" t="s">
        <v>1242</v>
      </c>
      <c r="D488" s="6">
        <v>1100</v>
      </c>
      <c r="E488" s="44">
        <v>28.12</v>
      </c>
      <c r="F488" s="43" t="s">
        <v>61</v>
      </c>
      <c r="G488" s="45">
        <f t="shared" si="66"/>
        <v>330000</v>
      </c>
      <c r="H488" s="45">
        <f t="shared" si="63"/>
        <v>49500</v>
      </c>
      <c r="I488" s="45">
        <f t="shared" si="64"/>
        <v>8580</v>
      </c>
      <c r="J488" s="45">
        <f t="shared" si="65"/>
        <v>58080</v>
      </c>
      <c r="K488" s="110">
        <v>0</v>
      </c>
      <c r="L488" s="6"/>
      <c r="M488" s="59">
        <f t="shared" si="67"/>
        <v>58080</v>
      </c>
      <c r="N488" s="45">
        <f t="shared" si="68"/>
        <v>58080</v>
      </c>
      <c r="O488" s="45">
        <f t="shared" si="69"/>
        <v>58080</v>
      </c>
      <c r="P488" s="60">
        <v>44218</v>
      </c>
      <c r="Q488" s="60">
        <v>44582</v>
      </c>
      <c r="R488" s="62" t="s">
        <v>23</v>
      </c>
      <c r="S488" s="62" t="s">
        <v>1243</v>
      </c>
    </row>
    <row r="489" ht="19.9" customHeight="1" spans="1:19">
      <c r="A489" s="6">
        <v>483</v>
      </c>
      <c r="B489" s="43" t="s">
        <v>1284</v>
      </c>
      <c r="C489" s="43" t="s">
        <v>1242</v>
      </c>
      <c r="D489" s="6">
        <v>300</v>
      </c>
      <c r="E489" s="44">
        <v>3.91</v>
      </c>
      <c r="F489" s="43" t="s">
        <v>61</v>
      </c>
      <c r="G489" s="45">
        <f t="shared" si="66"/>
        <v>90000</v>
      </c>
      <c r="H489" s="45">
        <f t="shared" si="63"/>
        <v>13500</v>
      </c>
      <c r="I489" s="45">
        <f t="shared" si="64"/>
        <v>2340</v>
      </c>
      <c r="J489" s="45">
        <f t="shared" si="65"/>
        <v>15840</v>
      </c>
      <c r="K489" s="110">
        <v>0</v>
      </c>
      <c r="L489" s="6"/>
      <c r="M489" s="59">
        <f t="shared" si="67"/>
        <v>15840</v>
      </c>
      <c r="N489" s="45">
        <f t="shared" si="68"/>
        <v>15840</v>
      </c>
      <c r="O489" s="45">
        <f t="shared" si="69"/>
        <v>15840</v>
      </c>
      <c r="P489" s="60">
        <v>44218</v>
      </c>
      <c r="Q489" s="60">
        <v>44582</v>
      </c>
      <c r="R489" s="62" t="s">
        <v>23</v>
      </c>
      <c r="S489" s="62" t="s">
        <v>1243</v>
      </c>
    </row>
    <row r="490" ht="19.9" customHeight="1" spans="1:19">
      <c r="A490" s="6">
        <v>484</v>
      </c>
      <c r="B490" s="43" t="s">
        <v>1285</v>
      </c>
      <c r="C490" s="43" t="s">
        <v>1242</v>
      </c>
      <c r="D490" s="6">
        <v>280</v>
      </c>
      <c r="E490" s="44">
        <v>5.96</v>
      </c>
      <c r="F490" s="43" t="s">
        <v>61</v>
      </c>
      <c r="G490" s="45">
        <f t="shared" si="66"/>
        <v>84000</v>
      </c>
      <c r="H490" s="45">
        <f t="shared" si="63"/>
        <v>12600</v>
      </c>
      <c r="I490" s="45">
        <f t="shared" si="64"/>
        <v>2184</v>
      </c>
      <c r="J490" s="45">
        <f t="shared" si="65"/>
        <v>14784</v>
      </c>
      <c r="K490" s="110">
        <v>0</v>
      </c>
      <c r="L490" s="6"/>
      <c r="M490" s="59">
        <f t="shared" si="67"/>
        <v>14784</v>
      </c>
      <c r="N490" s="45">
        <f t="shared" si="68"/>
        <v>14784</v>
      </c>
      <c r="O490" s="45">
        <f t="shared" si="69"/>
        <v>14784</v>
      </c>
      <c r="P490" s="60">
        <v>44218</v>
      </c>
      <c r="Q490" s="60">
        <v>44582</v>
      </c>
      <c r="R490" s="62" t="s">
        <v>23</v>
      </c>
      <c r="S490" s="62" t="s">
        <v>1243</v>
      </c>
    </row>
    <row r="491" ht="19.9" customHeight="1" spans="1:19">
      <c r="A491" s="6">
        <v>485</v>
      </c>
      <c r="B491" s="43" t="s">
        <v>1286</v>
      </c>
      <c r="C491" s="43" t="s">
        <v>1242</v>
      </c>
      <c r="D491" s="6">
        <v>200</v>
      </c>
      <c r="E491" s="44">
        <v>4.86</v>
      </c>
      <c r="F491" s="43" t="s">
        <v>61</v>
      </c>
      <c r="G491" s="45">
        <f t="shared" si="66"/>
        <v>60000</v>
      </c>
      <c r="H491" s="45">
        <f t="shared" si="63"/>
        <v>9000</v>
      </c>
      <c r="I491" s="45">
        <f t="shared" si="64"/>
        <v>1560</v>
      </c>
      <c r="J491" s="45">
        <f t="shared" si="65"/>
        <v>10560</v>
      </c>
      <c r="K491" s="110">
        <v>0</v>
      </c>
      <c r="L491" s="6"/>
      <c r="M491" s="59">
        <f t="shared" si="67"/>
        <v>10560</v>
      </c>
      <c r="N491" s="45">
        <f t="shared" si="68"/>
        <v>10560</v>
      </c>
      <c r="O491" s="45">
        <f t="shared" si="69"/>
        <v>10560</v>
      </c>
      <c r="P491" s="60">
        <v>44218</v>
      </c>
      <c r="Q491" s="60">
        <v>44582</v>
      </c>
      <c r="R491" s="62" t="s">
        <v>23</v>
      </c>
      <c r="S491" s="62" t="s">
        <v>1243</v>
      </c>
    </row>
    <row r="492" ht="19.9" customHeight="1" spans="1:19">
      <c r="A492" s="6">
        <v>486</v>
      </c>
      <c r="B492" s="43" t="s">
        <v>1287</v>
      </c>
      <c r="C492" s="43" t="s">
        <v>1242</v>
      </c>
      <c r="D492" s="6">
        <v>80</v>
      </c>
      <c r="E492" s="44">
        <v>0.42</v>
      </c>
      <c r="F492" s="43" t="s">
        <v>61</v>
      </c>
      <c r="G492" s="45">
        <f t="shared" si="66"/>
        <v>24000</v>
      </c>
      <c r="H492" s="45">
        <f t="shared" si="63"/>
        <v>3600</v>
      </c>
      <c r="I492" s="45">
        <f t="shared" si="64"/>
        <v>624</v>
      </c>
      <c r="J492" s="45">
        <f t="shared" si="65"/>
        <v>4224</v>
      </c>
      <c r="K492" s="110">
        <v>0</v>
      </c>
      <c r="L492" s="6"/>
      <c r="M492" s="59">
        <f t="shared" si="67"/>
        <v>4224</v>
      </c>
      <c r="N492" s="45">
        <f t="shared" si="68"/>
        <v>4224</v>
      </c>
      <c r="O492" s="45">
        <f t="shared" si="69"/>
        <v>4224</v>
      </c>
      <c r="P492" s="60">
        <v>44218</v>
      </c>
      <c r="Q492" s="60">
        <v>44582</v>
      </c>
      <c r="R492" s="62" t="s">
        <v>23</v>
      </c>
      <c r="S492" s="62" t="s">
        <v>1243</v>
      </c>
    </row>
    <row r="493" ht="19.9" customHeight="1" spans="1:19">
      <c r="A493" s="6">
        <v>487</v>
      </c>
      <c r="B493" s="43" t="s">
        <v>1288</v>
      </c>
      <c r="C493" s="43" t="s">
        <v>1242</v>
      </c>
      <c r="D493" s="6">
        <v>300</v>
      </c>
      <c r="E493" s="44">
        <v>5.1</v>
      </c>
      <c r="F493" s="43" t="s">
        <v>61</v>
      </c>
      <c r="G493" s="45">
        <f t="shared" si="66"/>
        <v>90000</v>
      </c>
      <c r="H493" s="45">
        <f t="shared" si="63"/>
        <v>13500</v>
      </c>
      <c r="I493" s="45">
        <f t="shared" si="64"/>
        <v>2340</v>
      </c>
      <c r="J493" s="45">
        <f t="shared" si="65"/>
        <v>15840</v>
      </c>
      <c r="K493" s="110">
        <v>0</v>
      </c>
      <c r="L493" s="6"/>
      <c r="M493" s="59">
        <f t="shared" si="67"/>
        <v>15840</v>
      </c>
      <c r="N493" s="45">
        <f t="shared" si="68"/>
        <v>15840</v>
      </c>
      <c r="O493" s="45">
        <f t="shared" si="69"/>
        <v>15840</v>
      </c>
      <c r="P493" s="60">
        <v>44218</v>
      </c>
      <c r="Q493" s="60">
        <v>44582</v>
      </c>
      <c r="R493" s="62" t="s">
        <v>23</v>
      </c>
      <c r="S493" s="62" t="s">
        <v>1243</v>
      </c>
    </row>
    <row r="494" customHeight="1" spans="1:19">
      <c r="A494" s="54" t="s">
        <v>15</v>
      </c>
      <c r="B494" s="55"/>
      <c r="C494" s="56"/>
      <c r="D494" s="106">
        <f>SUM(D7:D493)</f>
        <v>670688</v>
      </c>
      <c r="E494" s="111">
        <f>SUM(E7:E493)</f>
        <v>16013.19</v>
      </c>
      <c r="F494" s="106"/>
      <c r="G494" s="112">
        <f t="shared" ref="G494:O494" si="70">SUM(G7:G493)</f>
        <v>201206400</v>
      </c>
      <c r="H494" s="112">
        <f t="shared" si="70"/>
        <v>30180960</v>
      </c>
      <c r="I494" s="112">
        <f t="shared" si="70"/>
        <v>5231366.4</v>
      </c>
      <c r="J494" s="112">
        <f t="shared" si="70"/>
        <v>35412326.4</v>
      </c>
      <c r="K494" s="112">
        <f t="shared" si="70"/>
        <v>9975540.96</v>
      </c>
      <c r="L494" s="106"/>
      <c r="M494" s="112">
        <f t="shared" si="70"/>
        <v>25436785.44</v>
      </c>
      <c r="N494" s="112">
        <f t="shared" si="70"/>
        <v>25436785.44</v>
      </c>
      <c r="O494" s="113">
        <f t="shared" si="70"/>
        <v>35412326.4</v>
      </c>
      <c r="P494" s="106"/>
      <c r="Q494" s="106"/>
      <c r="R494" s="106"/>
      <c r="S494" s="106"/>
    </row>
  </sheetData>
  <autoFilter ref="A6:S494">
    <extLst/>
  </autoFilter>
  <mergeCells count="19">
    <mergeCell ref="A1:B1"/>
    <mergeCell ref="A2:S2"/>
    <mergeCell ref="A3:S3"/>
    <mergeCell ref="K4:O4"/>
    <mergeCell ref="L5:N5"/>
    <mergeCell ref="A494:C494"/>
    <mergeCell ref="A4:A6"/>
    <mergeCell ref="B4:B6"/>
    <mergeCell ref="C4:C6"/>
    <mergeCell ref="D4:D6"/>
    <mergeCell ref="E4:E6"/>
    <mergeCell ref="F4:F6"/>
    <mergeCell ref="G4:G6"/>
    <mergeCell ref="K5:K6"/>
    <mergeCell ref="O5:O6"/>
    <mergeCell ref="P4:P6"/>
    <mergeCell ref="Q4:Q6"/>
    <mergeCell ref="H4:J5"/>
    <mergeCell ref="R4:S5"/>
  </mergeCells>
  <conditionalFormatting sqref="C123">
    <cfRule type="duplicateValues" dxfId="0" priority="9"/>
  </conditionalFormatting>
  <conditionalFormatting sqref="C129">
    <cfRule type="duplicateValues" dxfId="0" priority="8"/>
  </conditionalFormatting>
  <conditionalFormatting sqref="C190">
    <cfRule type="duplicateValues" dxfId="0" priority="6"/>
  </conditionalFormatting>
  <conditionalFormatting sqref="C204">
    <cfRule type="duplicateValues" dxfId="0" priority="5"/>
  </conditionalFormatting>
  <conditionalFormatting sqref="C376">
    <cfRule type="duplicateValues" dxfId="0" priority="4"/>
  </conditionalFormatting>
  <conditionalFormatting sqref="C377">
    <cfRule type="duplicateValues" dxfId="0" priority="3"/>
  </conditionalFormatting>
  <conditionalFormatting sqref="C378">
    <cfRule type="duplicateValues" dxfId="0" priority="2"/>
  </conditionalFormatting>
  <conditionalFormatting sqref="C385">
    <cfRule type="duplicateValues" dxfId="0" priority="1"/>
  </conditionalFormatting>
  <conditionalFormatting sqref="C7:C46">
    <cfRule type="duplicateValues" dxfId="0" priority="11"/>
  </conditionalFormatting>
  <conditionalFormatting sqref="C86:C101 C103:C122 C124:C128 C130:C131">
    <cfRule type="duplicateValues" dxfId="0" priority="10"/>
  </conditionalFormatting>
  <conditionalFormatting sqref="C179:C189 C191:C203 C205:C213 C232:C243 C253:C271 C288:C305 C319:C339 C349:C355 C361:C367 C370:C375 C379:C384 C386:C394">
    <cfRule type="duplicateValues" dxfId="0" priority="7"/>
  </conditionalFormatting>
  <pageMargins left="0.708661417322835" right="0.708661417322835" top="0.748031496062992" bottom="0.748031496062992" header="0.31496062992126" footer="0.31496062992126"/>
  <pageSetup paperSize="9" scale="47" fitToHeight="14" orientation="landscape"/>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5"/>
  <sheetViews>
    <sheetView workbookViewId="0">
      <selection activeCell="A7" sqref="A7:N8"/>
    </sheetView>
  </sheetViews>
  <sheetFormatPr defaultColWidth="9" defaultRowHeight="13.5"/>
  <cols>
    <col min="1" max="1" width="9" style="1"/>
    <col min="2" max="2" width="13.6666666666667" style="1" customWidth="1"/>
    <col min="3" max="5" width="9" style="1"/>
    <col min="6" max="6" width="16.7333333333333" style="1" customWidth="1"/>
    <col min="7" max="7" width="17" style="1" customWidth="1"/>
    <col min="8" max="8" width="14.4" style="1" customWidth="1"/>
    <col min="9" max="9" width="17.5333333333333" style="1" customWidth="1"/>
    <col min="10" max="10" width="13.5333333333333" style="1" customWidth="1"/>
    <col min="11" max="11" width="9" style="1"/>
    <col min="12" max="12" width="16.4" style="1" customWidth="1"/>
    <col min="13" max="13" width="15.2" style="1" customWidth="1"/>
    <col min="14" max="14" width="16.2" style="1" customWidth="1"/>
    <col min="15" max="16384" width="9" style="1"/>
  </cols>
  <sheetData>
    <row r="1" ht="15.85" customHeight="1" spans="1:14">
      <c r="A1" s="64" t="s">
        <v>1289</v>
      </c>
      <c r="B1" s="64"/>
      <c r="C1" s="65"/>
      <c r="D1" s="65"/>
      <c r="E1" s="65"/>
      <c r="F1" s="65"/>
      <c r="G1" s="65"/>
      <c r="H1" s="65"/>
      <c r="I1" s="65"/>
      <c r="J1" s="65"/>
      <c r="K1" s="80"/>
      <c r="L1" s="80"/>
      <c r="M1" s="80"/>
      <c r="N1" s="80"/>
    </row>
    <row r="2" ht="39.4" customHeight="1" spans="1:14">
      <c r="A2" s="26" t="s">
        <v>1290</v>
      </c>
      <c r="B2" s="26"/>
      <c r="C2" s="26"/>
      <c r="D2" s="26"/>
      <c r="E2" s="26"/>
      <c r="F2" s="26"/>
      <c r="G2" s="26"/>
      <c r="H2" s="26"/>
      <c r="I2" s="26"/>
      <c r="J2" s="26"/>
      <c r="K2" s="26"/>
      <c r="L2" s="26"/>
      <c r="M2" s="26"/>
      <c r="N2" s="26"/>
    </row>
    <row r="3" ht="30" customHeight="1" spans="1:14">
      <c r="A3" s="25" t="s">
        <v>39</v>
      </c>
      <c r="B3" s="25"/>
      <c r="C3" s="25"/>
      <c r="D3" s="25"/>
      <c r="E3" s="25"/>
      <c r="F3" s="25"/>
      <c r="G3" s="25"/>
      <c r="H3" s="25"/>
      <c r="I3" s="25"/>
      <c r="J3" s="25"/>
      <c r="K3" s="25"/>
      <c r="L3" s="25"/>
      <c r="M3" s="25"/>
      <c r="N3" s="25"/>
    </row>
    <row r="4" ht="30" customHeight="1" spans="1:14">
      <c r="A4" s="66" t="s">
        <v>3</v>
      </c>
      <c r="B4" s="67" t="s">
        <v>4</v>
      </c>
      <c r="C4" s="67" t="s">
        <v>5</v>
      </c>
      <c r="D4" s="68" t="s">
        <v>6</v>
      </c>
      <c r="E4" s="68" t="s">
        <v>7</v>
      </c>
      <c r="F4" s="68" t="s">
        <v>1291</v>
      </c>
      <c r="G4" s="67" t="s">
        <v>9</v>
      </c>
      <c r="H4" s="67"/>
      <c r="I4" s="67"/>
      <c r="J4" s="54" t="s">
        <v>10</v>
      </c>
      <c r="K4" s="55"/>
      <c r="L4" s="55"/>
      <c r="M4" s="55"/>
      <c r="N4" s="56"/>
    </row>
    <row r="5" ht="30" customHeight="1" spans="1:14">
      <c r="A5" s="66"/>
      <c r="B5" s="67"/>
      <c r="C5" s="67"/>
      <c r="D5" s="68"/>
      <c r="E5" s="68"/>
      <c r="F5" s="68"/>
      <c r="G5" s="69" t="s">
        <v>16</v>
      </c>
      <c r="H5" s="69" t="s">
        <v>17</v>
      </c>
      <c r="I5" s="81" t="s">
        <v>15</v>
      </c>
      <c r="J5" s="69" t="s">
        <v>13</v>
      </c>
      <c r="K5" s="32" t="s">
        <v>14</v>
      </c>
      <c r="L5" s="46"/>
      <c r="M5" s="47"/>
      <c r="N5" s="82" t="s">
        <v>15</v>
      </c>
    </row>
    <row r="6" ht="30" customHeight="1" spans="1:14">
      <c r="A6" s="66"/>
      <c r="B6" s="67"/>
      <c r="C6" s="67"/>
      <c r="D6" s="68"/>
      <c r="E6" s="68"/>
      <c r="F6" s="68"/>
      <c r="G6" s="70"/>
      <c r="H6" s="70"/>
      <c r="I6" s="83"/>
      <c r="J6" s="70"/>
      <c r="K6" s="84" t="s">
        <v>20</v>
      </c>
      <c r="L6" s="85" t="s">
        <v>21</v>
      </c>
      <c r="M6" s="85" t="s">
        <v>22</v>
      </c>
      <c r="N6" s="86"/>
    </row>
    <row r="7" ht="20" customHeight="1" spans="1:14">
      <c r="A7" s="66">
        <v>1</v>
      </c>
      <c r="B7" s="67" t="s">
        <v>30</v>
      </c>
      <c r="C7" s="67">
        <v>69</v>
      </c>
      <c r="D7" s="68">
        <v>21624</v>
      </c>
      <c r="E7" s="71">
        <v>434.51</v>
      </c>
      <c r="F7" s="72">
        <v>6487200</v>
      </c>
      <c r="G7" s="73">
        <v>973080</v>
      </c>
      <c r="H7" s="73">
        <v>168667.2</v>
      </c>
      <c r="I7" s="87">
        <f>G7+H7</f>
        <v>1141747.2</v>
      </c>
      <c r="J7" s="87"/>
      <c r="K7" s="72"/>
      <c r="L7" s="88">
        <f>I7</f>
        <v>1141747.2</v>
      </c>
      <c r="M7" s="88">
        <f>L7</f>
        <v>1141747.2</v>
      </c>
      <c r="N7" s="89">
        <f>M7</f>
        <v>1141747.2</v>
      </c>
    </row>
    <row r="8" ht="20" customHeight="1" spans="1:14">
      <c r="A8" s="66">
        <v>2</v>
      </c>
      <c r="B8" s="67" t="s">
        <v>31</v>
      </c>
      <c r="C8" s="67">
        <v>25</v>
      </c>
      <c r="D8" s="68">
        <v>19295</v>
      </c>
      <c r="E8" s="71">
        <v>400.1</v>
      </c>
      <c r="F8" s="72">
        <v>5788500</v>
      </c>
      <c r="G8" s="73">
        <v>868275</v>
      </c>
      <c r="H8" s="73">
        <v>150501</v>
      </c>
      <c r="I8" s="87">
        <f>G8+H8</f>
        <v>1018776</v>
      </c>
      <c r="J8" s="87"/>
      <c r="K8" s="72"/>
      <c r="L8" s="88">
        <f>I8</f>
        <v>1018776</v>
      </c>
      <c r="M8" s="88">
        <f>L8</f>
        <v>1018776</v>
      </c>
      <c r="N8" s="89">
        <f>M8</f>
        <v>1018776</v>
      </c>
    </row>
    <row r="9" ht="20" customHeight="1" spans="1:14">
      <c r="A9" s="74" t="s">
        <v>15</v>
      </c>
      <c r="B9" s="75"/>
      <c r="C9" s="7">
        <f>C7+C8</f>
        <v>94</v>
      </c>
      <c r="D9" s="7">
        <f t="shared" ref="D9:N9" si="0">D7+D8</f>
        <v>40919</v>
      </c>
      <c r="E9" s="76">
        <f t="shared" si="0"/>
        <v>834.61</v>
      </c>
      <c r="F9" s="77">
        <f t="shared" si="0"/>
        <v>12275700</v>
      </c>
      <c r="G9" s="77">
        <f t="shared" si="0"/>
        <v>1841355</v>
      </c>
      <c r="H9" s="77">
        <f t="shared" si="0"/>
        <v>319168.2</v>
      </c>
      <c r="I9" s="77">
        <f t="shared" si="0"/>
        <v>2160523.2</v>
      </c>
      <c r="J9" s="77"/>
      <c r="K9" s="77"/>
      <c r="L9" s="77">
        <f t="shared" si="0"/>
        <v>2160523.2</v>
      </c>
      <c r="M9" s="77">
        <f t="shared" si="0"/>
        <v>2160523.2</v>
      </c>
      <c r="N9" s="77">
        <f t="shared" si="0"/>
        <v>2160523.2</v>
      </c>
    </row>
    <row r="10" ht="20" customHeight="1" spans="1:14">
      <c r="A10" s="78" t="s">
        <v>33</v>
      </c>
      <c r="B10" s="78"/>
      <c r="C10" s="78"/>
      <c r="D10" s="78"/>
      <c r="E10" s="78"/>
      <c r="F10" s="78"/>
      <c r="G10" s="78"/>
      <c r="H10" s="78"/>
      <c r="I10" s="78"/>
      <c r="J10" s="78"/>
      <c r="K10" s="78"/>
      <c r="L10" s="78"/>
      <c r="M10" s="78"/>
      <c r="N10" s="78"/>
    </row>
    <row r="11" ht="20" customHeight="1" spans="1:14">
      <c r="A11" s="64" t="s">
        <v>41</v>
      </c>
      <c r="B11" s="64"/>
      <c r="C11" s="64"/>
      <c r="D11" s="64"/>
      <c r="E11" s="64"/>
      <c r="F11" s="64"/>
      <c r="G11" s="64"/>
      <c r="H11" s="64"/>
      <c r="I11" s="64"/>
      <c r="J11" s="64"/>
      <c r="K11" s="64"/>
      <c r="L11" s="80"/>
      <c r="M11" s="80"/>
      <c r="N11" s="80"/>
    </row>
    <row r="12" spans="10:10">
      <c r="J12" s="79"/>
    </row>
    <row r="15" spans="6:14">
      <c r="F15" s="79"/>
      <c r="G15" s="79"/>
      <c r="H15" s="79"/>
      <c r="I15" s="79"/>
      <c r="J15" s="79">
        <f>J9-'[1]2021年1-3月芒果产量及附加险保费明细表'!K101</f>
        <v>0</v>
      </c>
      <c r="K15" s="79">
        <f>K9-'[1]2021年1-3月芒果产量及附加险保费明细表'!L101</f>
        <v>0</v>
      </c>
      <c r="L15" s="79"/>
      <c r="M15" s="79"/>
      <c r="N15" s="79"/>
    </row>
  </sheetData>
  <mergeCells count="20">
    <mergeCell ref="A1:B1"/>
    <mergeCell ref="A2:N2"/>
    <mergeCell ref="A3:N3"/>
    <mergeCell ref="G4:I4"/>
    <mergeCell ref="J4:N4"/>
    <mergeCell ref="K5:M5"/>
    <mergeCell ref="A9:B9"/>
    <mergeCell ref="A10:N10"/>
    <mergeCell ref="A11:K11"/>
    <mergeCell ref="A4:A6"/>
    <mergeCell ref="B4:B6"/>
    <mergeCell ref="C4:C6"/>
    <mergeCell ref="D4:D6"/>
    <mergeCell ref="E4:E6"/>
    <mergeCell ref="F4:F6"/>
    <mergeCell ref="G5:G6"/>
    <mergeCell ref="H5:H6"/>
    <mergeCell ref="I5:I6"/>
    <mergeCell ref="J5:J6"/>
    <mergeCell ref="N5:N6"/>
  </mergeCells>
  <conditionalFormatting sqref="C4:C5">
    <cfRule type="duplicateValues" dxfId="0" priority="1"/>
    <cfRule type="duplicateValues" dxfId="0" priority="2"/>
    <cfRule type="duplicateValues" dxfId="0" priority="3"/>
  </conditionalFormatting>
  <pageMargins left="0.708661417322835" right="0.708661417322835" top="0.748031496062992" bottom="0.748031496062992" header="0.31496062992126" footer="0.31496062992126"/>
  <pageSetup paperSize="9" scale="72"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04"/>
  <sheetViews>
    <sheetView workbookViewId="0">
      <selection activeCell="A7" sqref="A7:S101"/>
    </sheetView>
  </sheetViews>
  <sheetFormatPr defaultColWidth="9" defaultRowHeight="13.5"/>
  <cols>
    <col min="1" max="1" width="5.86666666666667" style="20" customWidth="1"/>
    <col min="2" max="2" width="10.4" style="21" customWidth="1"/>
    <col min="3" max="3" width="22.1333333333333" style="21" customWidth="1"/>
    <col min="4" max="4" width="10.1333333333333" style="20" customWidth="1"/>
    <col min="5" max="5" width="10.1333333333333" style="22" customWidth="1"/>
    <col min="6" max="6" width="6.26666666666667" style="21" customWidth="1"/>
    <col min="7" max="7" width="15.8" style="23" customWidth="1"/>
    <col min="8" max="8" width="14.2" style="20" customWidth="1"/>
    <col min="9" max="9" width="13.4666666666667" style="20" customWidth="1"/>
    <col min="10" max="10" width="15.0666666666667" style="24" customWidth="1"/>
    <col min="11" max="11" width="9.8" style="20" customWidth="1"/>
    <col min="12" max="12" width="9" style="20"/>
    <col min="13" max="13" width="14.9333333333333" style="20" customWidth="1"/>
    <col min="14" max="14" width="15.0666666666667" style="23" customWidth="1"/>
    <col min="15" max="15" width="14.9333333333333" style="20" customWidth="1"/>
    <col min="16" max="16" width="12.2" style="20" customWidth="1"/>
    <col min="17" max="17" width="10.7333333333333" style="20" customWidth="1"/>
    <col min="18" max="18" width="11" style="21" customWidth="1"/>
    <col min="19" max="19" width="8.8" style="21" customWidth="1"/>
    <col min="20" max="16384" width="9" style="20"/>
  </cols>
  <sheetData>
    <row r="1" ht="17.25" customHeight="1" spans="1:3">
      <c r="A1" s="21" t="s">
        <v>1292</v>
      </c>
      <c r="C1" s="25"/>
    </row>
    <row r="2" s="17" customFormat="1" ht="46.25" customHeight="1" spans="1:19">
      <c r="A2" s="26" t="s">
        <v>1293</v>
      </c>
      <c r="B2" s="26"/>
      <c r="C2" s="26"/>
      <c r="D2" s="26"/>
      <c r="E2" s="26"/>
      <c r="F2" s="26"/>
      <c r="G2" s="26"/>
      <c r="H2" s="26"/>
      <c r="I2" s="26"/>
      <c r="J2" s="26"/>
      <c r="K2" s="26"/>
      <c r="L2" s="26"/>
      <c r="M2" s="26"/>
      <c r="N2" s="26"/>
      <c r="O2" s="26"/>
      <c r="P2" s="26"/>
      <c r="Q2" s="26"/>
      <c r="R2" s="26"/>
      <c r="S2" s="26"/>
    </row>
    <row r="3" s="18" customFormat="1" ht="30" customHeight="1" spans="1:19">
      <c r="A3" s="27" t="s">
        <v>1294</v>
      </c>
      <c r="B3" s="27"/>
      <c r="C3" s="27"/>
      <c r="D3" s="27"/>
      <c r="E3" s="27"/>
      <c r="F3" s="27"/>
      <c r="G3" s="27"/>
      <c r="H3" s="27"/>
      <c r="I3" s="27"/>
      <c r="J3" s="27"/>
      <c r="K3" s="27"/>
      <c r="L3" s="27"/>
      <c r="M3" s="27"/>
      <c r="N3" s="27"/>
      <c r="O3" s="27"/>
      <c r="P3" s="27"/>
      <c r="Q3" s="27"/>
      <c r="R3" s="27"/>
      <c r="S3" s="27"/>
    </row>
    <row r="4" s="18" customFormat="1" ht="30" customHeight="1" spans="1:19">
      <c r="A4" s="28" t="s">
        <v>3</v>
      </c>
      <c r="B4" s="29" t="s">
        <v>45</v>
      </c>
      <c r="C4" s="29" t="s">
        <v>46</v>
      </c>
      <c r="D4" s="30" t="s">
        <v>6</v>
      </c>
      <c r="E4" s="31" t="s">
        <v>7</v>
      </c>
      <c r="F4" s="29" t="s">
        <v>48</v>
      </c>
      <c r="G4" s="31" t="s">
        <v>1291</v>
      </c>
      <c r="H4" s="32" t="s">
        <v>9</v>
      </c>
      <c r="I4" s="46"/>
      <c r="J4" s="47"/>
      <c r="K4" s="48" t="s">
        <v>10</v>
      </c>
      <c r="L4" s="49"/>
      <c r="M4" s="49"/>
      <c r="N4" s="49"/>
      <c r="O4" s="50"/>
      <c r="P4" s="28" t="s">
        <v>52</v>
      </c>
      <c r="Q4" s="28" t="s">
        <v>53</v>
      </c>
      <c r="R4" s="5" t="s">
        <v>54</v>
      </c>
      <c r="S4" s="5"/>
    </row>
    <row r="5" s="18" customFormat="1" ht="30" customHeight="1" spans="1:19">
      <c r="A5" s="33"/>
      <c r="B5" s="34"/>
      <c r="C5" s="34"/>
      <c r="D5" s="35"/>
      <c r="E5" s="36"/>
      <c r="F5" s="34"/>
      <c r="G5" s="36"/>
      <c r="H5" s="37"/>
      <c r="I5" s="51"/>
      <c r="J5" s="52"/>
      <c r="K5" s="53" t="s">
        <v>1295</v>
      </c>
      <c r="L5" s="54" t="s">
        <v>14</v>
      </c>
      <c r="M5" s="55"/>
      <c r="N5" s="56"/>
      <c r="O5" s="29" t="s">
        <v>15</v>
      </c>
      <c r="P5" s="33"/>
      <c r="Q5" s="33"/>
      <c r="R5" s="5"/>
      <c r="S5" s="5"/>
    </row>
    <row r="6" s="19" customFormat="1" ht="30" customHeight="1" spans="1:19">
      <c r="A6" s="38"/>
      <c r="B6" s="39"/>
      <c r="C6" s="39"/>
      <c r="D6" s="40"/>
      <c r="E6" s="41"/>
      <c r="F6" s="39"/>
      <c r="G6" s="41"/>
      <c r="H6" s="29" t="s">
        <v>757</v>
      </c>
      <c r="I6" s="30" t="s">
        <v>17</v>
      </c>
      <c r="J6" s="57" t="s">
        <v>15</v>
      </c>
      <c r="K6" s="58"/>
      <c r="L6" s="28" t="s">
        <v>20</v>
      </c>
      <c r="M6" s="28" t="s">
        <v>21</v>
      </c>
      <c r="N6" s="57" t="s">
        <v>22</v>
      </c>
      <c r="O6" s="39"/>
      <c r="P6" s="38"/>
      <c r="Q6" s="38"/>
      <c r="R6" s="5" t="s">
        <v>57</v>
      </c>
      <c r="S6" s="61" t="s">
        <v>58</v>
      </c>
    </row>
    <row r="7" s="19" customFormat="1" ht="20" customHeight="1" spans="1:19">
      <c r="A7" s="6">
        <v>1</v>
      </c>
      <c r="B7" s="42" t="s">
        <v>1216</v>
      </c>
      <c r="C7" s="43" t="s">
        <v>1217</v>
      </c>
      <c r="D7" s="6">
        <v>1000</v>
      </c>
      <c r="E7" s="44">
        <v>19.3</v>
      </c>
      <c r="F7" s="43" t="s">
        <v>61</v>
      </c>
      <c r="G7" s="45">
        <f>D7*300</f>
        <v>300000</v>
      </c>
      <c r="H7" s="45">
        <f t="shared" ref="H7:H70" si="0">D7*300*15%</f>
        <v>45000</v>
      </c>
      <c r="I7" s="45">
        <f t="shared" ref="I7:I70" si="1">D7*300*0.026</f>
        <v>7800</v>
      </c>
      <c r="J7" s="45">
        <f t="shared" ref="J7:J70" si="2">H7+I7</f>
        <v>52800</v>
      </c>
      <c r="K7" s="59"/>
      <c r="L7" s="6"/>
      <c r="M7" s="59">
        <f>J7*1</f>
        <v>52800</v>
      </c>
      <c r="N7" s="45">
        <f>L7+M7</f>
        <v>52800</v>
      </c>
      <c r="O7" s="45">
        <f>K7+N7</f>
        <v>52800</v>
      </c>
      <c r="P7" s="60">
        <v>44218</v>
      </c>
      <c r="Q7" s="60">
        <v>44582</v>
      </c>
      <c r="R7" s="62" t="s">
        <v>23</v>
      </c>
      <c r="S7" s="62" t="s">
        <v>1296</v>
      </c>
    </row>
    <row r="8" s="19" customFormat="1" ht="20" customHeight="1" spans="1:19">
      <c r="A8" s="6">
        <v>2</v>
      </c>
      <c r="B8" s="42" t="s">
        <v>1219</v>
      </c>
      <c r="C8" s="43" t="s">
        <v>1217</v>
      </c>
      <c r="D8" s="6">
        <v>500</v>
      </c>
      <c r="E8" s="44">
        <v>13.68</v>
      </c>
      <c r="F8" s="43" t="s">
        <v>61</v>
      </c>
      <c r="G8" s="45">
        <f t="shared" ref="G8:G71" si="3">D8*300</f>
        <v>150000</v>
      </c>
      <c r="H8" s="45">
        <f t="shared" si="0"/>
        <v>22500</v>
      </c>
      <c r="I8" s="45">
        <f t="shared" si="1"/>
        <v>3900</v>
      </c>
      <c r="J8" s="45">
        <f t="shared" si="2"/>
        <v>26400</v>
      </c>
      <c r="K8" s="59"/>
      <c r="L8" s="6"/>
      <c r="M8" s="59">
        <f t="shared" ref="M8:M71" si="4">J8*1</f>
        <v>26400</v>
      </c>
      <c r="N8" s="45">
        <f t="shared" ref="N8:N71" si="5">L8+M8</f>
        <v>26400</v>
      </c>
      <c r="O8" s="45">
        <f t="shared" ref="O8:O71" si="6">K8+N8</f>
        <v>26400</v>
      </c>
      <c r="P8" s="60">
        <v>44218</v>
      </c>
      <c r="Q8" s="60">
        <v>44582</v>
      </c>
      <c r="R8" s="62" t="s">
        <v>23</v>
      </c>
      <c r="S8" s="62" t="s">
        <v>1296</v>
      </c>
    </row>
    <row r="9" s="19" customFormat="1" ht="20" customHeight="1" spans="1:19">
      <c r="A9" s="6">
        <v>3</v>
      </c>
      <c r="B9" s="42" t="s">
        <v>1220</v>
      </c>
      <c r="C9" s="43" t="s">
        <v>1217</v>
      </c>
      <c r="D9" s="6">
        <v>3000</v>
      </c>
      <c r="E9" s="44">
        <v>78.76</v>
      </c>
      <c r="F9" s="43" t="s">
        <v>61</v>
      </c>
      <c r="G9" s="45">
        <f t="shared" si="3"/>
        <v>900000</v>
      </c>
      <c r="H9" s="45">
        <f t="shared" si="0"/>
        <v>135000</v>
      </c>
      <c r="I9" s="45">
        <f t="shared" si="1"/>
        <v>23400</v>
      </c>
      <c r="J9" s="45">
        <f t="shared" si="2"/>
        <v>158400</v>
      </c>
      <c r="K9" s="59"/>
      <c r="L9" s="6"/>
      <c r="M9" s="59">
        <f t="shared" si="4"/>
        <v>158400</v>
      </c>
      <c r="N9" s="45">
        <f t="shared" si="5"/>
        <v>158400</v>
      </c>
      <c r="O9" s="45">
        <f t="shared" si="6"/>
        <v>158400</v>
      </c>
      <c r="P9" s="60">
        <v>44218</v>
      </c>
      <c r="Q9" s="60">
        <v>44582</v>
      </c>
      <c r="R9" s="62" t="s">
        <v>23</v>
      </c>
      <c r="S9" s="62" t="s">
        <v>1296</v>
      </c>
    </row>
    <row r="10" s="19" customFormat="1" ht="20" customHeight="1" spans="1:19">
      <c r="A10" s="6">
        <v>4</v>
      </c>
      <c r="B10" s="42" t="s">
        <v>1221</v>
      </c>
      <c r="C10" s="43" t="s">
        <v>1217</v>
      </c>
      <c r="D10" s="6">
        <v>446</v>
      </c>
      <c r="E10" s="44">
        <v>9.58</v>
      </c>
      <c r="F10" s="43" t="s">
        <v>61</v>
      </c>
      <c r="G10" s="45">
        <f t="shared" si="3"/>
        <v>133800</v>
      </c>
      <c r="H10" s="45">
        <f t="shared" si="0"/>
        <v>20070</v>
      </c>
      <c r="I10" s="45">
        <f t="shared" si="1"/>
        <v>3478.8</v>
      </c>
      <c r="J10" s="45">
        <f t="shared" si="2"/>
        <v>23548.8</v>
      </c>
      <c r="K10" s="59"/>
      <c r="L10" s="6"/>
      <c r="M10" s="59">
        <f t="shared" si="4"/>
        <v>23548.8</v>
      </c>
      <c r="N10" s="45">
        <f t="shared" si="5"/>
        <v>23548.8</v>
      </c>
      <c r="O10" s="45">
        <f t="shared" si="6"/>
        <v>23548.8</v>
      </c>
      <c r="P10" s="60">
        <v>44218</v>
      </c>
      <c r="Q10" s="60">
        <v>44582</v>
      </c>
      <c r="R10" s="62" t="s">
        <v>23</v>
      </c>
      <c r="S10" s="62" t="s">
        <v>1296</v>
      </c>
    </row>
    <row r="11" s="19" customFormat="1" ht="20" customHeight="1" spans="1:19">
      <c r="A11" s="6">
        <v>5</v>
      </c>
      <c r="B11" s="43" t="s">
        <v>1222</v>
      </c>
      <c r="C11" s="43" t="s">
        <v>1217</v>
      </c>
      <c r="D11" s="6">
        <v>160</v>
      </c>
      <c r="E11" s="44">
        <v>3.48</v>
      </c>
      <c r="F11" s="43" t="s">
        <v>61</v>
      </c>
      <c r="G11" s="45">
        <f t="shared" si="3"/>
        <v>48000</v>
      </c>
      <c r="H11" s="45">
        <f t="shared" si="0"/>
        <v>7200</v>
      </c>
      <c r="I11" s="45">
        <f t="shared" si="1"/>
        <v>1248</v>
      </c>
      <c r="J11" s="45">
        <f t="shared" si="2"/>
        <v>8448</v>
      </c>
      <c r="K11" s="59"/>
      <c r="L11" s="6"/>
      <c r="M11" s="59">
        <f t="shared" si="4"/>
        <v>8448</v>
      </c>
      <c r="N11" s="45">
        <f t="shared" si="5"/>
        <v>8448</v>
      </c>
      <c r="O11" s="45">
        <f t="shared" si="6"/>
        <v>8448</v>
      </c>
      <c r="P11" s="60">
        <v>44218</v>
      </c>
      <c r="Q11" s="60">
        <v>44582</v>
      </c>
      <c r="R11" s="62" t="s">
        <v>23</v>
      </c>
      <c r="S11" s="62" t="s">
        <v>1296</v>
      </c>
    </row>
    <row r="12" s="19" customFormat="1" ht="20" customHeight="1" spans="1:19">
      <c r="A12" s="6">
        <v>6</v>
      </c>
      <c r="B12" s="43" t="s">
        <v>1223</v>
      </c>
      <c r="C12" s="43" t="s">
        <v>1217</v>
      </c>
      <c r="D12" s="6">
        <v>270</v>
      </c>
      <c r="E12" s="44">
        <v>6.15</v>
      </c>
      <c r="F12" s="43" t="s">
        <v>61</v>
      </c>
      <c r="G12" s="45">
        <f t="shared" si="3"/>
        <v>81000</v>
      </c>
      <c r="H12" s="45">
        <f t="shared" si="0"/>
        <v>12150</v>
      </c>
      <c r="I12" s="45">
        <f t="shared" si="1"/>
        <v>2106</v>
      </c>
      <c r="J12" s="45">
        <f t="shared" si="2"/>
        <v>14256</v>
      </c>
      <c r="K12" s="59"/>
      <c r="L12" s="6"/>
      <c r="M12" s="59">
        <f t="shared" si="4"/>
        <v>14256</v>
      </c>
      <c r="N12" s="45">
        <f t="shared" si="5"/>
        <v>14256</v>
      </c>
      <c r="O12" s="45">
        <f t="shared" si="6"/>
        <v>14256</v>
      </c>
      <c r="P12" s="60">
        <v>44218</v>
      </c>
      <c r="Q12" s="60">
        <v>44582</v>
      </c>
      <c r="R12" s="62" t="s">
        <v>23</v>
      </c>
      <c r="S12" s="62" t="s">
        <v>1296</v>
      </c>
    </row>
    <row r="13" s="19" customFormat="1" ht="20" customHeight="1" spans="1:19">
      <c r="A13" s="6">
        <v>7</v>
      </c>
      <c r="B13" s="43" t="s">
        <v>1224</v>
      </c>
      <c r="C13" s="43" t="s">
        <v>1217</v>
      </c>
      <c r="D13" s="6">
        <v>600</v>
      </c>
      <c r="E13" s="44">
        <v>16.79</v>
      </c>
      <c r="F13" s="43" t="s">
        <v>61</v>
      </c>
      <c r="G13" s="45">
        <f t="shared" si="3"/>
        <v>180000</v>
      </c>
      <c r="H13" s="45">
        <f t="shared" si="0"/>
        <v>27000</v>
      </c>
      <c r="I13" s="45">
        <f t="shared" si="1"/>
        <v>4680</v>
      </c>
      <c r="J13" s="45">
        <f t="shared" si="2"/>
        <v>31680</v>
      </c>
      <c r="K13" s="59"/>
      <c r="L13" s="6"/>
      <c r="M13" s="59">
        <f t="shared" si="4"/>
        <v>31680</v>
      </c>
      <c r="N13" s="45">
        <f t="shared" si="5"/>
        <v>31680</v>
      </c>
      <c r="O13" s="45">
        <f t="shared" si="6"/>
        <v>31680</v>
      </c>
      <c r="P13" s="60">
        <v>44218</v>
      </c>
      <c r="Q13" s="60">
        <v>44582</v>
      </c>
      <c r="R13" s="62" t="s">
        <v>23</v>
      </c>
      <c r="S13" s="62" t="s">
        <v>1296</v>
      </c>
    </row>
    <row r="14" s="19" customFormat="1" ht="20" customHeight="1" spans="1:19">
      <c r="A14" s="6">
        <v>8</v>
      </c>
      <c r="B14" s="43" t="s">
        <v>1225</v>
      </c>
      <c r="C14" s="43" t="s">
        <v>1217</v>
      </c>
      <c r="D14" s="6">
        <v>1300</v>
      </c>
      <c r="E14" s="44">
        <v>24.92</v>
      </c>
      <c r="F14" s="43" t="s">
        <v>61</v>
      </c>
      <c r="G14" s="45">
        <f t="shared" si="3"/>
        <v>390000</v>
      </c>
      <c r="H14" s="45">
        <f t="shared" si="0"/>
        <v>58500</v>
      </c>
      <c r="I14" s="45">
        <f t="shared" si="1"/>
        <v>10140</v>
      </c>
      <c r="J14" s="45">
        <f t="shared" si="2"/>
        <v>68640</v>
      </c>
      <c r="K14" s="59"/>
      <c r="L14" s="6"/>
      <c r="M14" s="59">
        <f t="shared" si="4"/>
        <v>68640</v>
      </c>
      <c r="N14" s="45">
        <f t="shared" si="5"/>
        <v>68640</v>
      </c>
      <c r="O14" s="45">
        <f t="shared" si="6"/>
        <v>68640</v>
      </c>
      <c r="P14" s="60">
        <v>44218</v>
      </c>
      <c r="Q14" s="60">
        <v>44582</v>
      </c>
      <c r="R14" s="62" t="s">
        <v>23</v>
      </c>
      <c r="S14" s="62" t="s">
        <v>1296</v>
      </c>
    </row>
    <row r="15" s="19" customFormat="1" ht="20" customHeight="1" spans="1:19">
      <c r="A15" s="6">
        <v>9</v>
      </c>
      <c r="B15" s="43" t="s">
        <v>1226</v>
      </c>
      <c r="C15" s="43" t="s">
        <v>1217</v>
      </c>
      <c r="D15" s="6">
        <v>510</v>
      </c>
      <c r="E15" s="44">
        <v>15.25</v>
      </c>
      <c r="F15" s="43" t="s">
        <v>61</v>
      </c>
      <c r="G15" s="45">
        <f t="shared" si="3"/>
        <v>153000</v>
      </c>
      <c r="H15" s="45">
        <f t="shared" si="0"/>
        <v>22950</v>
      </c>
      <c r="I15" s="45">
        <f t="shared" si="1"/>
        <v>3978</v>
      </c>
      <c r="J15" s="45">
        <f t="shared" si="2"/>
        <v>26928</v>
      </c>
      <c r="K15" s="59"/>
      <c r="L15" s="6"/>
      <c r="M15" s="59">
        <f t="shared" si="4"/>
        <v>26928</v>
      </c>
      <c r="N15" s="45">
        <f t="shared" si="5"/>
        <v>26928</v>
      </c>
      <c r="O15" s="45">
        <f t="shared" si="6"/>
        <v>26928</v>
      </c>
      <c r="P15" s="60">
        <v>44218</v>
      </c>
      <c r="Q15" s="60">
        <v>44582</v>
      </c>
      <c r="R15" s="62" t="s">
        <v>23</v>
      </c>
      <c r="S15" s="62" t="s">
        <v>1296</v>
      </c>
    </row>
    <row r="16" s="19" customFormat="1" ht="20" customHeight="1" spans="1:19">
      <c r="A16" s="6">
        <v>10</v>
      </c>
      <c r="B16" s="43" t="s">
        <v>1227</v>
      </c>
      <c r="C16" s="43" t="s">
        <v>1217</v>
      </c>
      <c r="D16" s="6">
        <v>200</v>
      </c>
      <c r="E16" s="44">
        <v>4.72</v>
      </c>
      <c r="F16" s="43" t="s">
        <v>61</v>
      </c>
      <c r="G16" s="45">
        <f t="shared" si="3"/>
        <v>60000</v>
      </c>
      <c r="H16" s="45">
        <f t="shared" si="0"/>
        <v>9000</v>
      </c>
      <c r="I16" s="45">
        <f t="shared" si="1"/>
        <v>1560</v>
      </c>
      <c r="J16" s="45">
        <f t="shared" si="2"/>
        <v>10560</v>
      </c>
      <c r="K16" s="59"/>
      <c r="L16" s="6"/>
      <c r="M16" s="59">
        <f t="shared" si="4"/>
        <v>10560</v>
      </c>
      <c r="N16" s="45">
        <f t="shared" si="5"/>
        <v>10560</v>
      </c>
      <c r="O16" s="45">
        <f t="shared" si="6"/>
        <v>10560</v>
      </c>
      <c r="P16" s="60">
        <v>44218</v>
      </c>
      <c r="Q16" s="60">
        <v>44582</v>
      </c>
      <c r="R16" s="62" t="s">
        <v>23</v>
      </c>
      <c r="S16" s="62" t="s">
        <v>1296</v>
      </c>
    </row>
    <row r="17" s="19" customFormat="1" ht="20" customHeight="1" spans="1:19">
      <c r="A17" s="6">
        <v>11</v>
      </c>
      <c r="B17" s="43" t="s">
        <v>1228</v>
      </c>
      <c r="C17" s="43" t="s">
        <v>1217</v>
      </c>
      <c r="D17" s="6">
        <v>810</v>
      </c>
      <c r="E17" s="44">
        <v>15.87</v>
      </c>
      <c r="F17" s="43" t="s">
        <v>61</v>
      </c>
      <c r="G17" s="45">
        <f t="shared" si="3"/>
        <v>243000</v>
      </c>
      <c r="H17" s="45">
        <f t="shared" si="0"/>
        <v>36450</v>
      </c>
      <c r="I17" s="45">
        <f t="shared" si="1"/>
        <v>6318</v>
      </c>
      <c r="J17" s="45">
        <f t="shared" si="2"/>
        <v>42768</v>
      </c>
      <c r="K17" s="59"/>
      <c r="L17" s="6"/>
      <c r="M17" s="59">
        <f t="shared" si="4"/>
        <v>42768</v>
      </c>
      <c r="N17" s="45">
        <f t="shared" si="5"/>
        <v>42768</v>
      </c>
      <c r="O17" s="45">
        <f t="shared" si="6"/>
        <v>42768</v>
      </c>
      <c r="P17" s="60">
        <v>44218</v>
      </c>
      <c r="Q17" s="60">
        <v>44582</v>
      </c>
      <c r="R17" s="62" t="s">
        <v>23</v>
      </c>
      <c r="S17" s="62" t="s">
        <v>1296</v>
      </c>
    </row>
    <row r="18" s="19" customFormat="1" ht="20" customHeight="1" spans="1:19">
      <c r="A18" s="6">
        <v>12</v>
      </c>
      <c r="B18" s="43" t="s">
        <v>1229</v>
      </c>
      <c r="C18" s="43" t="s">
        <v>1217</v>
      </c>
      <c r="D18" s="6">
        <v>1600</v>
      </c>
      <c r="E18" s="44">
        <v>39.34</v>
      </c>
      <c r="F18" s="43" t="s">
        <v>61</v>
      </c>
      <c r="G18" s="45">
        <f t="shared" si="3"/>
        <v>480000</v>
      </c>
      <c r="H18" s="45">
        <f t="shared" si="0"/>
        <v>72000</v>
      </c>
      <c r="I18" s="45">
        <f t="shared" si="1"/>
        <v>12480</v>
      </c>
      <c r="J18" s="45">
        <f t="shared" si="2"/>
        <v>84480</v>
      </c>
      <c r="K18" s="59"/>
      <c r="L18" s="6"/>
      <c r="M18" s="59">
        <f t="shared" si="4"/>
        <v>84480</v>
      </c>
      <c r="N18" s="45">
        <f t="shared" si="5"/>
        <v>84480</v>
      </c>
      <c r="O18" s="45">
        <f t="shared" si="6"/>
        <v>84480</v>
      </c>
      <c r="P18" s="60">
        <v>44218</v>
      </c>
      <c r="Q18" s="60">
        <v>44582</v>
      </c>
      <c r="R18" s="62" t="s">
        <v>23</v>
      </c>
      <c r="S18" s="62" t="s">
        <v>1296</v>
      </c>
    </row>
    <row r="19" s="19" customFormat="1" ht="20" customHeight="1" spans="1:19">
      <c r="A19" s="6">
        <v>13</v>
      </c>
      <c r="B19" s="43" t="s">
        <v>1229</v>
      </c>
      <c r="C19" s="43" t="s">
        <v>1217</v>
      </c>
      <c r="D19" s="6">
        <v>900</v>
      </c>
      <c r="E19" s="44">
        <v>20.17</v>
      </c>
      <c r="F19" s="43" t="s">
        <v>61</v>
      </c>
      <c r="G19" s="45">
        <f t="shared" si="3"/>
        <v>270000</v>
      </c>
      <c r="H19" s="45">
        <f t="shared" si="0"/>
        <v>40500</v>
      </c>
      <c r="I19" s="45">
        <f t="shared" si="1"/>
        <v>7020</v>
      </c>
      <c r="J19" s="45">
        <f t="shared" si="2"/>
        <v>47520</v>
      </c>
      <c r="K19" s="59"/>
      <c r="L19" s="6"/>
      <c r="M19" s="59">
        <f t="shared" si="4"/>
        <v>47520</v>
      </c>
      <c r="N19" s="45">
        <f t="shared" si="5"/>
        <v>47520</v>
      </c>
      <c r="O19" s="45">
        <f t="shared" si="6"/>
        <v>47520</v>
      </c>
      <c r="P19" s="60">
        <v>44218</v>
      </c>
      <c r="Q19" s="60">
        <v>44582</v>
      </c>
      <c r="R19" s="62" t="s">
        <v>23</v>
      </c>
      <c r="S19" s="62" t="s">
        <v>1296</v>
      </c>
    </row>
    <row r="20" s="19" customFormat="1" ht="20" customHeight="1" spans="1:19">
      <c r="A20" s="6">
        <v>14</v>
      </c>
      <c r="B20" s="43" t="s">
        <v>1230</v>
      </c>
      <c r="C20" s="43" t="s">
        <v>1217</v>
      </c>
      <c r="D20" s="6">
        <v>1800</v>
      </c>
      <c r="E20" s="44">
        <v>18.75</v>
      </c>
      <c r="F20" s="43" t="s">
        <v>61</v>
      </c>
      <c r="G20" s="45">
        <f t="shared" si="3"/>
        <v>540000</v>
      </c>
      <c r="H20" s="45">
        <f t="shared" si="0"/>
        <v>81000</v>
      </c>
      <c r="I20" s="45">
        <f t="shared" si="1"/>
        <v>14040</v>
      </c>
      <c r="J20" s="45">
        <f t="shared" si="2"/>
        <v>95040</v>
      </c>
      <c r="K20" s="59"/>
      <c r="L20" s="6"/>
      <c r="M20" s="59">
        <f t="shared" si="4"/>
        <v>95040</v>
      </c>
      <c r="N20" s="45">
        <f t="shared" si="5"/>
        <v>95040</v>
      </c>
      <c r="O20" s="45">
        <f t="shared" si="6"/>
        <v>95040</v>
      </c>
      <c r="P20" s="60">
        <v>44218</v>
      </c>
      <c r="Q20" s="60">
        <v>44582</v>
      </c>
      <c r="R20" s="62" t="s">
        <v>23</v>
      </c>
      <c r="S20" s="62" t="s">
        <v>1296</v>
      </c>
    </row>
    <row r="21" s="19" customFormat="1" ht="20" customHeight="1" spans="1:19">
      <c r="A21" s="6">
        <v>15</v>
      </c>
      <c r="B21" s="43" t="s">
        <v>1230</v>
      </c>
      <c r="C21" s="43" t="s">
        <v>1217</v>
      </c>
      <c r="D21" s="6">
        <v>1500</v>
      </c>
      <c r="E21" s="44">
        <v>22.17</v>
      </c>
      <c r="F21" s="43" t="s">
        <v>61</v>
      </c>
      <c r="G21" s="45">
        <f t="shared" si="3"/>
        <v>450000</v>
      </c>
      <c r="H21" s="45">
        <f t="shared" si="0"/>
        <v>67500</v>
      </c>
      <c r="I21" s="45">
        <f t="shared" si="1"/>
        <v>11700</v>
      </c>
      <c r="J21" s="45">
        <f t="shared" si="2"/>
        <v>79200</v>
      </c>
      <c r="K21" s="59"/>
      <c r="L21" s="6"/>
      <c r="M21" s="59">
        <f t="shared" si="4"/>
        <v>79200</v>
      </c>
      <c r="N21" s="45">
        <f t="shared" si="5"/>
        <v>79200</v>
      </c>
      <c r="O21" s="45">
        <f t="shared" si="6"/>
        <v>79200</v>
      </c>
      <c r="P21" s="60">
        <v>44218</v>
      </c>
      <c r="Q21" s="60">
        <v>44582</v>
      </c>
      <c r="R21" s="62" t="s">
        <v>23</v>
      </c>
      <c r="S21" s="62" t="s">
        <v>1296</v>
      </c>
    </row>
    <row r="22" s="19" customFormat="1" ht="20" customHeight="1" spans="1:19">
      <c r="A22" s="6">
        <v>16</v>
      </c>
      <c r="B22" s="43" t="s">
        <v>1231</v>
      </c>
      <c r="C22" s="43" t="s">
        <v>1217</v>
      </c>
      <c r="D22" s="6">
        <v>180</v>
      </c>
      <c r="E22" s="44">
        <v>4.5</v>
      </c>
      <c r="F22" s="43" t="s">
        <v>61</v>
      </c>
      <c r="G22" s="45">
        <f t="shared" si="3"/>
        <v>54000</v>
      </c>
      <c r="H22" s="45">
        <f t="shared" si="0"/>
        <v>8100</v>
      </c>
      <c r="I22" s="45">
        <f t="shared" si="1"/>
        <v>1404</v>
      </c>
      <c r="J22" s="45">
        <f t="shared" si="2"/>
        <v>9504</v>
      </c>
      <c r="K22" s="59"/>
      <c r="L22" s="6"/>
      <c r="M22" s="59">
        <f t="shared" si="4"/>
        <v>9504</v>
      </c>
      <c r="N22" s="45">
        <f t="shared" si="5"/>
        <v>9504</v>
      </c>
      <c r="O22" s="45">
        <f t="shared" si="6"/>
        <v>9504</v>
      </c>
      <c r="P22" s="60">
        <v>44218</v>
      </c>
      <c r="Q22" s="60">
        <v>44582</v>
      </c>
      <c r="R22" s="62" t="s">
        <v>23</v>
      </c>
      <c r="S22" s="62" t="s">
        <v>1296</v>
      </c>
    </row>
    <row r="23" s="19" customFormat="1" ht="20" customHeight="1" spans="1:19">
      <c r="A23" s="6">
        <v>17</v>
      </c>
      <c r="B23" s="43" t="s">
        <v>1232</v>
      </c>
      <c r="C23" s="43" t="s">
        <v>1217</v>
      </c>
      <c r="D23" s="6">
        <v>470</v>
      </c>
      <c r="E23" s="44">
        <v>9.88</v>
      </c>
      <c r="F23" s="43" t="s">
        <v>61</v>
      </c>
      <c r="G23" s="45">
        <f t="shared" si="3"/>
        <v>141000</v>
      </c>
      <c r="H23" s="45">
        <f t="shared" si="0"/>
        <v>21150</v>
      </c>
      <c r="I23" s="45">
        <f t="shared" si="1"/>
        <v>3666</v>
      </c>
      <c r="J23" s="45">
        <f t="shared" si="2"/>
        <v>24816</v>
      </c>
      <c r="K23" s="59"/>
      <c r="L23" s="6"/>
      <c r="M23" s="59">
        <f t="shared" si="4"/>
        <v>24816</v>
      </c>
      <c r="N23" s="45">
        <f t="shared" si="5"/>
        <v>24816</v>
      </c>
      <c r="O23" s="45">
        <f t="shared" si="6"/>
        <v>24816</v>
      </c>
      <c r="P23" s="60">
        <v>44218</v>
      </c>
      <c r="Q23" s="60">
        <v>44582</v>
      </c>
      <c r="R23" s="62" t="s">
        <v>23</v>
      </c>
      <c r="S23" s="62" t="s">
        <v>1296</v>
      </c>
    </row>
    <row r="24" s="19" customFormat="1" ht="20" customHeight="1" spans="1:19">
      <c r="A24" s="6">
        <v>18</v>
      </c>
      <c r="B24" s="43" t="s">
        <v>1233</v>
      </c>
      <c r="C24" s="43" t="s">
        <v>1217</v>
      </c>
      <c r="D24" s="6">
        <v>200</v>
      </c>
      <c r="E24" s="44">
        <v>5.16</v>
      </c>
      <c r="F24" s="43" t="s">
        <v>61</v>
      </c>
      <c r="G24" s="45">
        <f t="shared" si="3"/>
        <v>60000</v>
      </c>
      <c r="H24" s="45">
        <f t="shared" si="0"/>
        <v>9000</v>
      </c>
      <c r="I24" s="45">
        <f t="shared" si="1"/>
        <v>1560</v>
      </c>
      <c r="J24" s="45">
        <f t="shared" si="2"/>
        <v>10560</v>
      </c>
      <c r="K24" s="59"/>
      <c r="L24" s="6"/>
      <c r="M24" s="59">
        <f t="shared" si="4"/>
        <v>10560</v>
      </c>
      <c r="N24" s="45">
        <f t="shared" si="5"/>
        <v>10560</v>
      </c>
      <c r="O24" s="45">
        <f t="shared" si="6"/>
        <v>10560</v>
      </c>
      <c r="P24" s="60">
        <v>44218</v>
      </c>
      <c r="Q24" s="60">
        <v>44582</v>
      </c>
      <c r="R24" s="62" t="s">
        <v>23</v>
      </c>
      <c r="S24" s="62" t="s">
        <v>1296</v>
      </c>
    </row>
    <row r="25" s="19" customFormat="1" ht="20" customHeight="1" spans="1:19">
      <c r="A25" s="6">
        <v>19</v>
      </c>
      <c r="B25" s="43" t="s">
        <v>1234</v>
      </c>
      <c r="C25" s="43" t="s">
        <v>1217</v>
      </c>
      <c r="D25" s="6">
        <v>1100</v>
      </c>
      <c r="E25" s="44">
        <v>18.43</v>
      </c>
      <c r="F25" s="43" t="s">
        <v>61</v>
      </c>
      <c r="G25" s="45">
        <f t="shared" si="3"/>
        <v>330000</v>
      </c>
      <c r="H25" s="45">
        <f t="shared" si="0"/>
        <v>49500</v>
      </c>
      <c r="I25" s="45">
        <f t="shared" si="1"/>
        <v>8580</v>
      </c>
      <c r="J25" s="45">
        <f t="shared" si="2"/>
        <v>58080</v>
      </c>
      <c r="K25" s="59"/>
      <c r="L25" s="6"/>
      <c r="M25" s="59">
        <f t="shared" si="4"/>
        <v>58080</v>
      </c>
      <c r="N25" s="45">
        <f t="shared" si="5"/>
        <v>58080</v>
      </c>
      <c r="O25" s="45">
        <f t="shared" si="6"/>
        <v>58080</v>
      </c>
      <c r="P25" s="60">
        <v>44218</v>
      </c>
      <c r="Q25" s="60">
        <v>44582</v>
      </c>
      <c r="R25" s="62" t="s">
        <v>23</v>
      </c>
      <c r="S25" s="62" t="s">
        <v>1296</v>
      </c>
    </row>
    <row r="26" s="19" customFormat="1" ht="20" customHeight="1" spans="1:19">
      <c r="A26" s="6">
        <v>20</v>
      </c>
      <c r="B26" s="43" t="s">
        <v>1235</v>
      </c>
      <c r="C26" s="43" t="s">
        <v>1217</v>
      </c>
      <c r="D26" s="6">
        <v>1100</v>
      </c>
      <c r="E26" s="44">
        <v>13.85</v>
      </c>
      <c r="F26" s="43" t="s">
        <v>61</v>
      </c>
      <c r="G26" s="45">
        <f t="shared" si="3"/>
        <v>330000</v>
      </c>
      <c r="H26" s="45">
        <f t="shared" si="0"/>
        <v>49500</v>
      </c>
      <c r="I26" s="45">
        <f t="shared" si="1"/>
        <v>8580</v>
      </c>
      <c r="J26" s="45">
        <f t="shared" si="2"/>
        <v>58080</v>
      </c>
      <c r="K26" s="59"/>
      <c r="L26" s="6"/>
      <c r="M26" s="59">
        <f t="shared" si="4"/>
        <v>58080</v>
      </c>
      <c r="N26" s="45">
        <f t="shared" si="5"/>
        <v>58080</v>
      </c>
      <c r="O26" s="45">
        <f t="shared" si="6"/>
        <v>58080</v>
      </c>
      <c r="P26" s="60">
        <v>44218</v>
      </c>
      <c r="Q26" s="60">
        <v>44582</v>
      </c>
      <c r="R26" s="62" t="s">
        <v>23</v>
      </c>
      <c r="S26" s="62" t="s">
        <v>1296</v>
      </c>
    </row>
    <row r="27" s="19" customFormat="1" ht="20" customHeight="1" spans="1:19">
      <c r="A27" s="6">
        <v>21</v>
      </c>
      <c r="B27" s="43" t="s">
        <v>1236</v>
      </c>
      <c r="C27" s="43" t="s">
        <v>1217</v>
      </c>
      <c r="D27" s="6">
        <v>189</v>
      </c>
      <c r="E27" s="44">
        <v>6.27</v>
      </c>
      <c r="F27" s="43" t="s">
        <v>61</v>
      </c>
      <c r="G27" s="45">
        <f t="shared" si="3"/>
        <v>56700</v>
      </c>
      <c r="H27" s="45">
        <f t="shared" si="0"/>
        <v>8505</v>
      </c>
      <c r="I27" s="45">
        <f t="shared" si="1"/>
        <v>1474.2</v>
      </c>
      <c r="J27" s="45">
        <f t="shared" si="2"/>
        <v>9979.2</v>
      </c>
      <c r="K27" s="59"/>
      <c r="L27" s="6"/>
      <c r="M27" s="59">
        <f t="shared" si="4"/>
        <v>9979.2</v>
      </c>
      <c r="N27" s="45">
        <f t="shared" si="5"/>
        <v>9979.2</v>
      </c>
      <c r="O27" s="45">
        <f t="shared" si="6"/>
        <v>9979.2</v>
      </c>
      <c r="P27" s="60">
        <v>44218</v>
      </c>
      <c r="Q27" s="60">
        <v>44582</v>
      </c>
      <c r="R27" s="62" t="s">
        <v>23</v>
      </c>
      <c r="S27" s="62" t="s">
        <v>1296</v>
      </c>
    </row>
    <row r="28" s="19" customFormat="1" ht="20" customHeight="1" spans="1:19">
      <c r="A28" s="6">
        <v>22</v>
      </c>
      <c r="B28" s="42" t="s">
        <v>1237</v>
      </c>
      <c r="C28" s="43" t="s">
        <v>1217</v>
      </c>
      <c r="D28" s="6">
        <v>400</v>
      </c>
      <c r="E28" s="44">
        <v>10.93</v>
      </c>
      <c r="F28" s="43" t="s">
        <v>61</v>
      </c>
      <c r="G28" s="45">
        <f t="shared" si="3"/>
        <v>120000</v>
      </c>
      <c r="H28" s="45">
        <f t="shared" si="0"/>
        <v>18000</v>
      </c>
      <c r="I28" s="45">
        <f t="shared" si="1"/>
        <v>3120</v>
      </c>
      <c r="J28" s="45">
        <f t="shared" si="2"/>
        <v>21120</v>
      </c>
      <c r="K28" s="59"/>
      <c r="L28" s="6"/>
      <c r="M28" s="59">
        <f t="shared" si="4"/>
        <v>21120</v>
      </c>
      <c r="N28" s="45">
        <f t="shared" si="5"/>
        <v>21120</v>
      </c>
      <c r="O28" s="45">
        <f t="shared" si="6"/>
        <v>21120</v>
      </c>
      <c r="P28" s="60">
        <v>44218</v>
      </c>
      <c r="Q28" s="60">
        <v>44582</v>
      </c>
      <c r="R28" s="62" t="s">
        <v>23</v>
      </c>
      <c r="S28" s="62" t="s">
        <v>1296</v>
      </c>
    </row>
    <row r="29" s="19" customFormat="1" ht="20" customHeight="1" spans="1:19">
      <c r="A29" s="6">
        <v>23</v>
      </c>
      <c r="B29" s="42" t="s">
        <v>1238</v>
      </c>
      <c r="C29" s="43" t="s">
        <v>1217</v>
      </c>
      <c r="D29" s="6">
        <v>500</v>
      </c>
      <c r="E29" s="44">
        <v>10.04</v>
      </c>
      <c r="F29" s="43" t="s">
        <v>61</v>
      </c>
      <c r="G29" s="45">
        <f t="shared" si="3"/>
        <v>150000</v>
      </c>
      <c r="H29" s="45">
        <f t="shared" si="0"/>
        <v>22500</v>
      </c>
      <c r="I29" s="45">
        <f t="shared" si="1"/>
        <v>3900</v>
      </c>
      <c r="J29" s="45">
        <f t="shared" si="2"/>
        <v>26400</v>
      </c>
      <c r="K29" s="59"/>
      <c r="L29" s="6"/>
      <c r="M29" s="59">
        <f t="shared" si="4"/>
        <v>26400</v>
      </c>
      <c r="N29" s="45">
        <f t="shared" si="5"/>
        <v>26400</v>
      </c>
      <c r="O29" s="45">
        <f t="shared" si="6"/>
        <v>26400</v>
      </c>
      <c r="P29" s="60">
        <v>44218</v>
      </c>
      <c r="Q29" s="60">
        <v>44582</v>
      </c>
      <c r="R29" s="62" t="s">
        <v>23</v>
      </c>
      <c r="S29" s="62" t="s">
        <v>1296</v>
      </c>
    </row>
    <row r="30" s="19" customFormat="1" ht="20" customHeight="1" spans="1:19">
      <c r="A30" s="6">
        <v>24</v>
      </c>
      <c r="B30" s="42" t="s">
        <v>1239</v>
      </c>
      <c r="C30" s="43" t="s">
        <v>1217</v>
      </c>
      <c r="D30" s="6">
        <v>360</v>
      </c>
      <c r="E30" s="44">
        <v>9.81</v>
      </c>
      <c r="F30" s="43" t="s">
        <v>61</v>
      </c>
      <c r="G30" s="45">
        <f t="shared" si="3"/>
        <v>108000</v>
      </c>
      <c r="H30" s="45">
        <f t="shared" si="0"/>
        <v>16200</v>
      </c>
      <c r="I30" s="45">
        <f t="shared" si="1"/>
        <v>2808</v>
      </c>
      <c r="J30" s="45">
        <f t="shared" si="2"/>
        <v>19008</v>
      </c>
      <c r="K30" s="59"/>
      <c r="L30" s="6"/>
      <c r="M30" s="59">
        <f t="shared" si="4"/>
        <v>19008</v>
      </c>
      <c r="N30" s="45">
        <f t="shared" si="5"/>
        <v>19008</v>
      </c>
      <c r="O30" s="45">
        <f t="shared" si="6"/>
        <v>19008</v>
      </c>
      <c r="P30" s="60">
        <v>44218</v>
      </c>
      <c r="Q30" s="60">
        <v>44582</v>
      </c>
      <c r="R30" s="62" t="s">
        <v>23</v>
      </c>
      <c r="S30" s="62" t="s">
        <v>1296</v>
      </c>
    </row>
    <row r="31" s="19" customFormat="1" ht="20" customHeight="1" spans="1:19">
      <c r="A31" s="6">
        <v>25</v>
      </c>
      <c r="B31" s="42" t="s">
        <v>1240</v>
      </c>
      <c r="C31" s="43" t="s">
        <v>1217</v>
      </c>
      <c r="D31" s="6">
        <v>200</v>
      </c>
      <c r="E31" s="44">
        <v>2.3</v>
      </c>
      <c r="F31" s="43" t="s">
        <v>61</v>
      </c>
      <c r="G31" s="45">
        <f t="shared" si="3"/>
        <v>60000</v>
      </c>
      <c r="H31" s="45">
        <f t="shared" si="0"/>
        <v>9000</v>
      </c>
      <c r="I31" s="45">
        <f t="shared" si="1"/>
        <v>1560</v>
      </c>
      <c r="J31" s="45">
        <f t="shared" si="2"/>
        <v>10560</v>
      </c>
      <c r="K31" s="59"/>
      <c r="L31" s="6"/>
      <c r="M31" s="59">
        <f t="shared" si="4"/>
        <v>10560</v>
      </c>
      <c r="N31" s="45">
        <f t="shared" si="5"/>
        <v>10560</v>
      </c>
      <c r="O31" s="45">
        <f t="shared" si="6"/>
        <v>10560</v>
      </c>
      <c r="P31" s="60">
        <v>44218</v>
      </c>
      <c r="Q31" s="60">
        <v>44582</v>
      </c>
      <c r="R31" s="62" t="s">
        <v>23</v>
      </c>
      <c r="S31" s="62" t="s">
        <v>1296</v>
      </c>
    </row>
    <row r="32" s="19" customFormat="1" ht="20" customHeight="1" spans="1:19">
      <c r="A32" s="6">
        <v>26</v>
      </c>
      <c r="B32" s="42" t="s">
        <v>1241</v>
      </c>
      <c r="C32" s="43" t="s">
        <v>1242</v>
      </c>
      <c r="D32" s="6">
        <v>200</v>
      </c>
      <c r="E32" s="44">
        <v>5.36</v>
      </c>
      <c r="F32" s="43" t="s">
        <v>61</v>
      </c>
      <c r="G32" s="45">
        <f t="shared" si="3"/>
        <v>60000</v>
      </c>
      <c r="H32" s="45">
        <f t="shared" si="0"/>
        <v>9000</v>
      </c>
      <c r="I32" s="45">
        <f t="shared" si="1"/>
        <v>1560</v>
      </c>
      <c r="J32" s="45">
        <f t="shared" si="2"/>
        <v>10560</v>
      </c>
      <c r="K32" s="59"/>
      <c r="L32" s="6"/>
      <c r="M32" s="59">
        <f t="shared" si="4"/>
        <v>10560</v>
      </c>
      <c r="N32" s="45">
        <f t="shared" si="5"/>
        <v>10560</v>
      </c>
      <c r="O32" s="45">
        <f t="shared" si="6"/>
        <v>10560</v>
      </c>
      <c r="P32" s="60">
        <v>44218</v>
      </c>
      <c r="Q32" s="60">
        <v>44582</v>
      </c>
      <c r="R32" s="62" t="s">
        <v>23</v>
      </c>
      <c r="S32" s="62" t="s">
        <v>478</v>
      </c>
    </row>
    <row r="33" s="19" customFormat="1" ht="20" customHeight="1" spans="1:19">
      <c r="A33" s="6">
        <v>27</v>
      </c>
      <c r="B33" s="42" t="s">
        <v>1244</v>
      </c>
      <c r="C33" s="43" t="s">
        <v>1242</v>
      </c>
      <c r="D33" s="6">
        <v>117</v>
      </c>
      <c r="E33" s="44">
        <v>1.53</v>
      </c>
      <c r="F33" s="43" t="s">
        <v>61</v>
      </c>
      <c r="G33" s="45">
        <f t="shared" si="3"/>
        <v>35100</v>
      </c>
      <c r="H33" s="45">
        <f t="shared" si="0"/>
        <v>5265</v>
      </c>
      <c r="I33" s="45">
        <f t="shared" si="1"/>
        <v>912.6</v>
      </c>
      <c r="J33" s="45">
        <f t="shared" si="2"/>
        <v>6177.6</v>
      </c>
      <c r="K33" s="59"/>
      <c r="L33" s="6"/>
      <c r="M33" s="59">
        <f t="shared" si="4"/>
        <v>6177.6</v>
      </c>
      <c r="N33" s="45">
        <f t="shared" si="5"/>
        <v>6177.6</v>
      </c>
      <c r="O33" s="45">
        <f t="shared" si="6"/>
        <v>6177.6</v>
      </c>
      <c r="P33" s="60">
        <v>44218</v>
      </c>
      <c r="Q33" s="60">
        <v>44582</v>
      </c>
      <c r="R33" s="62" t="s">
        <v>23</v>
      </c>
      <c r="S33" s="62" t="s">
        <v>478</v>
      </c>
    </row>
    <row r="34" s="19" customFormat="1" ht="20" customHeight="1" spans="1:19">
      <c r="A34" s="6">
        <v>28</v>
      </c>
      <c r="B34" s="43" t="s">
        <v>1245</v>
      </c>
      <c r="C34" s="43" t="s">
        <v>1242</v>
      </c>
      <c r="D34" s="6">
        <v>300</v>
      </c>
      <c r="E34" s="44">
        <v>6.11</v>
      </c>
      <c r="F34" s="43" t="s">
        <v>61</v>
      </c>
      <c r="G34" s="45">
        <f t="shared" si="3"/>
        <v>90000</v>
      </c>
      <c r="H34" s="45">
        <f t="shared" si="0"/>
        <v>13500</v>
      </c>
      <c r="I34" s="45">
        <f t="shared" si="1"/>
        <v>2340</v>
      </c>
      <c r="J34" s="45">
        <f t="shared" si="2"/>
        <v>15840</v>
      </c>
      <c r="K34" s="59"/>
      <c r="L34" s="6"/>
      <c r="M34" s="59">
        <f t="shared" si="4"/>
        <v>15840</v>
      </c>
      <c r="N34" s="45">
        <f t="shared" si="5"/>
        <v>15840</v>
      </c>
      <c r="O34" s="45">
        <f t="shared" si="6"/>
        <v>15840</v>
      </c>
      <c r="P34" s="60">
        <v>44218</v>
      </c>
      <c r="Q34" s="60">
        <v>44582</v>
      </c>
      <c r="R34" s="62" t="s">
        <v>23</v>
      </c>
      <c r="S34" s="62" t="s">
        <v>478</v>
      </c>
    </row>
    <row r="35" s="19" customFormat="1" ht="20" customHeight="1" spans="1:19">
      <c r="A35" s="6">
        <v>29</v>
      </c>
      <c r="B35" s="42" t="s">
        <v>1246</v>
      </c>
      <c r="C35" s="43" t="s">
        <v>1242</v>
      </c>
      <c r="D35" s="6">
        <v>80</v>
      </c>
      <c r="E35" s="44">
        <v>0.42</v>
      </c>
      <c r="F35" s="43" t="s">
        <v>61</v>
      </c>
      <c r="G35" s="45">
        <f t="shared" si="3"/>
        <v>24000</v>
      </c>
      <c r="H35" s="45">
        <f t="shared" si="0"/>
        <v>3600</v>
      </c>
      <c r="I35" s="45">
        <f t="shared" si="1"/>
        <v>624</v>
      </c>
      <c r="J35" s="45">
        <f t="shared" si="2"/>
        <v>4224</v>
      </c>
      <c r="K35" s="59"/>
      <c r="L35" s="6"/>
      <c r="M35" s="59">
        <f t="shared" si="4"/>
        <v>4224</v>
      </c>
      <c r="N35" s="45">
        <f t="shared" si="5"/>
        <v>4224</v>
      </c>
      <c r="O35" s="45">
        <f t="shared" si="6"/>
        <v>4224</v>
      </c>
      <c r="P35" s="60">
        <v>44218</v>
      </c>
      <c r="Q35" s="60">
        <v>44582</v>
      </c>
      <c r="R35" s="62" t="s">
        <v>23</v>
      </c>
      <c r="S35" s="62" t="s">
        <v>478</v>
      </c>
    </row>
    <row r="36" s="19" customFormat="1" ht="20" customHeight="1" spans="1:19">
      <c r="A36" s="6">
        <v>30</v>
      </c>
      <c r="B36" s="43" t="s">
        <v>1247</v>
      </c>
      <c r="C36" s="43" t="s">
        <v>1242</v>
      </c>
      <c r="D36" s="6">
        <v>150</v>
      </c>
      <c r="E36" s="44">
        <v>4.12</v>
      </c>
      <c r="F36" s="43" t="s">
        <v>61</v>
      </c>
      <c r="G36" s="45">
        <f t="shared" si="3"/>
        <v>45000</v>
      </c>
      <c r="H36" s="45">
        <f t="shared" si="0"/>
        <v>6750</v>
      </c>
      <c r="I36" s="45">
        <f t="shared" si="1"/>
        <v>1170</v>
      </c>
      <c r="J36" s="45">
        <f t="shared" si="2"/>
        <v>7920</v>
      </c>
      <c r="K36" s="59"/>
      <c r="L36" s="6"/>
      <c r="M36" s="59">
        <f t="shared" si="4"/>
        <v>7920</v>
      </c>
      <c r="N36" s="45">
        <f t="shared" si="5"/>
        <v>7920</v>
      </c>
      <c r="O36" s="45">
        <f t="shared" si="6"/>
        <v>7920</v>
      </c>
      <c r="P36" s="60">
        <v>44218</v>
      </c>
      <c r="Q36" s="60">
        <v>44582</v>
      </c>
      <c r="R36" s="62" t="s">
        <v>23</v>
      </c>
      <c r="S36" s="62" t="s">
        <v>478</v>
      </c>
    </row>
    <row r="37" s="19" customFormat="1" ht="20" customHeight="1" spans="1:19">
      <c r="A37" s="6">
        <v>31</v>
      </c>
      <c r="B37" s="43" t="s">
        <v>1247</v>
      </c>
      <c r="C37" s="43" t="s">
        <v>1242</v>
      </c>
      <c r="D37" s="6">
        <v>30</v>
      </c>
      <c r="E37" s="44">
        <v>0.63</v>
      </c>
      <c r="F37" s="43" t="s">
        <v>61</v>
      </c>
      <c r="G37" s="45">
        <f t="shared" si="3"/>
        <v>9000</v>
      </c>
      <c r="H37" s="45">
        <f t="shared" si="0"/>
        <v>1350</v>
      </c>
      <c r="I37" s="45">
        <f t="shared" si="1"/>
        <v>234</v>
      </c>
      <c r="J37" s="45">
        <f t="shared" si="2"/>
        <v>1584</v>
      </c>
      <c r="K37" s="59"/>
      <c r="L37" s="6"/>
      <c r="M37" s="59">
        <f t="shared" si="4"/>
        <v>1584</v>
      </c>
      <c r="N37" s="45">
        <f t="shared" si="5"/>
        <v>1584</v>
      </c>
      <c r="O37" s="45">
        <f t="shared" si="6"/>
        <v>1584</v>
      </c>
      <c r="P37" s="60">
        <v>44218</v>
      </c>
      <c r="Q37" s="60">
        <v>44582</v>
      </c>
      <c r="R37" s="62" t="s">
        <v>23</v>
      </c>
      <c r="S37" s="62" t="s">
        <v>478</v>
      </c>
    </row>
    <row r="38" s="19" customFormat="1" ht="20" customHeight="1" spans="1:19">
      <c r="A38" s="6">
        <v>32</v>
      </c>
      <c r="B38" s="42" t="s">
        <v>1248</v>
      </c>
      <c r="C38" s="43" t="s">
        <v>1242</v>
      </c>
      <c r="D38" s="6">
        <v>298</v>
      </c>
      <c r="E38" s="44">
        <v>4.91</v>
      </c>
      <c r="F38" s="43" t="s">
        <v>61</v>
      </c>
      <c r="G38" s="45">
        <f t="shared" si="3"/>
        <v>89400</v>
      </c>
      <c r="H38" s="45">
        <f t="shared" si="0"/>
        <v>13410</v>
      </c>
      <c r="I38" s="45">
        <f t="shared" si="1"/>
        <v>2324.4</v>
      </c>
      <c r="J38" s="45">
        <f t="shared" si="2"/>
        <v>15734.4</v>
      </c>
      <c r="K38" s="59"/>
      <c r="L38" s="6"/>
      <c r="M38" s="59">
        <f t="shared" si="4"/>
        <v>15734.4</v>
      </c>
      <c r="N38" s="45">
        <f t="shared" si="5"/>
        <v>15734.4</v>
      </c>
      <c r="O38" s="45">
        <f t="shared" si="6"/>
        <v>15734.4</v>
      </c>
      <c r="P38" s="60">
        <v>44218</v>
      </c>
      <c r="Q38" s="60">
        <v>44582</v>
      </c>
      <c r="R38" s="62" t="s">
        <v>23</v>
      </c>
      <c r="S38" s="62" t="s">
        <v>478</v>
      </c>
    </row>
    <row r="39" s="19" customFormat="1" ht="20" customHeight="1" spans="1:19">
      <c r="A39" s="6">
        <v>33</v>
      </c>
      <c r="B39" s="42" t="s">
        <v>1248</v>
      </c>
      <c r="C39" s="43" t="s">
        <v>1242</v>
      </c>
      <c r="D39" s="6">
        <v>370</v>
      </c>
      <c r="E39" s="44">
        <v>4.37</v>
      </c>
      <c r="F39" s="43" t="s">
        <v>61</v>
      </c>
      <c r="G39" s="45">
        <f t="shared" si="3"/>
        <v>111000</v>
      </c>
      <c r="H39" s="45">
        <f t="shared" si="0"/>
        <v>16650</v>
      </c>
      <c r="I39" s="45">
        <f t="shared" si="1"/>
        <v>2886</v>
      </c>
      <c r="J39" s="45">
        <f t="shared" si="2"/>
        <v>19536</v>
      </c>
      <c r="K39" s="59"/>
      <c r="L39" s="6"/>
      <c r="M39" s="59">
        <f t="shared" si="4"/>
        <v>19536</v>
      </c>
      <c r="N39" s="45">
        <f t="shared" si="5"/>
        <v>19536</v>
      </c>
      <c r="O39" s="45">
        <f t="shared" si="6"/>
        <v>19536</v>
      </c>
      <c r="P39" s="60">
        <v>44218</v>
      </c>
      <c r="Q39" s="60">
        <v>44582</v>
      </c>
      <c r="R39" s="62" t="s">
        <v>23</v>
      </c>
      <c r="S39" s="62" t="s">
        <v>478</v>
      </c>
    </row>
    <row r="40" s="19" customFormat="1" ht="20" customHeight="1" spans="1:19">
      <c r="A40" s="6">
        <v>34</v>
      </c>
      <c r="B40" s="43" t="s">
        <v>1249</v>
      </c>
      <c r="C40" s="43" t="s">
        <v>1242</v>
      </c>
      <c r="D40" s="6">
        <v>320</v>
      </c>
      <c r="E40" s="44">
        <v>3.5</v>
      </c>
      <c r="F40" s="43" t="s">
        <v>61</v>
      </c>
      <c r="G40" s="45">
        <f t="shared" si="3"/>
        <v>96000</v>
      </c>
      <c r="H40" s="45">
        <f t="shared" si="0"/>
        <v>14400</v>
      </c>
      <c r="I40" s="45">
        <f t="shared" si="1"/>
        <v>2496</v>
      </c>
      <c r="J40" s="45">
        <f t="shared" si="2"/>
        <v>16896</v>
      </c>
      <c r="K40" s="59"/>
      <c r="L40" s="6"/>
      <c r="M40" s="59">
        <f t="shared" si="4"/>
        <v>16896</v>
      </c>
      <c r="N40" s="45">
        <f t="shared" si="5"/>
        <v>16896</v>
      </c>
      <c r="O40" s="45">
        <f t="shared" si="6"/>
        <v>16896</v>
      </c>
      <c r="P40" s="60">
        <v>44218</v>
      </c>
      <c r="Q40" s="60">
        <v>44582</v>
      </c>
      <c r="R40" s="62" t="s">
        <v>23</v>
      </c>
      <c r="S40" s="62" t="s">
        <v>478</v>
      </c>
    </row>
    <row r="41" s="19" customFormat="1" ht="20" customHeight="1" spans="1:19">
      <c r="A41" s="6">
        <v>35</v>
      </c>
      <c r="B41" s="43" t="s">
        <v>1249</v>
      </c>
      <c r="C41" s="43" t="s">
        <v>1242</v>
      </c>
      <c r="D41" s="6">
        <v>150</v>
      </c>
      <c r="E41" s="44">
        <v>2.26</v>
      </c>
      <c r="F41" s="43" t="s">
        <v>61</v>
      </c>
      <c r="G41" s="45">
        <f t="shared" si="3"/>
        <v>45000</v>
      </c>
      <c r="H41" s="45">
        <f t="shared" si="0"/>
        <v>6750</v>
      </c>
      <c r="I41" s="45">
        <f t="shared" si="1"/>
        <v>1170</v>
      </c>
      <c r="J41" s="45">
        <f t="shared" si="2"/>
        <v>7920</v>
      </c>
      <c r="K41" s="59"/>
      <c r="L41" s="6"/>
      <c r="M41" s="59">
        <f t="shared" si="4"/>
        <v>7920</v>
      </c>
      <c r="N41" s="45">
        <f t="shared" si="5"/>
        <v>7920</v>
      </c>
      <c r="O41" s="45">
        <f t="shared" si="6"/>
        <v>7920</v>
      </c>
      <c r="P41" s="60">
        <v>44218</v>
      </c>
      <c r="Q41" s="60">
        <v>44582</v>
      </c>
      <c r="R41" s="62" t="s">
        <v>23</v>
      </c>
      <c r="S41" s="62" t="s">
        <v>478</v>
      </c>
    </row>
    <row r="42" s="19" customFormat="1" ht="20" customHeight="1" spans="1:19">
      <c r="A42" s="6">
        <v>36</v>
      </c>
      <c r="B42" s="42" t="s">
        <v>1250</v>
      </c>
      <c r="C42" s="43" t="s">
        <v>1242</v>
      </c>
      <c r="D42" s="6">
        <v>300</v>
      </c>
      <c r="E42" s="44">
        <v>3.65</v>
      </c>
      <c r="F42" s="43" t="s">
        <v>61</v>
      </c>
      <c r="G42" s="45">
        <f t="shared" si="3"/>
        <v>90000</v>
      </c>
      <c r="H42" s="45">
        <f t="shared" si="0"/>
        <v>13500</v>
      </c>
      <c r="I42" s="45">
        <f t="shared" si="1"/>
        <v>2340</v>
      </c>
      <c r="J42" s="45">
        <f t="shared" si="2"/>
        <v>15840</v>
      </c>
      <c r="K42" s="59"/>
      <c r="L42" s="6"/>
      <c r="M42" s="59">
        <f t="shared" si="4"/>
        <v>15840</v>
      </c>
      <c r="N42" s="45">
        <f t="shared" si="5"/>
        <v>15840</v>
      </c>
      <c r="O42" s="45">
        <f t="shared" si="6"/>
        <v>15840</v>
      </c>
      <c r="P42" s="60">
        <v>44218</v>
      </c>
      <c r="Q42" s="60">
        <v>44582</v>
      </c>
      <c r="R42" s="62" t="s">
        <v>23</v>
      </c>
      <c r="S42" s="62" t="s">
        <v>478</v>
      </c>
    </row>
    <row r="43" s="19" customFormat="1" ht="20" customHeight="1" spans="1:19">
      <c r="A43" s="6">
        <v>37</v>
      </c>
      <c r="B43" s="42" t="s">
        <v>1250</v>
      </c>
      <c r="C43" s="43" t="s">
        <v>1242</v>
      </c>
      <c r="D43" s="6">
        <v>200</v>
      </c>
      <c r="E43" s="44">
        <v>3.25</v>
      </c>
      <c r="F43" s="43" t="s">
        <v>61</v>
      </c>
      <c r="G43" s="45">
        <f t="shared" si="3"/>
        <v>60000</v>
      </c>
      <c r="H43" s="45">
        <f t="shared" si="0"/>
        <v>9000</v>
      </c>
      <c r="I43" s="45">
        <f t="shared" si="1"/>
        <v>1560</v>
      </c>
      <c r="J43" s="45">
        <f t="shared" si="2"/>
        <v>10560</v>
      </c>
      <c r="K43" s="59"/>
      <c r="L43" s="6"/>
      <c r="M43" s="59">
        <f t="shared" si="4"/>
        <v>10560</v>
      </c>
      <c r="N43" s="45">
        <f t="shared" si="5"/>
        <v>10560</v>
      </c>
      <c r="O43" s="45">
        <f t="shared" si="6"/>
        <v>10560</v>
      </c>
      <c r="P43" s="60">
        <v>44218</v>
      </c>
      <c r="Q43" s="60">
        <v>44582</v>
      </c>
      <c r="R43" s="62" t="s">
        <v>23</v>
      </c>
      <c r="S43" s="62" t="s">
        <v>478</v>
      </c>
    </row>
    <row r="44" s="19" customFormat="1" ht="20" customHeight="1" spans="1:19">
      <c r="A44" s="6">
        <v>38</v>
      </c>
      <c r="B44" s="42" t="s">
        <v>1251</v>
      </c>
      <c r="C44" s="43" t="s">
        <v>1242</v>
      </c>
      <c r="D44" s="6">
        <v>198</v>
      </c>
      <c r="E44" s="44">
        <v>4.15</v>
      </c>
      <c r="F44" s="43" t="s">
        <v>61</v>
      </c>
      <c r="G44" s="45">
        <f t="shared" si="3"/>
        <v>59400</v>
      </c>
      <c r="H44" s="45">
        <f t="shared" si="0"/>
        <v>8910</v>
      </c>
      <c r="I44" s="45">
        <f t="shared" si="1"/>
        <v>1544.4</v>
      </c>
      <c r="J44" s="45">
        <f t="shared" si="2"/>
        <v>10454.4</v>
      </c>
      <c r="K44" s="59"/>
      <c r="L44" s="6"/>
      <c r="M44" s="59">
        <f t="shared" si="4"/>
        <v>10454.4</v>
      </c>
      <c r="N44" s="45">
        <f t="shared" si="5"/>
        <v>10454.4</v>
      </c>
      <c r="O44" s="45">
        <f t="shared" si="6"/>
        <v>10454.4</v>
      </c>
      <c r="P44" s="60">
        <v>44218</v>
      </c>
      <c r="Q44" s="60">
        <v>44582</v>
      </c>
      <c r="R44" s="62" t="s">
        <v>23</v>
      </c>
      <c r="S44" s="62" t="s">
        <v>478</v>
      </c>
    </row>
    <row r="45" s="19" customFormat="1" ht="20" customHeight="1" spans="1:19">
      <c r="A45" s="6">
        <v>39</v>
      </c>
      <c r="B45" s="42" t="s">
        <v>1252</v>
      </c>
      <c r="C45" s="43" t="s">
        <v>1242</v>
      </c>
      <c r="D45" s="6">
        <v>800</v>
      </c>
      <c r="E45" s="44">
        <v>15.04</v>
      </c>
      <c r="F45" s="43" t="s">
        <v>61</v>
      </c>
      <c r="G45" s="45">
        <f t="shared" si="3"/>
        <v>240000</v>
      </c>
      <c r="H45" s="45">
        <f t="shared" si="0"/>
        <v>36000</v>
      </c>
      <c r="I45" s="45">
        <f t="shared" si="1"/>
        <v>6240</v>
      </c>
      <c r="J45" s="45">
        <f t="shared" si="2"/>
        <v>42240</v>
      </c>
      <c r="K45" s="59"/>
      <c r="L45" s="6"/>
      <c r="M45" s="59">
        <f t="shared" si="4"/>
        <v>42240</v>
      </c>
      <c r="N45" s="45">
        <f t="shared" si="5"/>
        <v>42240</v>
      </c>
      <c r="O45" s="45">
        <f t="shared" si="6"/>
        <v>42240</v>
      </c>
      <c r="P45" s="60">
        <v>44218</v>
      </c>
      <c r="Q45" s="60">
        <v>44582</v>
      </c>
      <c r="R45" s="62" t="s">
        <v>23</v>
      </c>
      <c r="S45" s="62" t="s">
        <v>478</v>
      </c>
    </row>
    <row r="46" s="19" customFormat="1" ht="20" customHeight="1" spans="1:19">
      <c r="A46" s="6">
        <v>40</v>
      </c>
      <c r="B46" s="42" t="s">
        <v>1253</v>
      </c>
      <c r="C46" s="43" t="s">
        <v>1242</v>
      </c>
      <c r="D46" s="6">
        <v>40</v>
      </c>
      <c r="E46" s="44">
        <v>0.53</v>
      </c>
      <c r="F46" s="43" t="s">
        <v>61</v>
      </c>
      <c r="G46" s="45">
        <f t="shared" si="3"/>
        <v>12000</v>
      </c>
      <c r="H46" s="45">
        <f t="shared" si="0"/>
        <v>1800</v>
      </c>
      <c r="I46" s="45">
        <f t="shared" si="1"/>
        <v>312</v>
      </c>
      <c r="J46" s="45">
        <f t="shared" si="2"/>
        <v>2112</v>
      </c>
      <c r="K46" s="59"/>
      <c r="L46" s="6"/>
      <c r="M46" s="59">
        <f t="shared" si="4"/>
        <v>2112</v>
      </c>
      <c r="N46" s="45">
        <f t="shared" si="5"/>
        <v>2112</v>
      </c>
      <c r="O46" s="45">
        <f t="shared" si="6"/>
        <v>2112</v>
      </c>
      <c r="P46" s="60">
        <v>44218</v>
      </c>
      <c r="Q46" s="60">
        <v>44582</v>
      </c>
      <c r="R46" s="62" t="s">
        <v>23</v>
      </c>
      <c r="S46" s="62" t="s">
        <v>478</v>
      </c>
    </row>
    <row r="47" s="19" customFormat="1" ht="20" customHeight="1" spans="1:19">
      <c r="A47" s="6">
        <v>41</v>
      </c>
      <c r="B47" s="42" t="s">
        <v>1253</v>
      </c>
      <c r="C47" s="43" t="s">
        <v>1242</v>
      </c>
      <c r="D47" s="6">
        <v>580</v>
      </c>
      <c r="E47" s="44">
        <v>9.07</v>
      </c>
      <c r="F47" s="43" t="s">
        <v>61</v>
      </c>
      <c r="G47" s="45">
        <f t="shared" si="3"/>
        <v>174000</v>
      </c>
      <c r="H47" s="45">
        <f t="shared" si="0"/>
        <v>26100</v>
      </c>
      <c r="I47" s="45">
        <f t="shared" si="1"/>
        <v>4524</v>
      </c>
      <c r="J47" s="45">
        <f t="shared" si="2"/>
        <v>30624</v>
      </c>
      <c r="K47" s="59"/>
      <c r="L47" s="6"/>
      <c r="M47" s="59">
        <f t="shared" si="4"/>
        <v>30624</v>
      </c>
      <c r="N47" s="45">
        <f t="shared" si="5"/>
        <v>30624</v>
      </c>
      <c r="O47" s="45">
        <f t="shared" si="6"/>
        <v>30624</v>
      </c>
      <c r="P47" s="60">
        <v>44218</v>
      </c>
      <c r="Q47" s="60">
        <v>44582</v>
      </c>
      <c r="R47" s="62" t="s">
        <v>23</v>
      </c>
      <c r="S47" s="62" t="s">
        <v>478</v>
      </c>
    </row>
    <row r="48" s="19" customFormat="1" ht="20" customHeight="1" spans="1:19">
      <c r="A48" s="6">
        <v>42</v>
      </c>
      <c r="B48" s="42" t="s">
        <v>1254</v>
      </c>
      <c r="C48" s="43" t="s">
        <v>1242</v>
      </c>
      <c r="D48" s="6">
        <v>360</v>
      </c>
      <c r="E48" s="44">
        <v>6.93</v>
      </c>
      <c r="F48" s="43" t="s">
        <v>61</v>
      </c>
      <c r="G48" s="45">
        <f t="shared" si="3"/>
        <v>108000</v>
      </c>
      <c r="H48" s="45">
        <f t="shared" si="0"/>
        <v>16200</v>
      </c>
      <c r="I48" s="45">
        <f t="shared" si="1"/>
        <v>2808</v>
      </c>
      <c r="J48" s="45">
        <f t="shared" si="2"/>
        <v>19008</v>
      </c>
      <c r="K48" s="59"/>
      <c r="L48" s="6"/>
      <c r="M48" s="59">
        <f t="shared" si="4"/>
        <v>19008</v>
      </c>
      <c r="N48" s="45">
        <f t="shared" si="5"/>
        <v>19008</v>
      </c>
      <c r="O48" s="45">
        <f t="shared" si="6"/>
        <v>19008</v>
      </c>
      <c r="P48" s="60">
        <v>44218</v>
      </c>
      <c r="Q48" s="60">
        <v>44582</v>
      </c>
      <c r="R48" s="62" t="s">
        <v>23</v>
      </c>
      <c r="S48" s="62" t="s">
        <v>478</v>
      </c>
    </row>
    <row r="49" s="19" customFormat="1" ht="20" customHeight="1" spans="1:19">
      <c r="A49" s="6">
        <v>43</v>
      </c>
      <c r="B49" s="42" t="s">
        <v>1255</v>
      </c>
      <c r="C49" s="43" t="s">
        <v>1242</v>
      </c>
      <c r="D49" s="6">
        <v>450</v>
      </c>
      <c r="E49" s="44">
        <v>6.99</v>
      </c>
      <c r="F49" s="43" t="s">
        <v>61</v>
      </c>
      <c r="G49" s="45">
        <f t="shared" si="3"/>
        <v>135000</v>
      </c>
      <c r="H49" s="45">
        <f t="shared" si="0"/>
        <v>20250</v>
      </c>
      <c r="I49" s="45">
        <f t="shared" si="1"/>
        <v>3510</v>
      </c>
      <c r="J49" s="45">
        <f t="shared" si="2"/>
        <v>23760</v>
      </c>
      <c r="K49" s="59"/>
      <c r="L49" s="6"/>
      <c r="M49" s="59">
        <f t="shared" si="4"/>
        <v>23760</v>
      </c>
      <c r="N49" s="45">
        <f t="shared" si="5"/>
        <v>23760</v>
      </c>
      <c r="O49" s="45">
        <f t="shared" si="6"/>
        <v>23760</v>
      </c>
      <c r="P49" s="60">
        <v>44218</v>
      </c>
      <c r="Q49" s="60">
        <v>44582</v>
      </c>
      <c r="R49" s="62" t="s">
        <v>23</v>
      </c>
      <c r="S49" s="62" t="s">
        <v>478</v>
      </c>
    </row>
    <row r="50" s="19" customFormat="1" ht="20" customHeight="1" spans="1:19">
      <c r="A50" s="6">
        <v>44</v>
      </c>
      <c r="B50" s="43" t="s">
        <v>1256</v>
      </c>
      <c r="C50" s="43" t="s">
        <v>1242</v>
      </c>
      <c r="D50" s="6">
        <v>200</v>
      </c>
      <c r="E50" s="44">
        <v>3.21</v>
      </c>
      <c r="F50" s="43" t="s">
        <v>61</v>
      </c>
      <c r="G50" s="45">
        <f t="shared" si="3"/>
        <v>60000</v>
      </c>
      <c r="H50" s="45">
        <f t="shared" si="0"/>
        <v>9000</v>
      </c>
      <c r="I50" s="45">
        <f t="shared" si="1"/>
        <v>1560</v>
      </c>
      <c r="J50" s="45">
        <f t="shared" si="2"/>
        <v>10560</v>
      </c>
      <c r="K50" s="59"/>
      <c r="L50" s="6"/>
      <c r="M50" s="59">
        <f t="shared" si="4"/>
        <v>10560</v>
      </c>
      <c r="N50" s="45">
        <f t="shared" si="5"/>
        <v>10560</v>
      </c>
      <c r="O50" s="45">
        <f t="shared" si="6"/>
        <v>10560</v>
      </c>
      <c r="P50" s="60">
        <v>44218</v>
      </c>
      <c r="Q50" s="60">
        <v>44582</v>
      </c>
      <c r="R50" s="62" t="s">
        <v>23</v>
      </c>
      <c r="S50" s="62" t="s">
        <v>478</v>
      </c>
    </row>
    <row r="51" s="19" customFormat="1" ht="20" customHeight="1" spans="1:19">
      <c r="A51" s="6">
        <v>45</v>
      </c>
      <c r="B51" s="43" t="s">
        <v>1257</v>
      </c>
      <c r="C51" s="43" t="s">
        <v>1242</v>
      </c>
      <c r="D51" s="6">
        <v>320</v>
      </c>
      <c r="E51" s="44">
        <v>7.88</v>
      </c>
      <c r="F51" s="43" t="s">
        <v>61</v>
      </c>
      <c r="G51" s="45">
        <f t="shared" si="3"/>
        <v>96000</v>
      </c>
      <c r="H51" s="45">
        <f t="shared" si="0"/>
        <v>14400</v>
      </c>
      <c r="I51" s="45">
        <f t="shared" si="1"/>
        <v>2496</v>
      </c>
      <c r="J51" s="45">
        <f t="shared" si="2"/>
        <v>16896</v>
      </c>
      <c r="K51" s="59"/>
      <c r="L51" s="6"/>
      <c r="M51" s="59">
        <f t="shared" si="4"/>
        <v>16896</v>
      </c>
      <c r="N51" s="45">
        <f t="shared" si="5"/>
        <v>16896</v>
      </c>
      <c r="O51" s="45">
        <f t="shared" si="6"/>
        <v>16896</v>
      </c>
      <c r="P51" s="60">
        <v>44218</v>
      </c>
      <c r="Q51" s="60">
        <v>44582</v>
      </c>
      <c r="R51" s="62" t="s">
        <v>23</v>
      </c>
      <c r="S51" s="62" t="s">
        <v>478</v>
      </c>
    </row>
    <row r="52" s="19" customFormat="1" ht="20" customHeight="1" spans="1:19">
      <c r="A52" s="6">
        <v>46</v>
      </c>
      <c r="B52" s="43" t="s">
        <v>1257</v>
      </c>
      <c r="C52" s="43" t="s">
        <v>1242</v>
      </c>
      <c r="D52" s="6">
        <v>300</v>
      </c>
      <c r="E52" s="44">
        <v>4.9</v>
      </c>
      <c r="F52" s="43" t="s">
        <v>61</v>
      </c>
      <c r="G52" s="45">
        <f t="shared" si="3"/>
        <v>90000</v>
      </c>
      <c r="H52" s="45">
        <f t="shared" si="0"/>
        <v>13500</v>
      </c>
      <c r="I52" s="45">
        <f t="shared" si="1"/>
        <v>2340</v>
      </c>
      <c r="J52" s="45">
        <f t="shared" si="2"/>
        <v>15840</v>
      </c>
      <c r="K52" s="59"/>
      <c r="L52" s="6"/>
      <c r="M52" s="59">
        <f t="shared" si="4"/>
        <v>15840</v>
      </c>
      <c r="N52" s="45">
        <f t="shared" si="5"/>
        <v>15840</v>
      </c>
      <c r="O52" s="45">
        <f t="shared" si="6"/>
        <v>15840</v>
      </c>
      <c r="P52" s="60">
        <v>44218</v>
      </c>
      <c r="Q52" s="60">
        <v>44582</v>
      </c>
      <c r="R52" s="62" t="s">
        <v>23</v>
      </c>
      <c r="S52" s="62" t="s">
        <v>478</v>
      </c>
    </row>
    <row r="53" s="19" customFormat="1" ht="20" customHeight="1" spans="1:19">
      <c r="A53" s="6">
        <v>47</v>
      </c>
      <c r="B53" s="43" t="s">
        <v>1257</v>
      </c>
      <c r="C53" s="43" t="s">
        <v>1242</v>
      </c>
      <c r="D53" s="6">
        <v>350</v>
      </c>
      <c r="E53" s="44">
        <v>6.04</v>
      </c>
      <c r="F53" s="43" t="s">
        <v>61</v>
      </c>
      <c r="G53" s="45">
        <f t="shared" si="3"/>
        <v>105000</v>
      </c>
      <c r="H53" s="45">
        <f t="shared" si="0"/>
        <v>15750</v>
      </c>
      <c r="I53" s="45">
        <f t="shared" si="1"/>
        <v>2730</v>
      </c>
      <c r="J53" s="45">
        <f t="shared" si="2"/>
        <v>18480</v>
      </c>
      <c r="K53" s="59"/>
      <c r="L53" s="6"/>
      <c r="M53" s="59">
        <f t="shared" si="4"/>
        <v>18480</v>
      </c>
      <c r="N53" s="45">
        <f t="shared" si="5"/>
        <v>18480</v>
      </c>
      <c r="O53" s="45">
        <f t="shared" si="6"/>
        <v>18480</v>
      </c>
      <c r="P53" s="60">
        <v>44218</v>
      </c>
      <c r="Q53" s="60">
        <v>44582</v>
      </c>
      <c r="R53" s="62" t="s">
        <v>23</v>
      </c>
      <c r="S53" s="62" t="s">
        <v>478</v>
      </c>
    </row>
    <row r="54" s="19" customFormat="1" ht="20" customHeight="1" spans="1:19">
      <c r="A54" s="6">
        <v>48</v>
      </c>
      <c r="B54" s="43" t="s">
        <v>1258</v>
      </c>
      <c r="C54" s="43" t="s">
        <v>1242</v>
      </c>
      <c r="D54" s="6">
        <v>550</v>
      </c>
      <c r="E54" s="44">
        <v>13.28</v>
      </c>
      <c r="F54" s="43" t="s">
        <v>61</v>
      </c>
      <c r="G54" s="45">
        <f t="shared" si="3"/>
        <v>165000</v>
      </c>
      <c r="H54" s="45">
        <f t="shared" si="0"/>
        <v>24750</v>
      </c>
      <c r="I54" s="45">
        <f t="shared" si="1"/>
        <v>4290</v>
      </c>
      <c r="J54" s="45">
        <f t="shared" si="2"/>
        <v>29040</v>
      </c>
      <c r="K54" s="59"/>
      <c r="L54" s="6"/>
      <c r="M54" s="59">
        <f t="shared" si="4"/>
        <v>29040</v>
      </c>
      <c r="N54" s="45">
        <f t="shared" si="5"/>
        <v>29040</v>
      </c>
      <c r="O54" s="45">
        <f t="shared" si="6"/>
        <v>29040</v>
      </c>
      <c r="P54" s="60">
        <v>44218</v>
      </c>
      <c r="Q54" s="60">
        <v>44582</v>
      </c>
      <c r="R54" s="62" t="s">
        <v>23</v>
      </c>
      <c r="S54" s="62" t="s">
        <v>478</v>
      </c>
    </row>
    <row r="55" s="19" customFormat="1" ht="20" customHeight="1" spans="1:19">
      <c r="A55" s="6">
        <v>49</v>
      </c>
      <c r="B55" s="43" t="s">
        <v>1258</v>
      </c>
      <c r="C55" s="43" t="s">
        <v>1242</v>
      </c>
      <c r="D55" s="6">
        <v>250</v>
      </c>
      <c r="E55" s="44">
        <v>5.11</v>
      </c>
      <c r="F55" s="43" t="s">
        <v>61</v>
      </c>
      <c r="G55" s="45">
        <f t="shared" si="3"/>
        <v>75000</v>
      </c>
      <c r="H55" s="45">
        <f t="shared" si="0"/>
        <v>11250</v>
      </c>
      <c r="I55" s="45">
        <f t="shared" si="1"/>
        <v>1950</v>
      </c>
      <c r="J55" s="45">
        <f t="shared" si="2"/>
        <v>13200</v>
      </c>
      <c r="K55" s="59"/>
      <c r="L55" s="6"/>
      <c r="M55" s="59">
        <f t="shared" si="4"/>
        <v>13200</v>
      </c>
      <c r="N55" s="45">
        <f t="shared" si="5"/>
        <v>13200</v>
      </c>
      <c r="O55" s="45">
        <f t="shared" si="6"/>
        <v>13200</v>
      </c>
      <c r="P55" s="60">
        <v>44218</v>
      </c>
      <c r="Q55" s="60">
        <v>44582</v>
      </c>
      <c r="R55" s="62" t="s">
        <v>23</v>
      </c>
      <c r="S55" s="62" t="s">
        <v>478</v>
      </c>
    </row>
    <row r="56" s="19" customFormat="1" ht="20" customHeight="1" spans="1:19">
      <c r="A56" s="6">
        <v>50</v>
      </c>
      <c r="B56" s="42" t="s">
        <v>1259</v>
      </c>
      <c r="C56" s="43" t="s">
        <v>1242</v>
      </c>
      <c r="D56" s="6">
        <v>400</v>
      </c>
      <c r="E56" s="44">
        <v>4.2</v>
      </c>
      <c r="F56" s="43" t="s">
        <v>61</v>
      </c>
      <c r="G56" s="45">
        <f t="shared" si="3"/>
        <v>120000</v>
      </c>
      <c r="H56" s="45">
        <f t="shared" si="0"/>
        <v>18000</v>
      </c>
      <c r="I56" s="45">
        <f t="shared" si="1"/>
        <v>3120</v>
      </c>
      <c r="J56" s="45">
        <f t="shared" si="2"/>
        <v>21120</v>
      </c>
      <c r="K56" s="59"/>
      <c r="L56" s="6"/>
      <c r="M56" s="59">
        <f t="shared" si="4"/>
        <v>21120</v>
      </c>
      <c r="N56" s="45">
        <f t="shared" si="5"/>
        <v>21120</v>
      </c>
      <c r="O56" s="45">
        <f t="shared" si="6"/>
        <v>21120</v>
      </c>
      <c r="P56" s="60">
        <v>44218</v>
      </c>
      <c r="Q56" s="60">
        <v>44582</v>
      </c>
      <c r="R56" s="62" t="s">
        <v>23</v>
      </c>
      <c r="S56" s="62" t="s">
        <v>478</v>
      </c>
    </row>
    <row r="57" s="19" customFormat="1" ht="20" customHeight="1" spans="1:19">
      <c r="A57" s="6">
        <v>51</v>
      </c>
      <c r="B57" s="42" t="s">
        <v>1259</v>
      </c>
      <c r="C57" s="43" t="s">
        <v>1242</v>
      </c>
      <c r="D57" s="6">
        <v>50</v>
      </c>
      <c r="E57" s="44">
        <v>1.81</v>
      </c>
      <c r="F57" s="43" t="s">
        <v>61</v>
      </c>
      <c r="G57" s="45">
        <f t="shared" si="3"/>
        <v>15000</v>
      </c>
      <c r="H57" s="45">
        <f t="shared" si="0"/>
        <v>2250</v>
      </c>
      <c r="I57" s="45">
        <f t="shared" si="1"/>
        <v>390</v>
      </c>
      <c r="J57" s="45">
        <f t="shared" si="2"/>
        <v>2640</v>
      </c>
      <c r="K57" s="59"/>
      <c r="L57" s="6"/>
      <c r="M57" s="59">
        <f t="shared" si="4"/>
        <v>2640</v>
      </c>
      <c r="N57" s="45">
        <f t="shared" si="5"/>
        <v>2640</v>
      </c>
      <c r="O57" s="45">
        <f t="shared" si="6"/>
        <v>2640</v>
      </c>
      <c r="P57" s="60">
        <v>44218</v>
      </c>
      <c r="Q57" s="60">
        <v>44582</v>
      </c>
      <c r="R57" s="62" t="s">
        <v>23</v>
      </c>
      <c r="S57" s="62" t="s">
        <v>478</v>
      </c>
    </row>
    <row r="58" s="19" customFormat="1" ht="20" customHeight="1" spans="1:19">
      <c r="A58" s="6">
        <v>52</v>
      </c>
      <c r="B58" s="42" t="s">
        <v>1260</v>
      </c>
      <c r="C58" s="43" t="s">
        <v>1242</v>
      </c>
      <c r="D58" s="6">
        <v>300</v>
      </c>
      <c r="E58" s="44">
        <v>1.85</v>
      </c>
      <c r="F58" s="43" t="s">
        <v>61</v>
      </c>
      <c r="G58" s="45">
        <f t="shared" si="3"/>
        <v>90000</v>
      </c>
      <c r="H58" s="45">
        <f t="shared" si="0"/>
        <v>13500</v>
      </c>
      <c r="I58" s="45">
        <f t="shared" si="1"/>
        <v>2340</v>
      </c>
      <c r="J58" s="45">
        <f t="shared" si="2"/>
        <v>15840</v>
      </c>
      <c r="K58" s="59"/>
      <c r="L58" s="6"/>
      <c r="M58" s="59">
        <f t="shared" si="4"/>
        <v>15840</v>
      </c>
      <c r="N58" s="45">
        <f t="shared" si="5"/>
        <v>15840</v>
      </c>
      <c r="O58" s="45">
        <f t="shared" si="6"/>
        <v>15840</v>
      </c>
      <c r="P58" s="60">
        <v>44218</v>
      </c>
      <c r="Q58" s="60">
        <v>44582</v>
      </c>
      <c r="R58" s="62" t="s">
        <v>23</v>
      </c>
      <c r="S58" s="62" t="s">
        <v>478</v>
      </c>
    </row>
    <row r="59" s="19" customFormat="1" ht="20" customHeight="1" spans="1:19">
      <c r="A59" s="6">
        <v>53</v>
      </c>
      <c r="B59" s="42" t="s">
        <v>1260</v>
      </c>
      <c r="C59" s="43" t="s">
        <v>1242</v>
      </c>
      <c r="D59" s="6">
        <v>300</v>
      </c>
      <c r="E59" s="44">
        <v>2.75</v>
      </c>
      <c r="F59" s="43" t="s">
        <v>61</v>
      </c>
      <c r="G59" s="45">
        <f t="shared" si="3"/>
        <v>90000</v>
      </c>
      <c r="H59" s="45">
        <f t="shared" si="0"/>
        <v>13500</v>
      </c>
      <c r="I59" s="45">
        <f t="shared" si="1"/>
        <v>2340</v>
      </c>
      <c r="J59" s="45">
        <f t="shared" si="2"/>
        <v>15840</v>
      </c>
      <c r="K59" s="59"/>
      <c r="L59" s="6"/>
      <c r="M59" s="59">
        <f t="shared" si="4"/>
        <v>15840</v>
      </c>
      <c r="N59" s="45">
        <f t="shared" si="5"/>
        <v>15840</v>
      </c>
      <c r="O59" s="45">
        <f t="shared" si="6"/>
        <v>15840</v>
      </c>
      <c r="P59" s="60">
        <v>44218</v>
      </c>
      <c r="Q59" s="60">
        <v>44582</v>
      </c>
      <c r="R59" s="62" t="s">
        <v>23</v>
      </c>
      <c r="S59" s="62" t="s">
        <v>478</v>
      </c>
    </row>
    <row r="60" s="19" customFormat="1" ht="20" customHeight="1" spans="1:19">
      <c r="A60" s="6">
        <v>54</v>
      </c>
      <c r="B60" s="43" t="s">
        <v>1261</v>
      </c>
      <c r="C60" s="43" t="s">
        <v>1242</v>
      </c>
      <c r="D60" s="6">
        <v>110</v>
      </c>
      <c r="E60" s="44">
        <v>2.02</v>
      </c>
      <c r="F60" s="43" t="s">
        <v>61</v>
      </c>
      <c r="G60" s="45">
        <f t="shared" si="3"/>
        <v>33000</v>
      </c>
      <c r="H60" s="45">
        <f t="shared" si="0"/>
        <v>4950</v>
      </c>
      <c r="I60" s="45">
        <f t="shared" si="1"/>
        <v>858</v>
      </c>
      <c r="J60" s="45">
        <f t="shared" si="2"/>
        <v>5808</v>
      </c>
      <c r="K60" s="59"/>
      <c r="L60" s="6"/>
      <c r="M60" s="59">
        <f t="shared" si="4"/>
        <v>5808</v>
      </c>
      <c r="N60" s="45">
        <f t="shared" si="5"/>
        <v>5808</v>
      </c>
      <c r="O60" s="45">
        <f t="shared" si="6"/>
        <v>5808</v>
      </c>
      <c r="P60" s="60">
        <v>44218</v>
      </c>
      <c r="Q60" s="60">
        <v>44582</v>
      </c>
      <c r="R60" s="62" t="s">
        <v>23</v>
      </c>
      <c r="S60" s="62" t="s">
        <v>478</v>
      </c>
    </row>
    <row r="61" s="19" customFormat="1" ht="20" customHeight="1" spans="1:19">
      <c r="A61" s="6">
        <v>55</v>
      </c>
      <c r="B61" s="43" t="s">
        <v>1261</v>
      </c>
      <c r="C61" s="43" t="s">
        <v>1242</v>
      </c>
      <c r="D61" s="6">
        <v>150</v>
      </c>
      <c r="E61" s="44">
        <v>3.73</v>
      </c>
      <c r="F61" s="43" t="s">
        <v>61</v>
      </c>
      <c r="G61" s="45">
        <f t="shared" si="3"/>
        <v>45000</v>
      </c>
      <c r="H61" s="45">
        <f t="shared" si="0"/>
        <v>6750</v>
      </c>
      <c r="I61" s="45">
        <f t="shared" si="1"/>
        <v>1170</v>
      </c>
      <c r="J61" s="45">
        <f t="shared" si="2"/>
        <v>7920</v>
      </c>
      <c r="K61" s="59"/>
      <c r="L61" s="6"/>
      <c r="M61" s="59">
        <f t="shared" si="4"/>
        <v>7920</v>
      </c>
      <c r="N61" s="45">
        <f t="shared" si="5"/>
        <v>7920</v>
      </c>
      <c r="O61" s="45">
        <f t="shared" si="6"/>
        <v>7920</v>
      </c>
      <c r="P61" s="60">
        <v>44218</v>
      </c>
      <c r="Q61" s="60">
        <v>44582</v>
      </c>
      <c r="R61" s="62" t="s">
        <v>23</v>
      </c>
      <c r="S61" s="62" t="s">
        <v>478</v>
      </c>
    </row>
    <row r="62" s="19" customFormat="1" ht="20" customHeight="1" spans="1:19">
      <c r="A62" s="6">
        <v>56</v>
      </c>
      <c r="B62" s="43" t="s">
        <v>1261</v>
      </c>
      <c r="C62" s="43" t="s">
        <v>1242</v>
      </c>
      <c r="D62" s="6">
        <v>100</v>
      </c>
      <c r="E62" s="44">
        <v>1.55</v>
      </c>
      <c r="F62" s="43" t="s">
        <v>61</v>
      </c>
      <c r="G62" s="45">
        <f t="shared" si="3"/>
        <v>30000</v>
      </c>
      <c r="H62" s="45">
        <f t="shared" si="0"/>
        <v>4500</v>
      </c>
      <c r="I62" s="45">
        <f t="shared" si="1"/>
        <v>780</v>
      </c>
      <c r="J62" s="45">
        <f t="shared" si="2"/>
        <v>5280</v>
      </c>
      <c r="K62" s="59"/>
      <c r="L62" s="6"/>
      <c r="M62" s="59">
        <f t="shared" si="4"/>
        <v>5280</v>
      </c>
      <c r="N62" s="45">
        <f t="shared" si="5"/>
        <v>5280</v>
      </c>
      <c r="O62" s="45">
        <f t="shared" si="6"/>
        <v>5280</v>
      </c>
      <c r="P62" s="60">
        <v>44218</v>
      </c>
      <c r="Q62" s="60">
        <v>44582</v>
      </c>
      <c r="R62" s="62" t="s">
        <v>23</v>
      </c>
      <c r="S62" s="62" t="s">
        <v>478</v>
      </c>
    </row>
    <row r="63" s="19" customFormat="1" ht="20" customHeight="1" spans="1:19">
      <c r="A63" s="6">
        <v>57</v>
      </c>
      <c r="B63" s="43" t="s">
        <v>1261</v>
      </c>
      <c r="C63" s="43" t="s">
        <v>1242</v>
      </c>
      <c r="D63" s="6">
        <v>200</v>
      </c>
      <c r="E63" s="44">
        <v>2.47</v>
      </c>
      <c r="F63" s="43" t="s">
        <v>61</v>
      </c>
      <c r="G63" s="45">
        <f t="shared" si="3"/>
        <v>60000</v>
      </c>
      <c r="H63" s="45">
        <f t="shared" si="0"/>
        <v>9000</v>
      </c>
      <c r="I63" s="45">
        <f t="shared" si="1"/>
        <v>1560</v>
      </c>
      <c r="J63" s="45">
        <f t="shared" si="2"/>
        <v>10560</v>
      </c>
      <c r="K63" s="59"/>
      <c r="L63" s="6"/>
      <c r="M63" s="59">
        <f t="shared" si="4"/>
        <v>10560</v>
      </c>
      <c r="N63" s="45">
        <f t="shared" si="5"/>
        <v>10560</v>
      </c>
      <c r="O63" s="45">
        <f t="shared" si="6"/>
        <v>10560</v>
      </c>
      <c r="P63" s="60">
        <v>44218</v>
      </c>
      <c r="Q63" s="60">
        <v>44582</v>
      </c>
      <c r="R63" s="62" t="s">
        <v>23</v>
      </c>
      <c r="S63" s="62" t="s">
        <v>478</v>
      </c>
    </row>
    <row r="64" s="19" customFormat="1" ht="20" customHeight="1" spans="1:19">
      <c r="A64" s="6">
        <v>58</v>
      </c>
      <c r="B64" s="42" t="s">
        <v>1262</v>
      </c>
      <c r="C64" s="43" t="s">
        <v>1242</v>
      </c>
      <c r="D64" s="6">
        <v>370</v>
      </c>
      <c r="E64" s="44">
        <v>7.88</v>
      </c>
      <c r="F64" s="43" t="s">
        <v>61</v>
      </c>
      <c r="G64" s="45">
        <f t="shared" si="3"/>
        <v>111000</v>
      </c>
      <c r="H64" s="45">
        <f t="shared" si="0"/>
        <v>16650</v>
      </c>
      <c r="I64" s="45">
        <f t="shared" si="1"/>
        <v>2886</v>
      </c>
      <c r="J64" s="45">
        <f t="shared" si="2"/>
        <v>19536</v>
      </c>
      <c r="K64" s="59"/>
      <c r="L64" s="6"/>
      <c r="M64" s="59">
        <f t="shared" si="4"/>
        <v>19536</v>
      </c>
      <c r="N64" s="45">
        <f t="shared" si="5"/>
        <v>19536</v>
      </c>
      <c r="O64" s="45">
        <f t="shared" si="6"/>
        <v>19536</v>
      </c>
      <c r="P64" s="60">
        <v>44218</v>
      </c>
      <c r="Q64" s="60">
        <v>44582</v>
      </c>
      <c r="R64" s="62" t="s">
        <v>23</v>
      </c>
      <c r="S64" s="62" t="s">
        <v>478</v>
      </c>
    </row>
    <row r="65" s="19" customFormat="1" ht="20" customHeight="1" spans="1:19">
      <c r="A65" s="6">
        <v>59</v>
      </c>
      <c r="B65" s="42" t="s">
        <v>1263</v>
      </c>
      <c r="C65" s="43" t="s">
        <v>1242</v>
      </c>
      <c r="D65" s="6">
        <v>170</v>
      </c>
      <c r="E65" s="44">
        <v>2.92</v>
      </c>
      <c r="F65" s="43" t="s">
        <v>61</v>
      </c>
      <c r="G65" s="45">
        <f t="shared" si="3"/>
        <v>51000</v>
      </c>
      <c r="H65" s="45">
        <f t="shared" si="0"/>
        <v>7650</v>
      </c>
      <c r="I65" s="45">
        <f t="shared" si="1"/>
        <v>1326</v>
      </c>
      <c r="J65" s="45">
        <f t="shared" si="2"/>
        <v>8976</v>
      </c>
      <c r="K65" s="59"/>
      <c r="L65" s="6"/>
      <c r="M65" s="59">
        <f t="shared" si="4"/>
        <v>8976</v>
      </c>
      <c r="N65" s="45">
        <f t="shared" si="5"/>
        <v>8976</v>
      </c>
      <c r="O65" s="45">
        <f t="shared" si="6"/>
        <v>8976</v>
      </c>
      <c r="P65" s="60">
        <v>44218</v>
      </c>
      <c r="Q65" s="60">
        <v>44582</v>
      </c>
      <c r="R65" s="62" t="s">
        <v>23</v>
      </c>
      <c r="S65" s="62" t="s">
        <v>478</v>
      </c>
    </row>
    <row r="66" s="19" customFormat="1" ht="20" customHeight="1" spans="1:19">
      <c r="A66" s="6">
        <v>60</v>
      </c>
      <c r="B66" s="42" t="s">
        <v>1264</v>
      </c>
      <c r="C66" s="43" t="s">
        <v>1242</v>
      </c>
      <c r="D66" s="6">
        <v>60</v>
      </c>
      <c r="E66" s="44">
        <v>0.9</v>
      </c>
      <c r="F66" s="43" t="s">
        <v>61</v>
      </c>
      <c r="G66" s="45">
        <f t="shared" si="3"/>
        <v>18000</v>
      </c>
      <c r="H66" s="45">
        <f t="shared" si="0"/>
        <v>2700</v>
      </c>
      <c r="I66" s="45">
        <f t="shared" si="1"/>
        <v>468</v>
      </c>
      <c r="J66" s="45">
        <f t="shared" si="2"/>
        <v>3168</v>
      </c>
      <c r="K66" s="59"/>
      <c r="L66" s="6"/>
      <c r="M66" s="59">
        <f t="shared" si="4"/>
        <v>3168</v>
      </c>
      <c r="N66" s="45">
        <f t="shared" si="5"/>
        <v>3168</v>
      </c>
      <c r="O66" s="45">
        <f t="shared" si="6"/>
        <v>3168</v>
      </c>
      <c r="P66" s="60">
        <v>44218</v>
      </c>
      <c r="Q66" s="60">
        <v>44582</v>
      </c>
      <c r="R66" s="62" t="s">
        <v>23</v>
      </c>
      <c r="S66" s="62" t="s">
        <v>478</v>
      </c>
    </row>
    <row r="67" s="19" customFormat="1" ht="20" customHeight="1" spans="1:19">
      <c r="A67" s="6">
        <v>61</v>
      </c>
      <c r="B67" s="42" t="s">
        <v>1264</v>
      </c>
      <c r="C67" s="43" t="s">
        <v>1242</v>
      </c>
      <c r="D67" s="6">
        <v>50</v>
      </c>
      <c r="E67" s="44">
        <v>0.75</v>
      </c>
      <c r="F67" s="43" t="s">
        <v>61</v>
      </c>
      <c r="G67" s="45">
        <f t="shared" si="3"/>
        <v>15000</v>
      </c>
      <c r="H67" s="45">
        <f t="shared" si="0"/>
        <v>2250</v>
      </c>
      <c r="I67" s="45">
        <f t="shared" si="1"/>
        <v>390</v>
      </c>
      <c r="J67" s="45">
        <f t="shared" si="2"/>
        <v>2640</v>
      </c>
      <c r="K67" s="59"/>
      <c r="L67" s="6"/>
      <c r="M67" s="59">
        <f t="shared" si="4"/>
        <v>2640</v>
      </c>
      <c r="N67" s="45">
        <f t="shared" si="5"/>
        <v>2640</v>
      </c>
      <c r="O67" s="45">
        <f t="shared" si="6"/>
        <v>2640</v>
      </c>
      <c r="P67" s="60">
        <v>44218</v>
      </c>
      <c r="Q67" s="60">
        <v>44582</v>
      </c>
      <c r="R67" s="62" t="s">
        <v>23</v>
      </c>
      <c r="S67" s="62" t="s">
        <v>478</v>
      </c>
    </row>
    <row r="68" s="19" customFormat="1" ht="20" customHeight="1" spans="1:19">
      <c r="A68" s="6">
        <v>62</v>
      </c>
      <c r="B68" s="42" t="s">
        <v>1264</v>
      </c>
      <c r="C68" s="43" t="s">
        <v>1242</v>
      </c>
      <c r="D68" s="6">
        <v>370</v>
      </c>
      <c r="E68" s="44">
        <v>6.52</v>
      </c>
      <c r="F68" s="43" t="s">
        <v>61</v>
      </c>
      <c r="G68" s="45">
        <f t="shared" si="3"/>
        <v>111000</v>
      </c>
      <c r="H68" s="45">
        <f t="shared" si="0"/>
        <v>16650</v>
      </c>
      <c r="I68" s="45">
        <f t="shared" si="1"/>
        <v>2886</v>
      </c>
      <c r="J68" s="45">
        <f t="shared" si="2"/>
        <v>19536</v>
      </c>
      <c r="K68" s="59"/>
      <c r="L68" s="6"/>
      <c r="M68" s="59">
        <f t="shared" si="4"/>
        <v>19536</v>
      </c>
      <c r="N68" s="45">
        <f t="shared" si="5"/>
        <v>19536</v>
      </c>
      <c r="O68" s="45">
        <f t="shared" si="6"/>
        <v>19536</v>
      </c>
      <c r="P68" s="60">
        <v>44218</v>
      </c>
      <c r="Q68" s="60">
        <v>44582</v>
      </c>
      <c r="R68" s="62" t="s">
        <v>23</v>
      </c>
      <c r="S68" s="62" t="s">
        <v>478</v>
      </c>
    </row>
    <row r="69" s="19" customFormat="1" ht="20" customHeight="1" spans="1:19">
      <c r="A69" s="6">
        <v>63</v>
      </c>
      <c r="B69" s="42" t="s">
        <v>1265</v>
      </c>
      <c r="C69" s="43" t="s">
        <v>1242</v>
      </c>
      <c r="D69" s="6">
        <v>200</v>
      </c>
      <c r="E69" s="44">
        <v>4.12</v>
      </c>
      <c r="F69" s="43" t="s">
        <v>61</v>
      </c>
      <c r="G69" s="45">
        <f t="shared" si="3"/>
        <v>60000</v>
      </c>
      <c r="H69" s="45">
        <f t="shared" si="0"/>
        <v>9000</v>
      </c>
      <c r="I69" s="45">
        <f t="shared" si="1"/>
        <v>1560</v>
      </c>
      <c r="J69" s="45">
        <f t="shared" si="2"/>
        <v>10560</v>
      </c>
      <c r="K69" s="59"/>
      <c r="L69" s="6"/>
      <c r="M69" s="59">
        <f t="shared" si="4"/>
        <v>10560</v>
      </c>
      <c r="N69" s="45">
        <f t="shared" si="5"/>
        <v>10560</v>
      </c>
      <c r="O69" s="45">
        <f t="shared" si="6"/>
        <v>10560</v>
      </c>
      <c r="P69" s="60">
        <v>44218</v>
      </c>
      <c r="Q69" s="60">
        <v>44582</v>
      </c>
      <c r="R69" s="62" t="s">
        <v>23</v>
      </c>
      <c r="S69" s="62" t="s">
        <v>478</v>
      </c>
    </row>
    <row r="70" s="19" customFormat="1" ht="20" customHeight="1" spans="1:19">
      <c r="A70" s="6">
        <v>64</v>
      </c>
      <c r="B70" s="42" t="s">
        <v>1266</v>
      </c>
      <c r="C70" s="43" t="s">
        <v>1242</v>
      </c>
      <c r="D70" s="6">
        <v>370</v>
      </c>
      <c r="E70" s="44">
        <v>5.32</v>
      </c>
      <c r="F70" s="43" t="s">
        <v>61</v>
      </c>
      <c r="G70" s="45">
        <f t="shared" si="3"/>
        <v>111000</v>
      </c>
      <c r="H70" s="45">
        <f t="shared" si="0"/>
        <v>16650</v>
      </c>
      <c r="I70" s="45">
        <f t="shared" si="1"/>
        <v>2886</v>
      </c>
      <c r="J70" s="45">
        <f t="shared" si="2"/>
        <v>19536</v>
      </c>
      <c r="K70" s="59"/>
      <c r="L70" s="6"/>
      <c r="M70" s="59">
        <f t="shared" si="4"/>
        <v>19536</v>
      </c>
      <c r="N70" s="45">
        <f t="shared" si="5"/>
        <v>19536</v>
      </c>
      <c r="O70" s="45">
        <f t="shared" si="6"/>
        <v>19536</v>
      </c>
      <c r="P70" s="60">
        <v>44218</v>
      </c>
      <c r="Q70" s="60">
        <v>44582</v>
      </c>
      <c r="R70" s="62" t="s">
        <v>23</v>
      </c>
      <c r="S70" s="62" t="s">
        <v>478</v>
      </c>
    </row>
    <row r="71" s="19" customFormat="1" ht="20" customHeight="1" spans="1:19">
      <c r="A71" s="6">
        <v>65</v>
      </c>
      <c r="B71" s="43" t="s">
        <v>1267</v>
      </c>
      <c r="C71" s="43" t="s">
        <v>1242</v>
      </c>
      <c r="D71" s="6">
        <v>1200</v>
      </c>
      <c r="E71" s="44">
        <v>20.52</v>
      </c>
      <c r="F71" s="43" t="s">
        <v>61</v>
      </c>
      <c r="G71" s="45">
        <f t="shared" si="3"/>
        <v>360000</v>
      </c>
      <c r="H71" s="45">
        <f t="shared" ref="H71:H101" si="7">D71*300*15%</f>
        <v>54000</v>
      </c>
      <c r="I71" s="45">
        <f t="shared" ref="I71:I101" si="8">D71*300*0.026</f>
        <v>9360</v>
      </c>
      <c r="J71" s="45">
        <f t="shared" ref="J71:J101" si="9">H71+I71</f>
        <v>63360</v>
      </c>
      <c r="K71" s="59"/>
      <c r="L71" s="6"/>
      <c r="M71" s="59">
        <f t="shared" si="4"/>
        <v>63360</v>
      </c>
      <c r="N71" s="45">
        <f t="shared" si="5"/>
        <v>63360</v>
      </c>
      <c r="O71" s="45">
        <f t="shared" si="6"/>
        <v>63360</v>
      </c>
      <c r="P71" s="60">
        <v>44218</v>
      </c>
      <c r="Q71" s="60">
        <v>44582</v>
      </c>
      <c r="R71" s="62" t="s">
        <v>23</v>
      </c>
      <c r="S71" s="62" t="s">
        <v>478</v>
      </c>
    </row>
    <row r="72" s="19" customFormat="1" ht="20" customHeight="1" spans="1:19">
      <c r="A72" s="6">
        <v>66</v>
      </c>
      <c r="B72" s="43" t="s">
        <v>1267</v>
      </c>
      <c r="C72" s="43" t="s">
        <v>1242</v>
      </c>
      <c r="D72" s="6">
        <v>130</v>
      </c>
      <c r="E72" s="44">
        <v>3.2</v>
      </c>
      <c r="F72" s="43" t="s">
        <v>61</v>
      </c>
      <c r="G72" s="45">
        <f t="shared" ref="G72:G101" si="10">D72*300</f>
        <v>39000</v>
      </c>
      <c r="H72" s="45">
        <f t="shared" si="7"/>
        <v>5850</v>
      </c>
      <c r="I72" s="45">
        <f t="shared" si="8"/>
        <v>1014</v>
      </c>
      <c r="J72" s="45">
        <f t="shared" si="9"/>
        <v>6864</v>
      </c>
      <c r="K72" s="59"/>
      <c r="L72" s="6"/>
      <c r="M72" s="59">
        <f t="shared" ref="M72:M101" si="11">J72*1</f>
        <v>6864</v>
      </c>
      <c r="N72" s="45">
        <f t="shared" ref="N72:N101" si="12">L72+M72</f>
        <v>6864</v>
      </c>
      <c r="O72" s="45">
        <f t="shared" ref="O72:O101" si="13">K72+N72</f>
        <v>6864</v>
      </c>
      <c r="P72" s="60">
        <v>44218</v>
      </c>
      <c r="Q72" s="60">
        <v>44582</v>
      </c>
      <c r="R72" s="62" t="s">
        <v>23</v>
      </c>
      <c r="S72" s="62" t="s">
        <v>478</v>
      </c>
    </row>
    <row r="73" s="19" customFormat="1" ht="20" customHeight="1" spans="1:19">
      <c r="A73" s="6">
        <v>67</v>
      </c>
      <c r="B73" s="43" t="s">
        <v>1268</v>
      </c>
      <c r="C73" s="43" t="s">
        <v>1242</v>
      </c>
      <c r="D73" s="6">
        <v>800</v>
      </c>
      <c r="E73" s="44">
        <v>21.53</v>
      </c>
      <c r="F73" s="43" t="s">
        <v>61</v>
      </c>
      <c r="G73" s="45">
        <f t="shared" si="10"/>
        <v>240000</v>
      </c>
      <c r="H73" s="45">
        <f t="shared" si="7"/>
        <v>36000</v>
      </c>
      <c r="I73" s="45">
        <f t="shared" si="8"/>
        <v>6240</v>
      </c>
      <c r="J73" s="45">
        <f t="shared" si="9"/>
        <v>42240</v>
      </c>
      <c r="K73" s="59"/>
      <c r="L73" s="6"/>
      <c r="M73" s="59">
        <f t="shared" si="11"/>
        <v>42240</v>
      </c>
      <c r="N73" s="45">
        <f t="shared" si="12"/>
        <v>42240</v>
      </c>
      <c r="O73" s="45">
        <f t="shared" si="13"/>
        <v>42240</v>
      </c>
      <c r="P73" s="60">
        <v>44218</v>
      </c>
      <c r="Q73" s="60">
        <v>44582</v>
      </c>
      <c r="R73" s="62" t="s">
        <v>23</v>
      </c>
      <c r="S73" s="62" t="s">
        <v>478</v>
      </c>
    </row>
    <row r="74" s="19" customFormat="1" ht="20" customHeight="1" spans="1:19">
      <c r="A74" s="6">
        <v>68</v>
      </c>
      <c r="B74" s="43" t="s">
        <v>1269</v>
      </c>
      <c r="C74" s="43" t="s">
        <v>1242</v>
      </c>
      <c r="D74" s="6">
        <v>700</v>
      </c>
      <c r="E74" s="44">
        <v>24.06</v>
      </c>
      <c r="F74" s="43" t="s">
        <v>61</v>
      </c>
      <c r="G74" s="45">
        <f t="shared" si="10"/>
        <v>210000</v>
      </c>
      <c r="H74" s="45">
        <f t="shared" si="7"/>
        <v>31500</v>
      </c>
      <c r="I74" s="45">
        <f t="shared" si="8"/>
        <v>5460</v>
      </c>
      <c r="J74" s="45">
        <f t="shared" si="9"/>
        <v>36960</v>
      </c>
      <c r="K74" s="59"/>
      <c r="L74" s="6"/>
      <c r="M74" s="59">
        <f t="shared" si="11"/>
        <v>36960</v>
      </c>
      <c r="N74" s="45">
        <f t="shared" si="12"/>
        <v>36960</v>
      </c>
      <c r="O74" s="45">
        <f t="shared" si="13"/>
        <v>36960</v>
      </c>
      <c r="P74" s="60">
        <v>44218</v>
      </c>
      <c r="Q74" s="60">
        <v>44582</v>
      </c>
      <c r="R74" s="62" t="s">
        <v>23</v>
      </c>
      <c r="S74" s="62" t="s">
        <v>478</v>
      </c>
    </row>
    <row r="75" s="19" customFormat="1" ht="20" customHeight="1" spans="1:19">
      <c r="A75" s="6">
        <v>69</v>
      </c>
      <c r="B75" s="43" t="s">
        <v>1270</v>
      </c>
      <c r="C75" s="43" t="s">
        <v>1242</v>
      </c>
      <c r="D75" s="6">
        <v>425</v>
      </c>
      <c r="E75" s="44">
        <v>8.53</v>
      </c>
      <c r="F75" s="43" t="s">
        <v>61</v>
      </c>
      <c r="G75" s="45">
        <f t="shared" si="10"/>
        <v>127500</v>
      </c>
      <c r="H75" s="45">
        <f t="shared" si="7"/>
        <v>19125</v>
      </c>
      <c r="I75" s="45">
        <f t="shared" si="8"/>
        <v>3315</v>
      </c>
      <c r="J75" s="45">
        <f t="shared" si="9"/>
        <v>22440</v>
      </c>
      <c r="K75" s="59"/>
      <c r="L75" s="6"/>
      <c r="M75" s="59">
        <f t="shared" si="11"/>
        <v>22440</v>
      </c>
      <c r="N75" s="45">
        <f t="shared" si="12"/>
        <v>22440</v>
      </c>
      <c r="O75" s="45">
        <f t="shared" si="13"/>
        <v>22440</v>
      </c>
      <c r="P75" s="60">
        <v>44218</v>
      </c>
      <c r="Q75" s="60">
        <v>44582</v>
      </c>
      <c r="R75" s="62" t="s">
        <v>23</v>
      </c>
      <c r="S75" s="62" t="s">
        <v>478</v>
      </c>
    </row>
    <row r="76" s="19" customFormat="1" ht="20" customHeight="1" spans="1:19">
      <c r="A76" s="6">
        <v>70</v>
      </c>
      <c r="B76" s="43" t="s">
        <v>1271</v>
      </c>
      <c r="C76" s="43" t="s">
        <v>1242</v>
      </c>
      <c r="D76" s="6">
        <v>140</v>
      </c>
      <c r="E76" s="44">
        <v>3.18</v>
      </c>
      <c r="F76" s="43" t="s">
        <v>61</v>
      </c>
      <c r="G76" s="45">
        <f t="shared" si="10"/>
        <v>42000</v>
      </c>
      <c r="H76" s="45">
        <f t="shared" si="7"/>
        <v>6300</v>
      </c>
      <c r="I76" s="45">
        <f t="shared" si="8"/>
        <v>1092</v>
      </c>
      <c r="J76" s="45">
        <f t="shared" si="9"/>
        <v>7392</v>
      </c>
      <c r="K76" s="59"/>
      <c r="L76" s="6"/>
      <c r="M76" s="59">
        <f t="shared" si="11"/>
        <v>7392</v>
      </c>
      <c r="N76" s="45">
        <f t="shared" si="12"/>
        <v>7392</v>
      </c>
      <c r="O76" s="45">
        <f t="shared" si="13"/>
        <v>7392</v>
      </c>
      <c r="P76" s="60">
        <v>44218</v>
      </c>
      <c r="Q76" s="60">
        <v>44582</v>
      </c>
      <c r="R76" s="62" t="s">
        <v>23</v>
      </c>
      <c r="S76" s="62" t="s">
        <v>478</v>
      </c>
    </row>
    <row r="77" s="19" customFormat="1" ht="20" customHeight="1" spans="1:19">
      <c r="A77" s="6">
        <v>71</v>
      </c>
      <c r="B77" s="43" t="s">
        <v>1271</v>
      </c>
      <c r="C77" s="43" t="s">
        <v>1242</v>
      </c>
      <c r="D77" s="6">
        <v>60</v>
      </c>
      <c r="E77" s="44">
        <v>0.51</v>
      </c>
      <c r="F77" s="43" t="s">
        <v>61</v>
      </c>
      <c r="G77" s="45">
        <f t="shared" si="10"/>
        <v>18000</v>
      </c>
      <c r="H77" s="45">
        <f t="shared" si="7"/>
        <v>2700</v>
      </c>
      <c r="I77" s="45">
        <f t="shared" si="8"/>
        <v>468</v>
      </c>
      <c r="J77" s="45">
        <f t="shared" si="9"/>
        <v>3168</v>
      </c>
      <c r="K77" s="59"/>
      <c r="L77" s="6"/>
      <c r="M77" s="59">
        <f t="shared" si="11"/>
        <v>3168</v>
      </c>
      <c r="N77" s="45">
        <f t="shared" si="12"/>
        <v>3168</v>
      </c>
      <c r="O77" s="45">
        <f t="shared" si="13"/>
        <v>3168</v>
      </c>
      <c r="P77" s="60">
        <v>44218</v>
      </c>
      <c r="Q77" s="60">
        <v>44582</v>
      </c>
      <c r="R77" s="62" t="s">
        <v>23</v>
      </c>
      <c r="S77" s="62" t="s">
        <v>478</v>
      </c>
    </row>
    <row r="78" s="19" customFormat="1" ht="20" customHeight="1" spans="1:19">
      <c r="A78" s="6">
        <v>72</v>
      </c>
      <c r="B78" s="43" t="s">
        <v>1271</v>
      </c>
      <c r="C78" s="43" t="s">
        <v>1242</v>
      </c>
      <c r="D78" s="6">
        <v>120</v>
      </c>
      <c r="E78" s="44">
        <v>2.53</v>
      </c>
      <c r="F78" s="43" t="s">
        <v>61</v>
      </c>
      <c r="G78" s="45">
        <f t="shared" si="10"/>
        <v>36000</v>
      </c>
      <c r="H78" s="45">
        <f t="shared" si="7"/>
        <v>5400</v>
      </c>
      <c r="I78" s="45">
        <f t="shared" si="8"/>
        <v>936</v>
      </c>
      <c r="J78" s="45">
        <f t="shared" si="9"/>
        <v>6336</v>
      </c>
      <c r="K78" s="59"/>
      <c r="L78" s="6"/>
      <c r="M78" s="59">
        <f t="shared" si="11"/>
        <v>6336</v>
      </c>
      <c r="N78" s="45">
        <f t="shared" si="12"/>
        <v>6336</v>
      </c>
      <c r="O78" s="45">
        <f t="shared" si="13"/>
        <v>6336</v>
      </c>
      <c r="P78" s="60">
        <v>44218</v>
      </c>
      <c r="Q78" s="60">
        <v>44582</v>
      </c>
      <c r="R78" s="62" t="s">
        <v>23</v>
      </c>
      <c r="S78" s="62" t="s">
        <v>478</v>
      </c>
    </row>
    <row r="79" s="19" customFormat="1" ht="20" customHeight="1" spans="1:19">
      <c r="A79" s="6">
        <v>73</v>
      </c>
      <c r="B79" s="43" t="s">
        <v>1272</v>
      </c>
      <c r="C79" s="43" t="s">
        <v>1242</v>
      </c>
      <c r="D79" s="6">
        <v>1200</v>
      </c>
      <c r="E79" s="44">
        <v>45.38</v>
      </c>
      <c r="F79" s="43" t="s">
        <v>61</v>
      </c>
      <c r="G79" s="45">
        <f t="shared" si="10"/>
        <v>360000</v>
      </c>
      <c r="H79" s="45">
        <f t="shared" si="7"/>
        <v>54000</v>
      </c>
      <c r="I79" s="45">
        <f t="shared" si="8"/>
        <v>9360</v>
      </c>
      <c r="J79" s="45">
        <f t="shared" si="9"/>
        <v>63360</v>
      </c>
      <c r="K79" s="59"/>
      <c r="L79" s="6"/>
      <c r="M79" s="59">
        <f t="shared" si="11"/>
        <v>63360</v>
      </c>
      <c r="N79" s="45">
        <f t="shared" si="12"/>
        <v>63360</v>
      </c>
      <c r="O79" s="45">
        <f t="shared" si="13"/>
        <v>63360</v>
      </c>
      <c r="P79" s="60">
        <v>44218</v>
      </c>
      <c r="Q79" s="60">
        <v>44582</v>
      </c>
      <c r="R79" s="62" t="s">
        <v>23</v>
      </c>
      <c r="S79" s="62" t="s">
        <v>478</v>
      </c>
    </row>
    <row r="80" s="19" customFormat="1" ht="20" customHeight="1" spans="1:19">
      <c r="A80" s="6">
        <v>74</v>
      </c>
      <c r="B80" s="43" t="s">
        <v>1273</v>
      </c>
      <c r="C80" s="43" t="s">
        <v>1242</v>
      </c>
      <c r="D80" s="6">
        <v>550</v>
      </c>
      <c r="E80" s="44">
        <v>10.07</v>
      </c>
      <c r="F80" s="43" t="s">
        <v>61</v>
      </c>
      <c r="G80" s="45">
        <f t="shared" si="10"/>
        <v>165000</v>
      </c>
      <c r="H80" s="45">
        <f t="shared" si="7"/>
        <v>24750</v>
      </c>
      <c r="I80" s="45">
        <f t="shared" si="8"/>
        <v>4290</v>
      </c>
      <c r="J80" s="45">
        <f t="shared" si="9"/>
        <v>29040</v>
      </c>
      <c r="K80" s="59"/>
      <c r="L80" s="6"/>
      <c r="M80" s="59">
        <f t="shared" si="11"/>
        <v>29040</v>
      </c>
      <c r="N80" s="45">
        <f t="shared" si="12"/>
        <v>29040</v>
      </c>
      <c r="O80" s="45">
        <f t="shared" si="13"/>
        <v>29040</v>
      </c>
      <c r="P80" s="60">
        <v>44218</v>
      </c>
      <c r="Q80" s="60">
        <v>44582</v>
      </c>
      <c r="R80" s="62" t="s">
        <v>23</v>
      </c>
      <c r="S80" s="62" t="s">
        <v>478</v>
      </c>
    </row>
    <row r="81" s="19" customFormat="1" ht="20" customHeight="1" spans="1:19">
      <c r="A81" s="6">
        <v>75</v>
      </c>
      <c r="B81" s="43" t="s">
        <v>1274</v>
      </c>
      <c r="C81" s="43" t="s">
        <v>1242</v>
      </c>
      <c r="D81" s="6">
        <v>270</v>
      </c>
      <c r="E81" s="44">
        <v>5.16</v>
      </c>
      <c r="F81" s="43" t="s">
        <v>61</v>
      </c>
      <c r="G81" s="45">
        <f t="shared" si="10"/>
        <v>81000</v>
      </c>
      <c r="H81" s="45">
        <f t="shared" si="7"/>
        <v>12150</v>
      </c>
      <c r="I81" s="45">
        <f t="shared" si="8"/>
        <v>2106</v>
      </c>
      <c r="J81" s="45">
        <f t="shared" si="9"/>
        <v>14256</v>
      </c>
      <c r="K81" s="59"/>
      <c r="L81" s="6"/>
      <c r="M81" s="59">
        <f t="shared" si="11"/>
        <v>14256</v>
      </c>
      <c r="N81" s="45">
        <f t="shared" si="12"/>
        <v>14256</v>
      </c>
      <c r="O81" s="45">
        <f t="shared" si="13"/>
        <v>14256</v>
      </c>
      <c r="P81" s="60">
        <v>44218</v>
      </c>
      <c r="Q81" s="60">
        <v>44582</v>
      </c>
      <c r="R81" s="62" t="s">
        <v>23</v>
      </c>
      <c r="S81" s="62" t="s">
        <v>478</v>
      </c>
    </row>
    <row r="82" s="19" customFormat="1" ht="20" customHeight="1" spans="1:19">
      <c r="A82" s="6">
        <v>76</v>
      </c>
      <c r="B82" s="43" t="s">
        <v>1274</v>
      </c>
      <c r="C82" s="43" t="s">
        <v>1242</v>
      </c>
      <c r="D82" s="6">
        <v>46</v>
      </c>
      <c r="E82" s="44">
        <v>0.68</v>
      </c>
      <c r="F82" s="43" t="s">
        <v>61</v>
      </c>
      <c r="G82" s="45">
        <f t="shared" si="10"/>
        <v>13800</v>
      </c>
      <c r="H82" s="45">
        <f t="shared" si="7"/>
        <v>2070</v>
      </c>
      <c r="I82" s="45">
        <f t="shared" si="8"/>
        <v>358.8</v>
      </c>
      <c r="J82" s="45">
        <f t="shared" si="9"/>
        <v>2428.8</v>
      </c>
      <c r="K82" s="59"/>
      <c r="L82" s="6"/>
      <c r="M82" s="59">
        <f t="shared" si="11"/>
        <v>2428.8</v>
      </c>
      <c r="N82" s="45">
        <f t="shared" si="12"/>
        <v>2428.8</v>
      </c>
      <c r="O82" s="45">
        <f t="shared" si="13"/>
        <v>2428.8</v>
      </c>
      <c r="P82" s="60">
        <v>44218</v>
      </c>
      <c r="Q82" s="60">
        <v>44582</v>
      </c>
      <c r="R82" s="62" t="s">
        <v>23</v>
      </c>
      <c r="S82" s="62" t="s">
        <v>478</v>
      </c>
    </row>
    <row r="83" s="19" customFormat="1" ht="20" customHeight="1" spans="1:19">
      <c r="A83" s="6">
        <v>77</v>
      </c>
      <c r="B83" s="43" t="s">
        <v>1275</v>
      </c>
      <c r="C83" s="43" t="s">
        <v>1242</v>
      </c>
      <c r="D83" s="6">
        <v>400</v>
      </c>
      <c r="E83" s="44">
        <v>8.2</v>
      </c>
      <c r="F83" s="43" t="s">
        <v>61</v>
      </c>
      <c r="G83" s="45">
        <f t="shared" si="10"/>
        <v>120000</v>
      </c>
      <c r="H83" s="45">
        <f t="shared" si="7"/>
        <v>18000</v>
      </c>
      <c r="I83" s="45">
        <f t="shared" si="8"/>
        <v>3120</v>
      </c>
      <c r="J83" s="45">
        <f t="shared" si="9"/>
        <v>21120</v>
      </c>
      <c r="K83" s="59"/>
      <c r="L83" s="6"/>
      <c r="M83" s="59">
        <f t="shared" si="11"/>
        <v>21120</v>
      </c>
      <c r="N83" s="45">
        <f t="shared" si="12"/>
        <v>21120</v>
      </c>
      <c r="O83" s="45">
        <f t="shared" si="13"/>
        <v>21120</v>
      </c>
      <c r="P83" s="60">
        <v>44218</v>
      </c>
      <c r="Q83" s="60">
        <v>44582</v>
      </c>
      <c r="R83" s="62" t="s">
        <v>23</v>
      </c>
      <c r="S83" s="62" t="s">
        <v>478</v>
      </c>
    </row>
    <row r="84" s="19" customFormat="1" ht="20" customHeight="1" spans="1:19">
      <c r="A84" s="6">
        <v>78</v>
      </c>
      <c r="B84" s="43" t="s">
        <v>1275</v>
      </c>
      <c r="C84" s="43" t="s">
        <v>1242</v>
      </c>
      <c r="D84" s="6">
        <v>200</v>
      </c>
      <c r="E84" s="44">
        <v>4.66</v>
      </c>
      <c r="F84" s="43" t="s">
        <v>61</v>
      </c>
      <c r="G84" s="45">
        <f t="shared" si="10"/>
        <v>60000</v>
      </c>
      <c r="H84" s="45">
        <f t="shared" si="7"/>
        <v>9000</v>
      </c>
      <c r="I84" s="45">
        <f t="shared" si="8"/>
        <v>1560</v>
      </c>
      <c r="J84" s="45">
        <f t="shared" si="9"/>
        <v>10560</v>
      </c>
      <c r="K84" s="59"/>
      <c r="L84" s="6"/>
      <c r="M84" s="59">
        <f t="shared" si="11"/>
        <v>10560</v>
      </c>
      <c r="N84" s="45">
        <f t="shared" si="12"/>
        <v>10560</v>
      </c>
      <c r="O84" s="45">
        <f t="shared" si="13"/>
        <v>10560</v>
      </c>
      <c r="P84" s="60">
        <v>44218</v>
      </c>
      <c r="Q84" s="60">
        <v>44582</v>
      </c>
      <c r="R84" s="62" t="s">
        <v>23</v>
      </c>
      <c r="S84" s="62" t="s">
        <v>478</v>
      </c>
    </row>
    <row r="85" s="19" customFormat="1" ht="20" customHeight="1" spans="1:19">
      <c r="A85" s="6">
        <v>79</v>
      </c>
      <c r="B85" s="43" t="s">
        <v>1276</v>
      </c>
      <c r="C85" s="43" t="s">
        <v>1242</v>
      </c>
      <c r="D85" s="6">
        <v>300</v>
      </c>
      <c r="E85" s="44">
        <v>5.15</v>
      </c>
      <c r="F85" s="43" t="s">
        <v>61</v>
      </c>
      <c r="G85" s="45">
        <f t="shared" si="10"/>
        <v>90000</v>
      </c>
      <c r="H85" s="45">
        <f t="shared" si="7"/>
        <v>13500</v>
      </c>
      <c r="I85" s="45">
        <f t="shared" si="8"/>
        <v>2340</v>
      </c>
      <c r="J85" s="45">
        <f t="shared" si="9"/>
        <v>15840</v>
      </c>
      <c r="K85" s="59"/>
      <c r="L85" s="6"/>
      <c r="M85" s="59">
        <f t="shared" si="11"/>
        <v>15840</v>
      </c>
      <c r="N85" s="45">
        <f t="shared" si="12"/>
        <v>15840</v>
      </c>
      <c r="O85" s="45">
        <f t="shared" si="13"/>
        <v>15840</v>
      </c>
      <c r="P85" s="60">
        <v>44218</v>
      </c>
      <c r="Q85" s="60">
        <v>44582</v>
      </c>
      <c r="R85" s="62" t="s">
        <v>23</v>
      </c>
      <c r="S85" s="62" t="s">
        <v>478</v>
      </c>
    </row>
    <row r="86" s="19" customFormat="1" ht="20" customHeight="1" spans="1:19">
      <c r="A86" s="6">
        <v>80</v>
      </c>
      <c r="B86" s="43" t="s">
        <v>1277</v>
      </c>
      <c r="C86" s="43" t="s">
        <v>1242</v>
      </c>
      <c r="D86" s="6">
        <v>60</v>
      </c>
      <c r="E86" s="44">
        <v>1.69</v>
      </c>
      <c r="F86" s="43" t="s">
        <v>61</v>
      </c>
      <c r="G86" s="45">
        <f t="shared" si="10"/>
        <v>18000</v>
      </c>
      <c r="H86" s="45">
        <f t="shared" si="7"/>
        <v>2700</v>
      </c>
      <c r="I86" s="45">
        <f t="shared" si="8"/>
        <v>468</v>
      </c>
      <c r="J86" s="45">
        <f t="shared" si="9"/>
        <v>3168</v>
      </c>
      <c r="K86" s="59"/>
      <c r="L86" s="6"/>
      <c r="M86" s="59">
        <f t="shared" si="11"/>
        <v>3168</v>
      </c>
      <c r="N86" s="45">
        <f t="shared" si="12"/>
        <v>3168</v>
      </c>
      <c r="O86" s="45">
        <f t="shared" si="13"/>
        <v>3168</v>
      </c>
      <c r="P86" s="60">
        <v>44218</v>
      </c>
      <c r="Q86" s="60">
        <v>44582</v>
      </c>
      <c r="R86" s="62" t="s">
        <v>23</v>
      </c>
      <c r="S86" s="62" t="s">
        <v>478</v>
      </c>
    </row>
    <row r="87" s="19" customFormat="1" ht="20" customHeight="1" spans="1:19">
      <c r="A87" s="6">
        <v>81</v>
      </c>
      <c r="B87" s="43" t="s">
        <v>1278</v>
      </c>
      <c r="C87" s="43" t="s">
        <v>1242</v>
      </c>
      <c r="D87" s="6">
        <v>200</v>
      </c>
      <c r="E87" s="44">
        <v>4.56</v>
      </c>
      <c r="F87" s="43" t="s">
        <v>61</v>
      </c>
      <c r="G87" s="45">
        <f t="shared" si="10"/>
        <v>60000</v>
      </c>
      <c r="H87" s="45">
        <f t="shared" si="7"/>
        <v>9000</v>
      </c>
      <c r="I87" s="45">
        <f t="shared" si="8"/>
        <v>1560</v>
      </c>
      <c r="J87" s="45">
        <f t="shared" si="9"/>
        <v>10560</v>
      </c>
      <c r="K87" s="59"/>
      <c r="L87" s="6"/>
      <c r="M87" s="59">
        <f t="shared" si="11"/>
        <v>10560</v>
      </c>
      <c r="N87" s="45">
        <f t="shared" si="12"/>
        <v>10560</v>
      </c>
      <c r="O87" s="45">
        <f t="shared" si="13"/>
        <v>10560</v>
      </c>
      <c r="P87" s="60">
        <v>44218</v>
      </c>
      <c r="Q87" s="60">
        <v>44582</v>
      </c>
      <c r="R87" s="62" t="s">
        <v>23</v>
      </c>
      <c r="S87" s="62" t="s">
        <v>478</v>
      </c>
    </row>
    <row r="88" s="19" customFormat="1" ht="20" customHeight="1" spans="1:19">
      <c r="A88" s="6">
        <v>82</v>
      </c>
      <c r="B88" s="43" t="s">
        <v>1279</v>
      </c>
      <c r="C88" s="43" t="s">
        <v>1242</v>
      </c>
      <c r="D88" s="6">
        <v>130</v>
      </c>
      <c r="E88" s="44">
        <v>2.28</v>
      </c>
      <c r="F88" s="43" t="s">
        <v>61</v>
      </c>
      <c r="G88" s="45">
        <f t="shared" si="10"/>
        <v>39000</v>
      </c>
      <c r="H88" s="45">
        <f t="shared" si="7"/>
        <v>5850</v>
      </c>
      <c r="I88" s="45">
        <f t="shared" si="8"/>
        <v>1014</v>
      </c>
      <c r="J88" s="45">
        <f t="shared" si="9"/>
        <v>6864</v>
      </c>
      <c r="K88" s="59"/>
      <c r="L88" s="6"/>
      <c r="M88" s="59">
        <f t="shared" si="11"/>
        <v>6864</v>
      </c>
      <c r="N88" s="45">
        <f t="shared" si="12"/>
        <v>6864</v>
      </c>
      <c r="O88" s="45">
        <f t="shared" si="13"/>
        <v>6864</v>
      </c>
      <c r="P88" s="60">
        <v>44218</v>
      </c>
      <c r="Q88" s="60">
        <v>44582</v>
      </c>
      <c r="R88" s="62" t="s">
        <v>23</v>
      </c>
      <c r="S88" s="62" t="s">
        <v>478</v>
      </c>
    </row>
    <row r="89" s="19" customFormat="1" ht="20" customHeight="1" spans="1:19">
      <c r="A89" s="6">
        <v>83</v>
      </c>
      <c r="B89" s="43" t="s">
        <v>1279</v>
      </c>
      <c r="C89" s="43" t="s">
        <v>1242</v>
      </c>
      <c r="D89" s="6">
        <v>70</v>
      </c>
      <c r="E89" s="44">
        <v>1.55</v>
      </c>
      <c r="F89" s="43" t="s">
        <v>61</v>
      </c>
      <c r="G89" s="45">
        <f t="shared" si="10"/>
        <v>21000</v>
      </c>
      <c r="H89" s="45">
        <f t="shared" si="7"/>
        <v>3150</v>
      </c>
      <c r="I89" s="45">
        <f t="shared" si="8"/>
        <v>546</v>
      </c>
      <c r="J89" s="45">
        <f t="shared" si="9"/>
        <v>3696</v>
      </c>
      <c r="K89" s="59"/>
      <c r="L89" s="6"/>
      <c r="M89" s="59">
        <f t="shared" si="11"/>
        <v>3696</v>
      </c>
      <c r="N89" s="45">
        <f t="shared" si="12"/>
        <v>3696</v>
      </c>
      <c r="O89" s="45">
        <f t="shared" si="13"/>
        <v>3696</v>
      </c>
      <c r="P89" s="60">
        <v>44218</v>
      </c>
      <c r="Q89" s="60">
        <v>44582</v>
      </c>
      <c r="R89" s="62" t="s">
        <v>23</v>
      </c>
      <c r="S89" s="62" t="s">
        <v>478</v>
      </c>
    </row>
    <row r="90" s="19" customFormat="1" ht="20" customHeight="1" spans="1:19">
      <c r="A90" s="6">
        <v>84</v>
      </c>
      <c r="B90" s="43" t="s">
        <v>1279</v>
      </c>
      <c r="C90" s="43" t="s">
        <v>1242</v>
      </c>
      <c r="D90" s="6">
        <v>500</v>
      </c>
      <c r="E90" s="44">
        <v>10.14</v>
      </c>
      <c r="F90" s="43" t="s">
        <v>61</v>
      </c>
      <c r="G90" s="45">
        <f t="shared" si="10"/>
        <v>150000</v>
      </c>
      <c r="H90" s="45">
        <f t="shared" si="7"/>
        <v>22500</v>
      </c>
      <c r="I90" s="45">
        <f t="shared" si="8"/>
        <v>3900</v>
      </c>
      <c r="J90" s="45">
        <f t="shared" si="9"/>
        <v>26400</v>
      </c>
      <c r="K90" s="59"/>
      <c r="L90" s="6"/>
      <c r="M90" s="59">
        <f t="shared" si="11"/>
        <v>26400</v>
      </c>
      <c r="N90" s="45">
        <f t="shared" si="12"/>
        <v>26400</v>
      </c>
      <c r="O90" s="45">
        <f t="shared" si="13"/>
        <v>26400</v>
      </c>
      <c r="P90" s="60">
        <v>44218</v>
      </c>
      <c r="Q90" s="60">
        <v>44582</v>
      </c>
      <c r="R90" s="62" t="s">
        <v>23</v>
      </c>
      <c r="S90" s="62" t="s">
        <v>478</v>
      </c>
    </row>
    <row r="91" s="19" customFormat="1" ht="20" customHeight="1" spans="1:19">
      <c r="A91" s="6">
        <v>85</v>
      </c>
      <c r="B91" s="43" t="s">
        <v>1280</v>
      </c>
      <c r="C91" s="43" t="s">
        <v>1242</v>
      </c>
      <c r="D91" s="6">
        <v>100</v>
      </c>
      <c r="E91" s="44">
        <v>1.1</v>
      </c>
      <c r="F91" s="43" t="s">
        <v>61</v>
      </c>
      <c r="G91" s="45">
        <f t="shared" si="10"/>
        <v>30000</v>
      </c>
      <c r="H91" s="45">
        <f t="shared" si="7"/>
        <v>4500</v>
      </c>
      <c r="I91" s="45">
        <f t="shared" si="8"/>
        <v>780</v>
      </c>
      <c r="J91" s="45">
        <f t="shared" si="9"/>
        <v>5280</v>
      </c>
      <c r="K91" s="59"/>
      <c r="L91" s="6"/>
      <c r="M91" s="59">
        <f t="shared" si="11"/>
        <v>5280</v>
      </c>
      <c r="N91" s="45">
        <f t="shared" si="12"/>
        <v>5280</v>
      </c>
      <c r="O91" s="45">
        <f t="shared" si="13"/>
        <v>5280</v>
      </c>
      <c r="P91" s="60">
        <v>44218</v>
      </c>
      <c r="Q91" s="60">
        <v>44582</v>
      </c>
      <c r="R91" s="62" t="s">
        <v>23</v>
      </c>
      <c r="S91" s="62" t="s">
        <v>478</v>
      </c>
    </row>
    <row r="92" s="19" customFormat="1" ht="20" customHeight="1" spans="1:19">
      <c r="A92" s="6">
        <v>86</v>
      </c>
      <c r="B92" s="43" t="s">
        <v>1280</v>
      </c>
      <c r="C92" s="43" t="s">
        <v>1242</v>
      </c>
      <c r="D92" s="6">
        <v>500</v>
      </c>
      <c r="E92" s="44">
        <v>7.89</v>
      </c>
      <c r="F92" s="43" t="s">
        <v>61</v>
      </c>
      <c r="G92" s="45">
        <f t="shared" si="10"/>
        <v>150000</v>
      </c>
      <c r="H92" s="45">
        <f t="shared" si="7"/>
        <v>22500</v>
      </c>
      <c r="I92" s="45">
        <f t="shared" si="8"/>
        <v>3900</v>
      </c>
      <c r="J92" s="45">
        <f t="shared" si="9"/>
        <v>26400</v>
      </c>
      <c r="K92" s="59"/>
      <c r="L92" s="6"/>
      <c r="M92" s="59">
        <f t="shared" si="11"/>
        <v>26400</v>
      </c>
      <c r="N92" s="45">
        <f t="shared" si="12"/>
        <v>26400</v>
      </c>
      <c r="O92" s="45">
        <f t="shared" si="13"/>
        <v>26400</v>
      </c>
      <c r="P92" s="60">
        <v>44218</v>
      </c>
      <c r="Q92" s="60">
        <v>44582</v>
      </c>
      <c r="R92" s="62" t="s">
        <v>23</v>
      </c>
      <c r="S92" s="62" t="s">
        <v>478</v>
      </c>
    </row>
    <row r="93" s="19" customFormat="1" ht="20" customHeight="1" spans="1:19">
      <c r="A93" s="6">
        <v>87</v>
      </c>
      <c r="B93" s="43" t="s">
        <v>1281</v>
      </c>
      <c r="C93" s="43" t="s">
        <v>1242</v>
      </c>
      <c r="D93" s="6">
        <v>800</v>
      </c>
      <c r="E93" s="44">
        <v>13.93</v>
      </c>
      <c r="F93" s="43" t="s">
        <v>61</v>
      </c>
      <c r="G93" s="45">
        <f t="shared" si="10"/>
        <v>240000</v>
      </c>
      <c r="H93" s="45">
        <f t="shared" si="7"/>
        <v>36000</v>
      </c>
      <c r="I93" s="45">
        <f t="shared" si="8"/>
        <v>6240</v>
      </c>
      <c r="J93" s="45">
        <f t="shared" si="9"/>
        <v>42240</v>
      </c>
      <c r="K93" s="59"/>
      <c r="L93" s="6"/>
      <c r="M93" s="59">
        <f t="shared" si="11"/>
        <v>42240</v>
      </c>
      <c r="N93" s="45">
        <f t="shared" si="12"/>
        <v>42240</v>
      </c>
      <c r="O93" s="45">
        <f t="shared" si="13"/>
        <v>42240</v>
      </c>
      <c r="P93" s="60">
        <v>44218</v>
      </c>
      <c r="Q93" s="60">
        <v>44582</v>
      </c>
      <c r="R93" s="62" t="s">
        <v>23</v>
      </c>
      <c r="S93" s="62" t="s">
        <v>478</v>
      </c>
    </row>
    <row r="94" s="19" customFormat="1" ht="20" customHeight="1" spans="1:19">
      <c r="A94" s="6">
        <v>88</v>
      </c>
      <c r="B94" s="43" t="s">
        <v>1282</v>
      </c>
      <c r="C94" s="43" t="s">
        <v>1242</v>
      </c>
      <c r="D94" s="6">
        <v>350</v>
      </c>
      <c r="E94" s="44">
        <v>7.61</v>
      </c>
      <c r="F94" s="43" t="s">
        <v>61</v>
      </c>
      <c r="G94" s="45">
        <f t="shared" si="10"/>
        <v>105000</v>
      </c>
      <c r="H94" s="45">
        <f t="shared" si="7"/>
        <v>15750</v>
      </c>
      <c r="I94" s="45">
        <f t="shared" si="8"/>
        <v>2730</v>
      </c>
      <c r="J94" s="45">
        <f t="shared" si="9"/>
        <v>18480</v>
      </c>
      <c r="K94" s="59"/>
      <c r="L94" s="6"/>
      <c r="M94" s="59">
        <f t="shared" si="11"/>
        <v>18480</v>
      </c>
      <c r="N94" s="45">
        <f t="shared" si="12"/>
        <v>18480</v>
      </c>
      <c r="O94" s="45">
        <f t="shared" si="13"/>
        <v>18480</v>
      </c>
      <c r="P94" s="60">
        <v>44218</v>
      </c>
      <c r="Q94" s="60">
        <v>44582</v>
      </c>
      <c r="R94" s="62" t="s">
        <v>23</v>
      </c>
      <c r="S94" s="62" t="s">
        <v>478</v>
      </c>
    </row>
    <row r="95" s="19" customFormat="1" ht="20" customHeight="1" spans="1:19">
      <c r="A95" s="6">
        <v>89</v>
      </c>
      <c r="B95" s="43" t="s">
        <v>1283</v>
      </c>
      <c r="C95" s="43" t="s">
        <v>1242</v>
      </c>
      <c r="D95" s="6">
        <v>1100</v>
      </c>
      <c r="E95" s="44">
        <v>28.12</v>
      </c>
      <c r="F95" s="43" t="s">
        <v>61</v>
      </c>
      <c r="G95" s="45">
        <f t="shared" si="10"/>
        <v>330000</v>
      </c>
      <c r="H95" s="45">
        <f t="shared" si="7"/>
        <v>49500</v>
      </c>
      <c r="I95" s="45">
        <f t="shared" si="8"/>
        <v>8580</v>
      </c>
      <c r="J95" s="45">
        <f t="shared" si="9"/>
        <v>58080</v>
      </c>
      <c r="K95" s="59"/>
      <c r="L95" s="6"/>
      <c r="M95" s="59">
        <f t="shared" si="11"/>
        <v>58080</v>
      </c>
      <c r="N95" s="45">
        <f t="shared" si="12"/>
        <v>58080</v>
      </c>
      <c r="O95" s="45">
        <f t="shared" si="13"/>
        <v>58080</v>
      </c>
      <c r="P95" s="60">
        <v>44218</v>
      </c>
      <c r="Q95" s="60">
        <v>44582</v>
      </c>
      <c r="R95" s="62" t="s">
        <v>23</v>
      </c>
      <c r="S95" s="62" t="s">
        <v>478</v>
      </c>
    </row>
    <row r="96" s="19" customFormat="1" ht="20" customHeight="1" spans="1:19">
      <c r="A96" s="6">
        <v>90</v>
      </c>
      <c r="B96" s="43" t="s">
        <v>1284</v>
      </c>
      <c r="C96" s="43" t="s">
        <v>1242</v>
      </c>
      <c r="D96" s="6">
        <v>300</v>
      </c>
      <c r="E96" s="44">
        <v>3.91</v>
      </c>
      <c r="F96" s="43" t="s">
        <v>61</v>
      </c>
      <c r="G96" s="45">
        <f t="shared" si="10"/>
        <v>90000</v>
      </c>
      <c r="H96" s="45">
        <f t="shared" si="7"/>
        <v>13500</v>
      </c>
      <c r="I96" s="45">
        <f t="shared" si="8"/>
        <v>2340</v>
      </c>
      <c r="J96" s="45">
        <f t="shared" si="9"/>
        <v>15840</v>
      </c>
      <c r="K96" s="59"/>
      <c r="L96" s="6"/>
      <c r="M96" s="59">
        <f t="shared" si="11"/>
        <v>15840</v>
      </c>
      <c r="N96" s="45">
        <f t="shared" si="12"/>
        <v>15840</v>
      </c>
      <c r="O96" s="45">
        <f t="shared" si="13"/>
        <v>15840</v>
      </c>
      <c r="P96" s="60">
        <v>44218</v>
      </c>
      <c r="Q96" s="60">
        <v>44582</v>
      </c>
      <c r="R96" s="62" t="s">
        <v>23</v>
      </c>
      <c r="S96" s="62" t="s">
        <v>478</v>
      </c>
    </row>
    <row r="97" s="19" customFormat="1" ht="20" customHeight="1" spans="1:19">
      <c r="A97" s="6">
        <v>91</v>
      </c>
      <c r="B97" s="43" t="s">
        <v>1285</v>
      </c>
      <c r="C97" s="43" t="s">
        <v>1242</v>
      </c>
      <c r="D97" s="6">
        <v>280</v>
      </c>
      <c r="E97" s="44">
        <v>5.96</v>
      </c>
      <c r="F97" s="43" t="s">
        <v>61</v>
      </c>
      <c r="G97" s="45">
        <f t="shared" si="10"/>
        <v>84000</v>
      </c>
      <c r="H97" s="45">
        <f t="shared" si="7"/>
        <v>12600</v>
      </c>
      <c r="I97" s="45">
        <f t="shared" si="8"/>
        <v>2184</v>
      </c>
      <c r="J97" s="45">
        <f t="shared" si="9"/>
        <v>14784</v>
      </c>
      <c r="K97" s="59"/>
      <c r="L97" s="6"/>
      <c r="M97" s="59">
        <f t="shared" si="11"/>
        <v>14784</v>
      </c>
      <c r="N97" s="45">
        <f t="shared" si="12"/>
        <v>14784</v>
      </c>
      <c r="O97" s="45">
        <f t="shared" si="13"/>
        <v>14784</v>
      </c>
      <c r="P97" s="60">
        <v>44218</v>
      </c>
      <c r="Q97" s="60">
        <v>44582</v>
      </c>
      <c r="R97" s="62" t="s">
        <v>23</v>
      </c>
      <c r="S97" s="62" t="s">
        <v>478</v>
      </c>
    </row>
    <row r="98" s="19" customFormat="1" ht="20" customHeight="1" spans="1:19">
      <c r="A98" s="6">
        <v>92</v>
      </c>
      <c r="B98" s="43" t="s">
        <v>1286</v>
      </c>
      <c r="C98" s="43" t="s">
        <v>1242</v>
      </c>
      <c r="D98" s="6">
        <v>200</v>
      </c>
      <c r="E98" s="44">
        <v>4.86</v>
      </c>
      <c r="F98" s="43" t="s">
        <v>61</v>
      </c>
      <c r="G98" s="45">
        <f t="shared" si="10"/>
        <v>60000</v>
      </c>
      <c r="H98" s="45">
        <f t="shared" si="7"/>
        <v>9000</v>
      </c>
      <c r="I98" s="45">
        <f t="shared" si="8"/>
        <v>1560</v>
      </c>
      <c r="J98" s="45">
        <f t="shared" si="9"/>
        <v>10560</v>
      </c>
      <c r="K98" s="59"/>
      <c r="L98" s="6"/>
      <c r="M98" s="59">
        <f t="shared" si="11"/>
        <v>10560</v>
      </c>
      <c r="N98" s="45">
        <f t="shared" si="12"/>
        <v>10560</v>
      </c>
      <c r="O98" s="45">
        <f t="shared" si="13"/>
        <v>10560</v>
      </c>
      <c r="P98" s="60">
        <v>44218</v>
      </c>
      <c r="Q98" s="60">
        <v>44582</v>
      </c>
      <c r="R98" s="62" t="s">
        <v>23</v>
      </c>
      <c r="S98" s="62" t="s">
        <v>478</v>
      </c>
    </row>
    <row r="99" s="19" customFormat="1" ht="20" customHeight="1" spans="1:19">
      <c r="A99" s="6">
        <v>93</v>
      </c>
      <c r="B99" s="43" t="s">
        <v>1287</v>
      </c>
      <c r="C99" s="43" t="s">
        <v>1242</v>
      </c>
      <c r="D99" s="6">
        <v>80</v>
      </c>
      <c r="E99" s="44">
        <v>0.42</v>
      </c>
      <c r="F99" s="43" t="s">
        <v>61</v>
      </c>
      <c r="G99" s="45">
        <f t="shared" si="10"/>
        <v>24000</v>
      </c>
      <c r="H99" s="45">
        <f t="shared" si="7"/>
        <v>3600</v>
      </c>
      <c r="I99" s="45">
        <f t="shared" si="8"/>
        <v>624</v>
      </c>
      <c r="J99" s="45">
        <f t="shared" si="9"/>
        <v>4224</v>
      </c>
      <c r="K99" s="59"/>
      <c r="L99" s="6"/>
      <c r="M99" s="59">
        <f t="shared" si="11"/>
        <v>4224</v>
      </c>
      <c r="N99" s="45">
        <f t="shared" si="12"/>
        <v>4224</v>
      </c>
      <c r="O99" s="45">
        <f t="shared" si="13"/>
        <v>4224</v>
      </c>
      <c r="P99" s="60">
        <v>44218</v>
      </c>
      <c r="Q99" s="60">
        <v>44582</v>
      </c>
      <c r="R99" s="62" t="s">
        <v>23</v>
      </c>
      <c r="S99" s="62" t="s">
        <v>478</v>
      </c>
    </row>
    <row r="100" s="19" customFormat="1" ht="20" customHeight="1" spans="1:19">
      <c r="A100" s="6">
        <v>94</v>
      </c>
      <c r="B100" s="43" t="s">
        <v>1288</v>
      </c>
      <c r="C100" s="43" t="s">
        <v>1242</v>
      </c>
      <c r="D100" s="6">
        <v>300</v>
      </c>
      <c r="E100" s="44">
        <v>5.1</v>
      </c>
      <c r="F100" s="43" t="s">
        <v>61</v>
      </c>
      <c r="G100" s="45">
        <f t="shared" si="10"/>
        <v>90000</v>
      </c>
      <c r="H100" s="45">
        <f t="shared" si="7"/>
        <v>13500</v>
      </c>
      <c r="I100" s="45">
        <f t="shared" si="8"/>
        <v>2340</v>
      </c>
      <c r="J100" s="45">
        <f t="shared" si="9"/>
        <v>15840</v>
      </c>
      <c r="K100" s="59"/>
      <c r="L100" s="6"/>
      <c r="M100" s="59">
        <f t="shared" si="11"/>
        <v>15840</v>
      </c>
      <c r="N100" s="45">
        <f t="shared" si="12"/>
        <v>15840</v>
      </c>
      <c r="O100" s="45">
        <f t="shared" si="13"/>
        <v>15840</v>
      </c>
      <c r="P100" s="60">
        <v>44218</v>
      </c>
      <c r="Q100" s="60">
        <v>44582</v>
      </c>
      <c r="R100" s="62" t="s">
        <v>23</v>
      </c>
      <c r="S100" s="62" t="s">
        <v>478</v>
      </c>
    </row>
    <row r="101" s="19" customFormat="1" ht="20" customHeight="1" spans="1:19">
      <c r="A101" s="54" t="s">
        <v>15</v>
      </c>
      <c r="B101" s="55"/>
      <c r="C101" s="56"/>
      <c r="D101" s="6">
        <f>SUM(D7:D100)</f>
        <v>40919</v>
      </c>
      <c r="E101" s="63">
        <f>SUM(E7:E100)</f>
        <v>834.61</v>
      </c>
      <c r="F101" s="43"/>
      <c r="G101" s="45">
        <f t="shared" si="10"/>
        <v>12275700</v>
      </c>
      <c r="H101" s="45">
        <f t="shared" si="7"/>
        <v>1841355</v>
      </c>
      <c r="I101" s="45">
        <f t="shared" si="8"/>
        <v>319168.2</v>
      </c>
      <c r="J101" s="45">
        <f t="shared" si="9"/>
        <v>2160523.2</v>
      </c>
      <c r="K101" s="59"/>
      <c r="L101" s="6"/>
      <c r="M101" s="59">
        <f t="shared" si="11"/>
        <v>2160523.2</v>
      </c>
      <c r="N101" s="45">
        <f t="shared" si="12"/>
        <v>2160523.2</v>
      </c>
      <c r="O101" s="45">
        <f t="shared" si="13"/>
        <v>2160523.2</v>
      </c>
      <c r="P101" s="6"/>
      <c r="Q101" s="6"/>
      <c r="R101" s="43"/>
      <c r="S101" s="43"/>
    </row>
    <row r="104" spans="8:15">
      <c r="H104" s="23"/>
      <c r="I104" s="23"/>
      <c r="J104" s="23"/>
      <c r="K104" s="23"/>
      <c r="L104" s="23"/>
      <c r="M104" s="23"/>
      <c r="O104" s="23"/>
    </row>
  </sheetData>
  <autoFilter ref="A6:S101">
    <extLst/>
  </autoFilter>
  <mergeCells count="19">
    <mergeCell ref="A1:B1"/>
    <mergeCell ref="A2:S2"/>
    <mergeCell ref="A3:S3"/>
    <mergeCell ref="K4:O4"/>
    <mergeCell ref="L5:N5"/>
    <mergeCell ref="A101:C101"/>
    <mergeCell ref="A4:A6"/>
    <mergeCell ref="B4:B6"/>
    <mergeCell ref="C4:C6"/>
    <mergeCell ref="D4:D6"/>
    <mergeCell ref="E4:E6"/>
    <mergeCell ref="F4:F6"/>
    <mergeCell ref="G4:G6"/>
    <mergeCell ref="K5:K6"/>
    <mergeCell ref="O5:O6"/>
    <mergeCell ref="P4:P6"/>
    <mergeCell ref="Q4:Q6"/>
    <mergeCell ref="H4:J5"/>
    <mergeCell ref="R4:S5"/>
  </mergeCells>
  <pageMargins left="0.708661417322835" right="0.708661417322835" top="0.748031496062992" bottom="0.748031496062992" header="0.31496062992126" footer="0.31496062992126"/>
  <pageSetup paperSize="9" scale="58" fitToHeight="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4"/>
  <sheetViews>
    <sheetView workbookViewId="0">
      <selection activeCell="D4" sqref="D4:D5"/>
    </sheetView>
  </sheetViews>
  <sheetFormatPr defaultColWidth="9" defaultRowHeight="13.5"/>
  <cols>
    <col min="1" max="1" width="6.26666666666667" customWidth="1"/>
    <col min="2" max="2" width="11.2" customWidth="1"/>
    <col min="3" max="3" width="22" customWidth="1"/>
    <col min="4" max="4" width="13.2666666666667" customWidth="1"/>
    <col min="5" max="5" width="13" customWidth="1"/>
    <col min="6" max="6" width="23.8" customWidth="1"/>
    <col min="7" max="7" width="41.3333333333333" customWidth="1"/>
  </cols>
  <sheetData>
    <row r="1" spans="1:7">
      <c r="A1" s="2" t="s">
        <v>1297</v>
      </c>
      <c r="B1" s="2"/>
      <c r="C1" s="2"/>
      <c r="D1" s="2"/>
      <c r="E1" s="2"/>
      <c r="F1" s="2"/>
      <c r="G1" s="2"/>
    </row>
    <row r="2" ht="46.05" customHeight="1" spans="1:11">
      <c r="A2" s="3" t="s">
        <v>1298</v>
      </c>
      <c r="B2" s="3"/>
      <c r="C2" s="3"/>
      <c r="D2" s="3"/>
      <c r="E2" s="3"/>
      <c r="F2" s="3"/>
      <c r="G2" s="3"/>
      <c r="H2" s="4"/>
      <c r="I2" s="4"/>
      <c r="J2" s="4"/>
      <c r="K2" s="4"/>
    </row>
    <row r="3" ht="30" customHeight="1" spans="1:7">
      <c r="A3" s="2" t="s">
        <v>1299</v>
      </c>
      <c r="B3" s="2"/>
      <c r="C3" s="2"/>
      <c r="D3" s="2"/>
      <c r="E3" s="2"/>
      <c r="F3" s="2"/>
      <c r="G3" s="2"/>
    </row>
    <row r="4" s="1" customFormat="1" ht="30" customHeight="1" spans="1:7">
      <c r="A4" s="5" t="s">
        <v>3</v>
      </c>
      <c r="B4" s="6" t="s">
        <v>45</v>
      </c>
      <c r="C4" s="6" t="s">
        <v>46</v>
      </c>
      <c r="D4" s="6" t="s">
        <v>1300</v>
      </c>
      <c r="E4" s="7" t="s">
        <v>1301</v>
      </c>
      <c r="F4" s="7" t="s">
        <v>1302</v>
      </c>
      <c r="G4" s="7" t="s">
        <v>1303</v>
      </c>
    </row>
    <row r="5" s="1" customFormat="1" ht="30" customHeight="1" spans="1:7">
      <c r="A5" s="5"/>
      <c r="B5" s="6"/>
      <c r="C5" s="6"/>
      <c r="D5" s="6"/>
      <c r="E5" s="7"/>
      <c r="F5" s="7"/>
      <c r="G5" s="7"/>
    </row>
    <row r="6" spans="1:7">
      <c r="A6" s="6">
        <v>1</v>
      </c>
      <c r="B6" s="8" t="s">
        <v>59</v>
      </c>
      <c r="C6" s="8" t="s">
        <v>60</v>
      </c>
      <c r="D6" s="6">
        <v>1030</v>
      </c>
      <c r="E6" s="9" t="s">
        <v>1304</v>
      </c>
      <c r="F6" s="9" t="s">
        <v>1305</v>
      </c>
      <c r="G6" s="9" t="s">
        <v>1306</v>
      </c>
    </row>
    <row r="7" spans="1:7">
      <c r="A7" s="6">
        <v>2</v>
      </c>
      <c r="B7" s="6" t="s">
        <v>85</v>
      </c>
      <c r="C7" s="6" t="s">
        <v>88</v>
      </c>
      <c r="D7" s="6">
        <v>800</v>
      </c>
      <c r="E7" s="9" t="s">
        <v>1304</v>
      </c>
      <c r="F7" s="9" t="s">
        <v>1305</v>
      </c>
      <c r="G7" s="9" t="s">
        <v>1306</v>
      </c>
    </row>
    <row r="8" spans="1:7">
      <c r="A8" s="6">
        <v>3</v>
      </c>
      <c r="B8" s="8" t="s">
        <v>137</v>
      </c>
      <c r="C8" s="6" t="s">
        <v>138</v>
      </c>
      <c r="D8" s="6">
        <v>2400</v>
      </c>
      <c r="E8" s="9" t="s">
        <v>1304</v>
      </c>
      <c r="F8" s="9" t="s">
        <v>1305</v>
      </c>
      <c r="G8" s="9" t="s">
        <v>1306</v>
      </c>
    </row>
    <row r="9" spans="1:7">
      <c r="A9" s="6">
        <v>4</v>
      </c>
      <c r="B9" s="6" t="s">
        <v>149</v>
      </c>
      <c r="C9" s="6" t="s">
        <v>150</v>
      </c>
      <c r="D9" s="6">
        <v>3000</v>
      </c>
      <c r="E9" s="9" t="s">
        <v>1304</v>
      </c>
      <c r="F9" s="9" t="s">
        <v>1305</v>
      </c>
      <c r="G9" s="9" t="s">
        <v>1306</v>
      </c>
    </row>
    <row r="10" spans="1:7">
      <c r="A10" s="6">
        <v>5</v>
      </c>
      <c r="B10" s="6" t="s">
        <v>157</v>
      </c>
      <c r="C10" s="6" t="s">
        <v>158</v>
      </c>
      <c r="D10" s="6">
        <v>3300</v>
      </c>
      <c r="E10" s="9" t="s">
        <v>1304</v>
      </c>
      <c r="F10" s="9" t="s">
        <v>1305</v>
      </c>
      <c r="G10" s="9" t="s">
        <v>1306</v>
      </c>
    </row>
    <row r="11" spans="1:7">
      <c r="A11" s="6">
        <v>6</v>
      </c>
      <c r="B11" s="8" t="s">
        <v>181</v>
      </c>
      <c r="C11" s="6" t="s">
        <v>182</v>
      </c>
      <c r="D11" s="6">
        <v>900</v>
      </c>
      <c r="E11" s="9" t="s">
        <v>1304</v>
      </c>
      <c r="F11" s="9" t="s">
        <v>1305</v>
      </c>
      <c r="G11" s="9" t="s">
        <v>1306</v>
      </c>
    </row>
    <row r="12" spans="1:7">
      <c r="A12" s="6">
        <v>7</v>
      </c>
      <c r="B12" s="8" t="s">
        <v>181</v>
      </c>
      <c r="C12" s="6" t="s">
        <v>184</v>
      </c>
      <c r="D12" s="6">
        <v>750</v>
      </c>
      <c r="E12" s="9" t="s">
        <v>1304</v>
      </c>
      <c r="F12" s="9" t="s">
        <v>1305</v>
      </c>
      <c r="G12" s="9" t="s">
        <v>1306</v>
      </c>
    </row>
    <row r="13" spans="1:7">
      <c r="A13" s="6">
        <v>8</v>
      </c>
      <c r="B13" s="8" t="s">
        <v>181</v>
      </c>
      <c r="C13" s="6" t="s">
        <v>187</v>
      </c>
      <c r="D13" s="6">
        <v>1000</v>
      </c>
      <c r="E13" s="9" t="s">
        <v>1304</v>
      </c>
      <c r="F13" s="9" t="s">
        <v>1305</v>
      </c>
      <c r="G13" s="9" t="s">
        <v>1306</v>
      </c>
    </row>
    <row r="14" spans="1:7">
      <c r="A14" s="6">
        <v>9</v>
      </c>
      <c r="B14" s="6" t="s">
        <v>219</v>
      </c>
      <c r="C14" s="6" t="s">
        <v>220</v>
      </c>
      <c r="D14" s="6">
        <v>1500</v>
      </c>
      <c r="E14" s="9" t="s">
        <v>1304</v>
      </c>
      <c r="F14" s="9" t="s">
        <v>1305</v>
      </c>
      <c r="G14" s="9" t="s">
        <v>1306</v>
      </c>
    </row>
    <row r="15" spans="1:7">
      <c r="A15" s="6">
        <v>10</v>
      </c>
      <c r="B15" s="6" t="s">
        <v>238</v>
      </c>
      <c r="C15" s="6" t="s">
        <v>239</v>
      </c>
      <c r="D15" s="6">
        <v>1860</v>
      </c>
      <c r="E15" s="9" t="s">
        <v>1304</v>
      </c>
      <c r="F15" s="9" t="s">
        <v>1305</v>
      </c>
      <c r="G15" s="9" t="s">
        <v>1306</v>
      </c>
    </row>
    <row r="16" spans="1:7">
      <c r="A16" s="6">
        <v>11</v>
      </c>
      <c r="B16" s="6" t="s">
        <v>247</v>
      </c>
      <c r="C16" s="6" t="s">
        <v>248</v>
      </c>
      <c r="D16" s="6">
        <v>600</v>
      </c>
      <c r="E16" s="9" t="s">
        <v>1304</v>
      </c>
      <c r="F16" s="9" t="s">
        <v>1305</v>
      </c>
      <c r="G16" s="9" t="s">
        <v>1306</v>
      </c>
    </row>
    <row r="17" spans="1:7">
      <c r="A17" s="6">
        <v>12</v>
      </c>
      <c r="B17" s="6" t="s">
        <v>273</v>
      </c>
      <c r="C17" s="6" t="s">
        <v>274</v>
      </c>
      <c r="D17" s="6">
        <v>800</v>
      </c>
      <c r="E17" s="9" t="s">
        <v>1304</v>
      </c>
      <c r="F17" s="9" t="s">
        <v>1305</v>
      </c>
      <c r="G17" s="9" t="s">
        <v>1306</v>
      </c>
    </row>
    <row r="18" spans="1:7">
      <c r="A18" s="6">
        <v>13</v>
      </c>
      <c r="B18" s="6" t="s">
        <v>273</v>
      </c>
      <c r="C18" s="6" t="s">
        <v>275</v>
      </c>
      <c r="D18" s="6">
        <v>1500</v>
      </c>
      <c r="E18" s="9" t="s">
        <v>1304</v>
      </c>
      <c r="F18" s="9" t="s">
        <v>1305</v>
      </c>
      <c r="G18" s="9" t="s">
        <v>1306</v>
      </c>
    </row>
    <row r="19" spans="1:7">
      <c r="A19" s="6">
        <v>14</v>
      </c>
      <c r="B19" s="6" t="s">
        <v>280</v>
      </c>
      <c r="C19" s="6" t="s">
        <v>281</v>
      </c>
      <c r="D19" s="6">
        <v>1800</v>
      </c>
      <c r="E19" s="9" t="s">
        <v>1304</v>
      </c>
      <c r="F19" s="9" t="s">
        <v>1305</v>
      </c>
      <c r="G19" s="9" t="s">
        <v>1306</v>
      </c>
    </row>
    <row r="20" spans="1:7">
      <c r="A20" s="6">
        <v>15</v>
      </c>
      <c r="B20" s="6" t="s">
        <v>290</v>
      </c>
      <c r="C20" s="6" t="s">
        <v>291</v>
      </c>
      <c r="D20" s="6">
        <v>1200</v>
      </c>
      <c r="E20" s="9" t="s">
        <v>1304</v>
      </c>
      <c r="F20" s="9" t="s">
        <v>1305</v>
      </c>
      <c r="G20" s="9" t="s">
        <v>1306</v>
      </c>
    </row>
    <row r="21" spans="1:7">
      <c r="A21" s="6">
        <v>16</v>
      </c>
      <c r="B21" s="6" t="s">
        <v>306</v>
      </c>
      <c r="C21" s="6" t="s">
        <v>308</v>
      </c>
      <c r="D21" s="6">
        <v>1000</v>
      </c>
      <c r="E21" s="9" t="s">
        <v>1304</v>
      </c>
      <c r="F21" s="9" t="s">
        <v>1305</v>
      </c>
      <c r="G21" s="9" t="s">
        <v>1306</v>
      </c>
    </row>
    <row r="22" spans="1:7">
      <c r="A22" s="6">
        <v>17</v>
      </c>
      <c r="B22" s="6" t="s">
        <v>309</v>
      </c>
      <c r="C22" s="6" t="s">
        <v>310</v>
      </c>
      <c r="D22" s="6">
        <v>2000</v>
      </c>
      <c r="E22" s="9" t="s">
        <v>1304</v>
      </c>
      <c r="F22" s="9" t="s">
        <v>1305</v>
      </c>
      <c r="G22" s="9" t="s">
        <v>1306</v>
      </c>
    </row>
    <row r="23" spans="1:7">
      <c r="A23" s="6">
        <v>18</v>
      </c>
      <c r="B23" s="6" t="s">
        <v>311</v>
      </c>
      <c r="C23" s="6" t="s">
        <v>312</v>
      </c>
      <c r="D23" s="6">
        <v>1300</v>
      </c>
      <c r="E23" s="9" t="s">
        <v>1304</v>
      </c>
      <c r="F23" s="9" t="s">
        <v>1305</v>
      </c>
      <c r="G23" s="9" t="s">
        <v>1306</v>
      </c>
    </row>
    <row r="24" spans="1:7">
      <c r="A24" s="6">
        <v>19</v>
      </c>
      <c r="B24" s="6" t="s">
        <v>315</v>
      </c>
      <c r="C24" s="6" t="s">
        <v>316</v>
      </c>
      <c r="D24" s="6">
        <v>2200</v>
      </c>
      <c r="E24" s="9" t="s">
        <v>1304</v>
      </c>
      <c r="F24" s="9" t="s">
        <v>1305</v>
      </c>
      <c r="G24" s="9" t="s">
        <v>1306</v>
      </c>
    </row>
    <row r="25" spans="1:7">
      <c r="A25" s="6">
        <v>20</v>
      </c>
      <c r="B25" s="6" t="s">
        <v>326</v>
      </c>
      <c r="C25" s="6" t="s">
        <v>327</v>
      </c>
      <c r="D25" s="6">
        <v>1520</v>
      </c>
      <c r="E25" s="9" t="s">
        <v>1304</v>
      </c>
      <c r="F25" s="9" t="s">
        <v>1305</v>
      </c>
      <c r="G25" s="9" t="s">
        <v>1306</v>
      </c>
    </row>
    <row r="26" spans="1:7">
      <c r="A26" s="6">
        <v>21</v>
      </c>
      <c r="B26" s="6" t="s">
        <v>333</v>
      </c>
      <c r="C26" s="6" t="s">
        <v>334</v>
      </c>
      <c r="D26" s="6">
        <v>1420</v>
      </c>
      <c r="E26" s="9" t="s">
        <v>1304</v>
      </c>
      <c r="F26" s="9" t="s">
        <v>1305</v>
      </c>
      <c r="G26" s="9" t="s">
        <v>1306</v>
      </c>
    </row>
    <row r="27" spans="1:7">
      <c r="A27" s="6">
        <v>22</v>
      </c>
      <c r="B27" s="6" t="s">
        <v>335</v>
      </c>
      <c r="C27" s="6" t="s">
        <v>336</v>
      </c>
      <c r="D27" s="6">
        <v>1600</v>
      </c>
      <c r="E27" s="9" t="s">
        <v>1304</v>
      </c>
      <c r="F27" s="9" t="s">
        <v>1305</v>
      </c>
      <c r="G27" s="9" t="s">
        <v>1306</v>
      </c>
    </row>
    <row r="28" spans="1:7">
      <c r="A28" s="6">
        <v>23</v>
      </c>
      <c r="B28" s="6" t="s">
        <v>348</v>
      </c>
      <c r="C28" s="6" t="s">
        <v>349</v>
      </c>
      <c r="D28" s="6">
        <v>1400</v>
      </c>
      <c r="E28" s="9" t="s">
        <v>1304</v>
      </c>
      <c r="F28" s="9" t="s">
        <v>1305</v>
      </c>
      <c r="G28" s="9" t="s">
        <v>1306</v>
      </c>
    </row>
    <row r="29" spans="1:7">
      <c r="A29" s="6">
        <v>24</v>
      </c>
      <c r="B29" s="6" t="s">
        <v>350</v>
      </c>
      <c r="C29" s="6" t="s">
        <v>353</v>
      </c>
      <c r="D29" s="6">
        <v>600</v>
      </c>
      <c r="E29" s="9" t="s">
        <v>1304</v>
      </c>
      <c r="F29" s="9" t="s">
        <v>1305</v>
      </c>
      <c r="G29" s="9" t="s">
        <v>1306</v>
      </c>
    </row>
    <row r="30" spans="1:7">
      <c r="A30" s="6">
        <v>25</v>
      </c>
      <c r="B30" s="6" t="s">
        <v>376</v>
      </c>
      <c r="C30" s="6" t="s">
        <v>377</v>
      </c>
      <c r="D30" s="6">
        <v>1000</v>
      </c>
      <c r="E30" s="9" t="s">
        <v>1304</v>
      </c>
      <c r="F30" s="9" t="s">
        <v>1305</v>
      </c>
      <c r="G30" s="9" t="s">
        <v>1306</v>
      </c>
    </row>
    <row r="31" spans="1:7">
      <c r="A31" s="6">
        <v>26</v>
      </c>
      <c r="B31" s="6" t="s">
        <v>382</v>
      </c>
      <c r="C31" s="6" t="s">
        <v>383</v>
      </c>
      <c r="D31" s="6">
        <v>1000</v>
      </c>
      <c r="E31" s="9" t="s">
        <v>1304</v>
      </c>
      <c r="F31" s="9" t="s">
        <v>1305</v>
      </c>
      <c r="G31" s="9" t="s">
        <v>1306</v>
      </c>
    </row>
    <row r="32" spans="1:7">
      <c r="A32" s="6">
        <v>27</v>
      </c>
      <c r="B32" s="6" t="s">
        <v>397</v>
      </c>
      <c r="C32" s="6" t="s">
        <v>398</v>
      </c>
      <c r="D32" s="6">
        <v>600</v>
      </c>
      <c r="E32" s="9" t="s">
        <v>1304</v>
      </c>
      <c r="F32" s="9" t="s">
        <v>1305</v>
      </c>
      <c r="G32" s="9" t="s">
        <v>1306</v>
      </c>
    </row>
    <row r="33" spans="1:7">
      <c r="A33" s="6">
        <v>28</v>
      </c>
      <c r="B33" s="6" t="s">
        <v>399</v>
      </c>
      <c r="C33" s="6" t="s">
        <v>400</v>
      </c>
      <c r="D33" s="6">
        <v>1600</v>
      </c>
      <c r="E33" s="9" t="s">
        <v>1304</v>
      </c>
      <c r="F33" s="9" t="s">
        <v>1305</v>
      </c>
      <c r="G33" s="9" t="s">
        <v>1306</v>
      </c>
    </row>
    <row r="34" spans="1:7">
      <c r="A34" s="6">
        <v>29</v>
      </c>
      <c r="B34" s="6" t="s">
        <v>401</v>
      </c>
      <c r="C34" s="6" t="s">
        <v>402</v>
      </c>
      <c r="D34" s="6">
        <v>3500</v>
      </c>
      <c r="E34" s="9" t="s">
        <v>1304</v>
      </c>
      <c r="F34" s="9" t="s">
        <v>1305</v>
      </c>
      <c r="G34" s="9" t="s">
        <v>1306</v>
      </c>
    </row>
    <row r="35" spans="1:7">
      <c r="A35" s="6">
        <v>30</v>
      </c>
      <c r="B35" s="6" t="s">
        <v>419</v>
      </c>
      <c r="C35" s="6" t="s">
        <v>420</v>
      </c>
      <c r="D35" s="6">
        <v>1450</v>
      </c>
      <c r="E35" s="9" t="s">
        <v>1304</v>
      </c>
      <c r="F35" s="9" t="s">
        <v>1305</v>
      </c>
      <c r="G35" s="9" t="s">
        <v>1306</v>
      </c>
    </row>
    <row r="36" spans="1:7">
      <c r="A36" s="6">
        <v>31</v>
      </c>
      <c r="B36" s="6" t="s">
        <v>422</v>
      </c>
      <c r="C36" s="6" t="s">
        <v>423</v>
      </c>
      <c r="D36" s="6">
        <v>1650</v>
      </c>
      <c r="E36" s="9" t="s">
        <v>1304</v>
      </c>
      <c r="F36" s="9" t="s">
        <v>1305</v>
      </c>
      <c r="G36" s="9" t="s">
        <v>1306</v>
      </c>
    </row>
    <row r="37" spans="1:7">
      <c r="A37" s="6">
        <v>32</v>
      </c>
      <c r="B37" s="6" t="s">
        <v>430</v>
      </c>
      <c r="C37" s="6" t="s">
        <v>431</v>
      </c>
      <c r="D37" s="6">
        <v>2430</v>
      </c>
      <c r="E37" s="9" t="s">
        <v>1304</v>
      </c>
      <c r="F37" s="9" t="s">
        <v>1305</v>
      </c>
      <c r="G37" s="9" t="s">
        <v>1306</v>
      </c>
    </row>
    <row r="38" spans="1:7">
      <c r="A38" s="6">
        <v>33</v>
      </c>
      <c r="B38" s="6" t="s">
        <v>430</v>
      </c>
      <c r="C38" s="6" t="s">
        <v>432</v>
      </c>
      <c r="D38" s="6">
        <v>2450</v>
      </c>
      <c r="E38" s="9" t="s">
        <v>1304</v>
      </c>
      <c r="F38" s="9" t="s">
        <v>1305</v>
      </c>
      <c r="G38" s="9" t="s">
        <v>1306</v>
      </c>
    </row>
    <row r="39" spans="1:7">
      <c r="A39" s="6">
        <v>34</v>
      </c>
      <c r="B39" s="6" t="s">
        <v>435</v>
      </c>
      <c r="C39" s="6" t="s">
        <v>441</v>
      </c>
      <c r="D39" s="6">
        <v>1200</v>
      </c>
      <c r="E39" s="9" t="s">
        <v>1304</v>
      </c>
      <c r="F39" s="9" t="s">
        <v>1305</v>
      </c>
      <c r="G39" s="9" t="s">
        <v>1306</v>
      </c>
    </row>
    <row r="40" spans="1:7">
      <c r="A40" s="6">
        <v>35</v>
      </c>
      <c r="B40" s="6" t="s">
        <v>453</v>
      </c>
      <c r="C40" s="6" t="s">
        <v>454</v>
      </c>
      <c r="D40" s="6">
        <v>3700</v>
      </c>
      <c r="E40" s="9" t="s">
        <v>1304</v>
      </c>
      <c r="F40" s="9" t="s">
        <v>1305</v>
      </c>
      <c r="G40" s="9" t="s">
        <v>1306</v>
      </c>
    </row>
    <row r="41" spans="1:7">
      <c r="A41" s="6">
        <v>36</v>
      </c>
      <c r="B41" s="6" t="s">
        <v>460</v>
      </c>
      <c r="C41" s="6" t="s">
        <v>461</v>
      </c>
      <c r="D41" s="6">
        <v>700</v>
      </c>
      <c r="E41" s="9" t="s">
        <v>1304</v>
      </c>
      <c r="F41" s="9" t="s">
        <v>1305</v>
      </c>
      <c r="G41" s="9" t="s">
        <v>1306</v>
      </c>
    </row>
    <row r="42" spans="1:7">
      <c r="A42" s="6">
        <v>37</v>
      </c>
      <c r="B42" s="6" t="s">
        <v>462</v>
      </c>
      <c r="C42" s="6" t="s">
        <v>463</v>
      </c>
      <c r="D42" s="6">
        <v>1000</v>
      </c>
      <c r="E42" s="9" t="s">
        <v>1304</v>
      </c>
      <c r="F42" s="9" t="s">
        <v>1305</v>
      </c>
      <c r="G42" s="9" t="s">
        <v>1306</v>
      </c>
    </row>
    <row r="43" spans="1:7">
      <c r="A43" s="6">
        <v>38</v>
      </c>
      <c r="B43" s="6" t="s">
        <v>498</v>
      </c>
      <c r="C43" s="8" t="s">
        <v>499</v>
      </c>
      <c r="D43" s="6">
        <v>2200</v>
      </c>
      <c r="E43" s="9" t="s">
        <v>1304</v>
      </c>
      <c r="F43" s="9" t="s">
        <v>1305</v>
      </c>
      <c r="G43" s="9" t="s">
        <v>1306</v>
      </c>
    </row>
    <row r="44" spans="1:7">
      <c r="A44" s="6">
        <v>39</v>
      </c>
      <c r="B44" s="6" t="s">
        <v>498</v>
      </c>
      <c r="C44" s="8" t="s">
        <v>501</v>
      </c>
      <c r="D44" s="6">
        <v>600</v>
      </c>
      <c r="E44" s="9" t="s">
        <v>1304</v>
      </c>
      <c r="F44" s="9" t="s">
        <v>1305</v>
      </c>
      <c r="G44" s="9" t="s">
        <v>1306</v>
      </c>
    </row>
    <row r="45" spans="1:7">
      <c r="A45" s="6">
        <v>40</v>
      </c>
      <c r="B45" s="6" t="s">
        <v>518</v>
      </c>
      <c r="C45" s="6" t="s">
        <v>519</v>
      </c>
      <c r="D45" s="6">
        <v>1800</v>
      </c>
      <c r="E45" s="9" t="s">
        <v>1304</v>
      </c>
      <c r="F45" s="9" t="s">
        <v>1305</v>
      </c>
      <c r="G45" s="9" t="s">
        <v>1306</v>
      </c>
    </row>
    <row r="46" spans="1:7">
      <c r="A46" s="6">
        <v>41</v>
      </c>
      <c r="B46" s="6" t="s">
        <v>520</v>
      </c>
      <c r="C46" s="6" t="s">
        <v>521</v>
      </c>
      <c r="D46" s="6">
        <v>1200</v>
      </c>
      <c r="E46" s="9" t="s">
        <v>1304</v>
      </c>
      <c r="F46" s="9" t="s">
        <v>1305</v>
      </c>
      <c r="G46" s="9" t="s">
        <v>1306</v>
      </c>
    </row>
    <row r="47" spans="1:7">
      <c r="A47" s="6">
        <v>42</v>
      </c>
      <c r="B47" s="6" t="s">
        <v>520</v>
      </c>
      <c r="C47" s="6" t="s">
        <v>525</v>
      </c>
      <c r="D47" s="6">
        <v>1000</v>
      </c>
      <c r="E47" s="9" t="s">
        <v>1304</v>
      </c>
      <c r="F47" s="9" t="s">
        <v>1305</v>
      </c>
      <c r="G47" s="9" t="s">
        <v>1306</v>
      </c>
    </row>
    <row r="48" spans="1:7">
      <c r="A48" s="6">
        <v>43</v>
      </c>
      <c r="B48" s="6" t="s">
        <v>518</v>
      </c>
      <c r="C48" s="6" t="s">
        <v>526</v>
      </c>
      <c r="D48" s="6">
        <v>600</v>
      </c>
      <c r="E48" s="9" t="s">
        <v>1304</v>
      </c>
      <c r="F48" s="9" t="s">
        <v>1305</v>
      </c>
      <c r="G48" s="9" t="s">
        <v>1306</v>
      </c>
    </row>
    <row r="49" spans="1:7">
      <c r="A49" s="6">
        <v>44</v>
      </c>
      <c r="B49" s="6" t="s">
        <v>518</v>
      </c>
      <c r="C49" s="6" t="s">
        <v>527</v>
      </c>
      <c r="D49" s="6">
        <v>1100</v>
      </c>
      <c r="E49" s="9" t="s">
        <v>1304</v>
      </c>
      <c r="F49" s="9" t="s">
        <v>1305</v>
      </c>
      <c r="G49" s="9" t="s">
        <v>1306</v>
      </c>
    </row>
    <row r="50" spans="1:7">
      <c r="A50" s="6">
        <v>45</v>
      </c>
      <c r="B50" s="6" t="s">
        <v>528</v>
      </c>
      <c r="C50" s="6" t="s">
        <v>529</v>
      </c>
      <c r="D50" s="6">
        <v>1000</v>
      </c>
      <c r="E50" s="9" t="s">
        <v>1304</v>
      </c>
      <c r="F50" s="9" t="s">
        <v>1305</v>
      </c>
      <c r="G50" s="9" t="s">
        <v>1306</v>
      </c>
    </row>
    <row r="51" spans="1:7">
      <c r="A51" s="6">
        <v>46</v>
      </c>
      <c r="B51" s="6" t="s">
        <v>547</v>
      </c>
      <c r="C51" s="6" t="s">
        <v>548</v>
      </c>
      <c r="D51" s="6">
        <v>1600</v>
      </c>
      <c r="E51" s="9" t="s">
        <v>1304</v>
      </c>
      <c r="F51" s="9" t="s">
        <v>1305</v>
      </c>
      <c r="G51" s="9" t="s">
        <v>1306</v>
      </c>
    </row>
    <row r="52" spans="1:7">
      <c r="A52" s="6">
        <v>47</v>
      </c>
      <c r="B52" s="6" t="s">
        <v>561</v>
      </c>
      <c r="C52" s="6" t="s">
        <v>562</v>
      </c>
      <c r="D52" s="6">
        <v>900</v>
      </c>
      <c r="E52" s="9" t="s">
        <v>1304</v>
      </c>
      <c r="F52" s="9" t="s">
        <v>1305</v>
      </c>
      <c r="G52" s="9" t="s">
        <v>1306</v>
      </c>
    </row>
    <row r="53" spans="1:7">
      <c r="A53" s="6">
        <v>48</v>
      </c>
      <c r="B53" s="6" t="s">
        <v>561</v>
      </c>
      <c r="C53" s="6" t="s">
        <v>564</v>
      </c>
      <c r="D53" s="6">
        <v>1100</v>
      </c>
      <c r="E53" s="9" t="s">
        <v>1304</v>
      </c>
      <c r="F53" s="9" t="s">
        <v>1305</v>
      </c>
      <c r="G53" s="9" t="s">
        <v>1306</v>
      </c>
    </row>
    <row r="54" spans="1:7">
      <c r="A54" s="6">
        <v>49</v>
      </c>
      <c r="B54" s="6" t="s">
        <v>604</v>
      </c>
      <c r="C54" s="6" t="s">
        <v>605</v>
      </c>
      <c r="D54" s="6">
        <v>1200</v>
      </c>
      <c r="E54" s="9" t="s">
        <v>1304</v>
      </c>
      <c r="F54" s="9" t="s">
        <v>1305</v>
      </c>
      <c r="G54" s="9" t="s">
        <v>1306</v>
      </c>
    </row>
    <row r="55" spans="1:7">
      <c r="A55" s="6">
        <v>50</v>
      </c>
      <c r="B55" s="6" t="s">
        <v>607</v>
      </c>
      <c r="C55" s="6" t="s">
        <v>608</v>
      </c>
      <c r="D55" s="6">
        <v>1200</v>
      </c>
      <c r="E55" s="9" t="s">
        <v>1304</v>
      </c>
      <c r="F55" s="9" t="s">
        <v>1305</v>
      </c>
      <c r="G55" s="9" t="s">
        <v>1306</v>
      </c>
    </row>
    <row r="56" spans="1:7">
      <c r="A56" s="6">
        <v>51</v>
      </c>
      <c r="B56" s="6" t="s">
        <v>601</v>
      </c>
      <c r="C56" s="6" t="s">
        <v>612</v>
      </c>
      <c r="D56" s="6">
        <v>2600</v>
      </c>
      <c r="E56" s="9" t="s">
        <v>1304</v>
      </c>
      <c r="F56" s="9" t="s">
        <v>1305</v>
      </c>
      <c r="G56" s="9" t="s">
        <v>1306</v>
      </c>
    </row>
    <row r="57" spans="1:7">
      <c r="A57" s="6">
        <v>52</v>
      </c>
      <c r="B57" s="6" t="s">
        <v>627</v>
      </c>
      <c r="C57" s="6" t="s">
        <v>628</v>
      </c>
      <c r="D57" s="6">
        <v>600</v>
      </c>
      <c r="E57" s="9" t="s">
        <v>1304</v>
      </c>
      <c r="F57" s="9" t="s">
        <v>1305</v>
      </c>
      <c r="G57" s="9" t="s">
        <v>1306</v>
      </c>
    </row>
    <row r="58" spans="1:7">
      <c r="A58" s="6">
        <v>53</v>
      </c>
      <c r="B58" s="6" t="s">
        <v>645</v>
      </c>
      <c r="C58" s="6" t="s">
        <v>646</v>
      </c>
      <c r="D58" s="6">
        <v>2800</v>
      </c>
      <c r="E58" s="9" t="s">
        <v>1304</v>
      </c>
      <c r="F58" s="9" t="s">
        <v>1305</v>
      </c>
      <c r="G58" s="9" t="s">
        <v>1306</v>
      </c>
    </row>
    <row r="59" spans="1:7">
      <c r="A59" s="6">
        <v>54</v>
      </c>
      <c r="B59" s="6" t="s">
        <v>650</v>
      </c>
      <c r="C59" s="6" t="s">
        <v>651</v>
      </c>
      <c r="D59" s="6">
        <v>2300</v>
      </c>
      <c r="E59" s="9" t="s">
        <v>1304</v>
      </c>
      <c r="F59" s="9" t="s">
        <v>1305</v>
      </c>
      <c r="G59" s="9" t="s">
        <v>1306</v>
      </c>
    </row>
    <row r="60" spans="1:7">
      <c r="A60" s="6">
        <v>55</v>
      </c>
      <c r="B60" s="6" t="s">
        <v>670</v>
      </c>
      <c r="C60" s="6" t="s">
        <v>671</v>
      </c>
      <c r="D60" s="6">
        <v>900</v>
      </c>
      <c r="E60" s="9" t="s">
        <v>1304</v>
      </c>
      <c r="F60" s="9" t="s">
        <v>1305</v>
      </c>
      <c r="G60" s="9" t="s">
        <v>1306</v>
      </c>
    </row>
    <row r="61" spans="1:7">
      <c r="A61" s="6">
        <v>56</v>
      </c>
      <c r="B61" s="6" t="s">
        <v>672</v>
      </c>
      <c r="C61" s="6" t="s">
        <v>673</v>
      </c>
      <c r="D61" s="6">
        <v>1310</v>
      </c>
      <c r="E61" s="9" t="s">
        <v>1304</v>
      </c>
      <c r="F61" s="9" t="s">
        <v>1305</v>
      </c>
      <c r="G61" s="9" t="s">
        <v>1306</v>
      </c>
    </row>
    <row r="62" spans="1:7">
      <c r="A62" s="6">
        <v>57</v>
      </c>
      <c r="B62" s="6" t="s">
        <v>627</v>
      </c>
      <c r="C62" s="6" t="s">
        <v>676</v>
      </c>
      <c r="D62" s="6">
        <v>1300</v>
      </c>
      <c r="E62" s="9" t="s">
        <v>1304</v>
      </c>
      <c r="F62" s="9" t="s">
        <v>1305</v>
      </c>
      <c r="G62" s="9" t="s">
        <v>1306</v>
      </c>
    </row>
    <row r="63" spans="1:7">
      <c r="A63" s="6">
        <v>58</v>
      </c>
      <c r="B63" s="6" t="s">
        <v>677</v>
      </c>
      <c r="C63" s="6" t="s">
        <v>678</v>
      </c>
      <c r="D63" s="6">
        <v>1800</v>
      </c>
      <c r="E63" s="9" t="s">
        <v>1304</v>
      </c>
      <c r="F63" s="9" t="s">
        <v>1305</v>
      </c>
      <c r="G63" s="9" t="s">
        <v>1306</v>
      </c>
    </row>
    <row r="64" spans="1:7">
      <c r="A64" s="6">
        <v>59</v>
      </c>
      <c r="B64" s="6" t="s">
        <v>670</v>
      </c>
      <c r="C64" s="6" t="s">
        <v>679</v>
      </c>
      <c r="D64" s="6">
        <v>1080</v>
      </c>
      <c r="E64" s="9" t="s">
        <v>1304</v>
      </c>
      <c r="F64" s="9" t="s">
        <v>1305</v>
      </c>
      <c r="G64" s="9" t="s">
        <v>1306</v>
      </c>
    </row>
    <row r="65" spans="1:7">
      <c r="A65" s="6">
        <v>60</v>
      </c>
      <c r="B65" s="6" t="s">
        <v>627</v>
      </c>
      <c r="C65" s="6" t="s">
        <v>680</v>
      </c>
      <c r="D65" s="6">
        <v>700</v>
      </c>
      <c r="E65" s="9" t="s">
        <v>1304</v>
      </c>
      <c r="F65" s="9" t="s">
        <v>1305</v>
      </c>
      <c r="G65" s="9" t="s">
        <v>1306</v>
      </c>
    </row>
    <row r="66" spans="1:7">
      <c r="A66" s="6">
        <v>61</v>
      </c>
      <c r="B66" s="6" t="s">
        <v>683</v>
      </c>
      <c r="C66" s="6" t="s">
        <v>684</v>
      </c>
      <c r="D66" s="6">
        <v>1600</v>
      </c>
      <c r="E66" s="9" t="s">
        <v>1304</v>
      </c>
      <c r="F66" s="9" t="s">
        <v>1305</v>
      </c>
      <c r="G66" s="9" t="s">
        <v>1306</v>
      </c>
    </row>
    <row r="67" spans="1:7">
      <c r="A67" s="6">
        <v>62</v>
      </c>
      <c r="B67" s="6" t="s">
        <v>693</v>
      </c>
      <c r="C67" s="6" t="s">
        <v>694</v>
      </c>
      <c r="D67" s="6">
        <v>1500</v>
      </c>
      <c r="E67" s="9" t="s">
        <v>1304</v>
      </c>
      <c r="F67" s="9" t="s">
        <v>1305</v>
      </c>
      <c r="G67" s="9" t="s">
        <v>1306</v>
      </c>
    </row>
    <row r="68" spans="1:7">
      <c r="A68" s="6">
        <v>63</v>
      </c>
      <c r="B68" s="6" t="s">
        <v>697</v>
      </c>
      <c r="C68" s="6" t="s">
        <v>699</v>
      </c>
      <c r="D68" s="6">
        <v>1500</v>
      </c>
      <c r="E68" s="9" t="s">
        <v>1304</v>
      </c>
      <c r="F68" s="9" t="s">
        <v>1305</v>
      </c>
      <c r="G68" s="9" t="s">
        <v>1306</v>
      </c>
    </row>
    <row r="69" spans="1:7">
      <c r="A69" s="6">
        <v>64</v>
      </c>
      <c r="B69" s="6" t="s">
        <v>704</v>
      </c>
      <c r="C69" s="6" t="s">
        <v>705</v>
      </c>
      <c r="D69" s="6">
        <v>1300</v>
      </c>
      <c r="E69" s="9" t="s">
        <v>1304</v>
      </c>
      <c r="F69" s="9" t="s">
        <v>1305</v>
      </c>
      <c r="G69" s="9" t="s">
        <v>1306</v>
      </c>
    </row>
    <row r="70" spans="1:7">
      <c r="A70" s="6">
        <v>65</v>
      </c>
      <c r="B70" s="6" t="s">
        <v>690</v>
      </c>
      <c r="C70" s="6" t="s">
        <v>715</v>
      </c>
      <c r="D70" s="6">
        <v>1550</v>
      </c>
      <c r="E70" s="9" t="s">
        <v>1304</v>
      </c>
      <c r="F70" s="9" t="s">
        <v>1305</v>
      </c>
      <c r="G70" s="9" t="s">
        <v>1306</v>
      </c>
    </row>
    <row r="71" spans="1:7">
      <c r="A71" s="6">
        <v>66</v>
      </c>
      <c r="B71" s="6" t="s">
        <v>722</v>
      </c>
      <c r="C71" s="6" t="s">
        <v>723</v>
      </c>
      <c r="D71" s="6">
        <v>1100</v>
      </c>
      <c r="E71" s="9" t="s">
        <v>1304</v>
      </c>
      <c r="F71" s="9" t="s">
        <v>1305</v>
      </c>
      <c r="G71" s="9" t="s">
        <v>1306</v>
      </c>
    </row>
    <row r="72" spans="1:7">
      <c r="A72" s="6">
        <v>67</v>
      </c>
      <c r="B72" s="6" t="s">
        <v>735</v>
      </c>
      <c r="C72" s="6" t="s">
        <v>736</v>
      </c>
      <c r="D72" s="6">
        <v>1000</v>
      </c>
      <c r="E72" s="9" t="s">
        <v>1304</v>
      </c>
      <c r="F72" s="9" t="s">
        <v>1305</v>
      </c>
      <c r="G72" s="9" t="s">
        <v>1306</v>
      </c>
    </row>
    <row r="73" spans="1:7">
      <c r="A73" s="6">
        <v>68</v>
      </c>
      <c r="B73" s="6" t="s">
        <v>740</v>
      </c>
      <c r="C73" s="6" t="s">
        <v>741</v>
      </c>
      <c r="D73" s="6">
        <v>1006</v>
      </c>
      <c r="E73" s="9" t="s">
        <v>1304</v>
      </c>
      <c r="F73" s="9" t="s">
        <v>1305</v>
      </c>
      <c r="G73" s="9" t="s">
        <v>1306</v>
      </c>
    </row>
    <row r="74" spans="1:7">
      <c r="A74" s="6">
        <v>69</v>
      </c>
      <c r="B74" s="6" t="s">
        <v>670</v>
      </c>
      <c r="C74" s="6" t="s">
        <v>750</v>
      </c>
      <c r="D74" s="6">
        <v>1100</v>
      </c>
      <c r="E74" s="9" t="s">
        <v>1304</v>
      </c>
      <c r="F74" s="9" t="s">
        <v>1305</v>
      </c>
      <c r="G74" s="9" t="s">
        <v>1306</v>
      </c>
    </row>
    <row r="75" spans="1:7">
      <c r="A75" s="7" t="s">
        <v>22</v>
      </c>
      <c r="B75" s="7"/>
      <c r="C75" s="7"/>
      <c r="D75" s="7" t="s">
        <v>1307</v>
      </c>
      <c r="E75" s="7"/>
      <c r="F75" s="7"/>
      <c r="G75" s="7"/>
    </row>
    <row r="76" hidden="1" spans="1:7">
      <c r="A76" s="10" t="s">
        <v>3</v>
      </c>
      <c r="B76" s="11" t="s">
        <v>45</v>
      </c>
      <c r="C76" s="11" t="s">
        <v>46</v>
      </c>
      <c r="D76" s="12" t="s">
        <v>1308</v>
      </c>
      <c r="E76" s="9"/>
      <c r="F76" s="9" t="s">
        <v>1305</v>
      </c>
      <c r="G76" s="9" t="s">
        <v>1309</v>
      </c>
    </row>
    <row r="77" hidden="1" spans="1:7">
      <c r="A77" s="10"/>
      <c r="B77" s="11"/>
      <c r="C77" s="11"/>
      <c r="D77" s="12"/>
      <c r="E77" s="9"/>
      <c r="F77" s="9" t="s">
        <v>1305</v>
      </c>
      <c r="G77" s="9" t="s">
        <v>1309</v>
      </c>
    </row>
    <row r="78" spans="1:7">
      <c r="A78" s="6">
        <v>1</v>
      </c>
      <c r="B78" s="8" t="s">
        <v>137</v>
      </c>
      <c r="C78" s="6" t="s">
        <v>804</v>
      </c>
      <c r="D78" s="6">
        <v>2400</v>
      </c>
      <c r="E78" s="7" t="s">
        <v>1310</v>
      </c>
      <c r="F78" s="9" t="s">
        <v>1305</v>
      </c>
      <c r="G78" s="9" t="s">
        <v>1311</v>
      </c>
    </row>
    <row r="79" spans="1:7">
      <c r="A79" s="6">
        <v>2</v>
      </c>
      <c r="B79" s="6" t="s">
        <v>149</v>
      </c>
      <c r="C79" s="6" t="s">
        <v>811</v>
      </c>
      <c r="D79" s="6">
        <v>3000</v>
      </c>
      <c r="E79" s="7" t="s">
        <v>1310</v>
      </c>
      <c r="F79" s="9" t="s">
        <v>1305</v>
      </c>
      <c r="G79" s="9" t="s">
        <v>1311</v>
      </c>
    </row>
    <row r="80" spans="1:7">
      <c r="A80" s="6">
        <v>3</v>
      </c>
      <c r="B80" s="6" t="s">
        <v>157</v>
      </c>
      <c r="C80" s="6" t="s">
        <v>816</v>
      </c>
      <c r="D80" s="6">
        <v>3300</v>
      </c>
      <c r="E80" s="7" t="s">
        <v>1310</v>
      </c>
      <c r="F80" s="9" t="s">
        <v>1305</v>
      </c>
      <c r="G80" s="9" t="s">
        <v>1311</v>
      </c>
    </row>
    <row r="81" spans="1:7">
      <c r="A81" s="6">
        <v>4</v>
      </c>
      <c r="B81" s="6" t="s">
        <v>219</v>
      </c>
      <c r="C81" s="6" t="s">
        <v>856</v>
      </c>
      <c r="D81" s="6">
        <v>1500</v>
      </c>
      <c r="E81" s="7" t="s">
        <v>1310</v>
      </c>
      <c r="F81" s="9" t="s">
        <v>1305</v>
      </c>
      <c r="G81" s="9" t="s">
        <v>1311</v>
      </c>
    </row>
    <row r="82" spans="1:7">
      <c r="A82" s="6">
        <v>5</v>
      </c>
      <c r="B82" s="6" t="s">
        <v>238</v>
      </c>
      <c r="C82" s="6" t="s">
        <v>865</v>
      </c>
      <c r="D82" s="6">
        <v>1860</v>
      </c>
      <c r="E82" s="7" t="s">
        <v>1310</v>
      </c>
      <c r="F82" s="9" t="s">
        <v>1305</v>
      </c>
      <c r="G82" s="9" t="s">
        <v>1311</v>
      </c>
    </row>
    <row r="83" spans="1:7">
      <c r="A83" s="6">
        <v>6</v>
      </c>
      <c r="B83" s="6" t="s">
        <v>273</v>
      </c>
      <c r="C83" s="6" t="s">
        <v>885</v>
      </c>
      <c r="D83" s="6">
        <v>800</v>
      </c>
      <c r="E83" s="7" t="s">
        <v>1310</v>
      </c>
      <c r="F83" s="9" t="s">
        <v>1305</v>
      </c>
      <c r="G83" s="9" t="s">
        <v>1311</v>
      </c>
    </row>
    <row r="84" spans="1:7">
      <c r="A84" s="6">
        <v>7</v>
      </c>
      <c r="B84" s="6" t="s">
        <v>273</v>
      </c>
      <c r="C84" s="6" t="s">
        <v>886</v>
      </c>
      <c r="D84" s="6">
        <v>1500</v>
      </c>
      <c r="E84" s="7" t="s">
        <v>1310</v>
      </c>
      <c r="F84" s="9" t="s">
        <v>1305</v>
      </c>
      <c r="G84" s="9" t="s">
        <v>1311</v>
      </c>
    </row>
    <row r="85" spans="1:7">
      <c r="A85" s="6">
        <v>8</v>
      </c>
      <c r="B85" s="6" t="s">
        <v>280</v>
      </c>
      <c r="C85" s="6" t="s">
        <v>889</v>
      </c>
      <c r="D85" s="6">
        <v>1800</v>
      </c>
      <c r="E85" s="7" t="s">
        <v>1310</v>
      </c>
      <c r="F85" s="9" t="s">
        <v>1305</v>
      </c>
      <c r="G85" s="9" t="s">
        <v>1311</v>
      </c>
    </row>
    <row r="86" spans="1:7">
      <c r="A86" s="6">
        <v>9</v>
      </c>
      <c r="B86" s="6" t="s">
        <v>306</v>
      </c>
      <c r="C86" s="6" t="s">
        <v>905</v>
      </c>
      <c r="D86" s="6">
        <v>1000</v>
      </c>
      <c r="E86" s="7" t="s">
        <v>1310</v>
      </c>
      <c r="F86" s="9" t="s">
        <v>1305</v>
      </c>
      <c r="G86" s="9" t="s">
        <v>1311</v>
      </c>
    </row>
    <row r="87" spans="1:7">
      <c r="A87" s="6">
        <v>10</v>
      </c>
      <c r="B87" s="6" t="s">
        <v>309</v>
      </c>
      <c r="C87" s="6" t="s">
        <v>909</v>
      </c>
      <c r="D87" s="6">
        <v>2000</v>
      </c>
      <c r="E87" s="7" t="s">
        <v>1310</v>
      </c>
      <c r="F87" s="9" t="s">
        <v>1305</v>
      </c>
      <c r="G87" s="9" t="s">
        <v>1311</v>
      </c>
    </row>
    <row r="88" spans="1:7">
      <c r="A88" s="6">
        <v>11</v>
      </c>
      <c r="B88" s="6" t="s">
        <v>311</v>
      </c>
      <c r="C88" s="6" t="s">
        <v>910</v>
      </c>
      <c r="D88" s="6">
        <v>1300</v>
      </c>
      <c r="E88" s="7" t="s">
        <v>1310</v>
      </c>
      <c r="F88" s="9" t="s">
        <v>1305</v>
      </c>
      <c r="G88" s="9" t="s">
        <v>1311</v>
      </c>
    </row>
    <row r="89" spans="1:7">
      <c r="A89" s="6">
        <v>12</v>
      </c>
      <c r="B89" s="6" t="s">
        <v>315</v>
      </c>
      <c r="C89" s="6" t="s">
        <v>912</v>
      </c>
      <c r="D89" s="6">
        <v>2200</v>
      </c>
      <c r="E89" s="7" t="s">
        <v>1310</v>
      </c>
      <c r="F89" s="9" t="s">
        <v>1305</v>
      </c>
      <c r="G89" s="9" t="s">
        <v>1311</v>
      </c>
    </row>
    <row r="90" spans="1:7">
      <c r="A90" s="6">
        <v>13</v>
      </c>
      <c r="B90" s="6" t="s">
        <v>326</v>
      </c>
      <c r="C90" s="6" t="s">
        <v>916</v>
      </c>
      <c r="D90" s="6">
        <v>1520</v>
      </c>
      <c r="E90" s="7" t="s">
        <v>1310</v>
      </c>
      <c r="F90" s="9" t="s">
        <v>1305</v>
      </c>
      <c r="G90" s="9" t="s">
        <v>1311</v>
      </c>
    </row>
    <row r="91" spans="1:7">
      <c r="A91" s="6">
        <v>14</v>
      </c>
      <c r="B91" s="6" t="s">
        <v>333</v>
      </c>
      <c r="C91" s="6" t="s">
        <v>919</v>
      </c>
      <c r="D91" s="6">
        <v>1420</v>
      </c>
      <c r="E91" s="7" t="s">
        <v>1310</v>
      </c>
      <c r="F91" s="9" t="s">
        <v>1305</v>
      </c>
      <c r="G91" s="9" t="s">
        <v>1311</v>
      </c>
    </row>
    <row r="92" spans="1:7">
      <c r="A92" s="6">
        <v>15</v>
      </c>
      <c r="B92" s="6" t="s">
        <v>335</v>
      </c>
      <c r="C92" s="6" t="s">
        <v>920</v>
      </c>
      <c r="D92" s="6">
        <v>1600</v>
      </c>
      <c r="E92" s="7" t="s">
        <v>1310</v>
      </c>
      <c r="F92" s="9" t="s">
        <v>1305</v>
      </c>
      <c r="G92" s="9" t="s">
        <v>1311</v>
      </c>
    </row>
    <row r="93" spans="1:7">
      <c r="A93" s="6">
        <v>16</v>
      </c>
      <c r="B93" s="6" t="s">
        <v>348</v>
      </c>
      <c r="C93" s="6" t="s">
        <v>925</v>
      </c>
      <c r="D93" s="6">
        <v>1400</v>
      </c>
      <c r="E93" s="7" t="s">
        <v>1310</v>
      </c>
      <c r="F93" s="9" t="s">
        <v>1305</v>
      </c>
      <c r="G93" s="9" t="s">
        <v>1311</v>
      </c>
    </row>
    <row r="94" spans="1:7">
      <c r="A94" s="6">
        <v>17</v>
      </c>
      <c r="B94" s="6" t="s">
        <v>928</v>
      </c>
      <c r="C94" s="6" t="s">
        <v>929</v>
      </c>
      <c r="D94" s="6">
        <v>2500</v>
      </c>
      <c r="E94" s="7" t="s">
        <v>1310</v>
      </c>
      <c r="F94" s="9" t="s">
        <v>1305</v>
      </c>
      <c r="G94" s="9" t="s">
        <v>1311</v>
      </c>
    </row>
    <row r="95" spans="1:7">
      <c r="A95" s="6">
        <v>18</v>
      </c>
      <c r="B95" s="6" t="s">
        <v>376</v>
      </c>
      <c r="C95" s="6" t="s">
        <v>957</v>
      </c>
      <c r="D95" s="6">
        <v>2000</v>
      </c>
      <c r="E95" s="7" t="s">
        <v>1310</v>
      </c>
      <c r="F95" s="9" t="s">
        <v>1305</v>
      </c>
      <c r="G95" s="9" t="s">
        <v>1311</v>
      </c>
    </row>
    <row r="96" spans="1:7">
      <c r="A96" s="6">
        <v>19</v>
      </c>
      <c r="B96" s="6" t="s">
        <v>382</v>
      </c>
      <c r="C96" s="6" t="s">
        <v>958</v>
      </c>
      <c r="D96" s="6">
        <v>1000</v>
      </c>
      <c r="E96" s="7" t="s">
        <v>1310</v>
      </c>
      <c r="F96" s="9" t="s">
        <v>1305</v>
      </c>
      <c r="G96" s="9" t="s">
        <v>1311</v>
      </c>
    </row>
    <row r="97" spans="1:7">
      <c r="A97" s="6">
        <v>20</v>
      </c>
      <c r="B97" s="6" t="s">
        <v>376</v>
      </c>
      <c r="C97" s="6" t="s">
        <v>959</v>
      </c>
      <c r="D97" s="6">
        <v>1000</v>
      </c>
      <c r="E97" s="7" t="s">
        <v>1310</v>
      </c>
      <c r="F97" s="9" t="s">
        <v>1305</v>
      </c>
      <c r="G97" s="9" t="s">
        <v>1311</v>
      </c>
    </row>
    <row r="98" spans="1:7">
      <c r="A98" s="6">
        <v>21</v>
      </c>
      <c r="B98" s="6" t="s">
        <v>399</v>
      </c>
      <c r="C98" s="6" t="s">
        <v>972</v>
      </c>
      <c r="D98" s="6">
        <v>1600</v>
      </c>
      <c r="E98" s="7" t="s">
        <v>1310</v>
      </c>
      <c r="F98" s="9" t="s">
        <v>1305</v>
      </c>
      <c r="G98" s="9" t="s">
        <v>1311</v>
      </c>
    </row>
    <row r="99" spans="1:7">
      <c r="A99" s="6">
        <v>22</v>
      </c>
      <c r="B99" s="6" t="s">
        <v>419</v>
      </c>
      <c r="C99" s="6" t="s">
        <v>983</v>
      </c>
      <c r="D99" s="6">
        <v>1450</v>
      </c>
      <c r="E99" s="7" t="s">
        <v>1310</v>
      </c>
      <c r="F99" s="9" t="s">
        <v>1305</v>
      </c>
      <c r="G99" s="9" t="s">
        <v>1311</v>
      </c>
    </row>
    <row r="100" spans="1:7">
      <c r="A100" s="6">
        <v>23</v>
      </c>
      <c r="B100" s="6" t="s">
        <v>422</v>
      </c>
      <c r="C100" s="6" t="s">
        <v>987</v>
      </c>
      <c r="D100" s="6">
        <v>1650</v>
      </c>
      <c r="E100" s="7" t="s">
        <v>1310</v>
      </c>
      <c r="F100" s="9" t="s">
        <v>1305</v>
      </c>
      <c r="G100" s="9" t="s">
        <v>1311</v>
      </c>
    </row>
    <row r="101" spans="1:7">
      <c r="A101" s="6">
        <v>24</v>
      </c>
      <c r="B101" s="6" t="s">
        <v>430</v>
      </c>
      <c r="C101" s="6" t="s">
        <v>991</v>
      </c>
      <c r="D101" s="6">
        <v>2430</v>
      </c>
      <c r="E101" s="7" t="s">
        <v>1310</v>
      </c>
      <c r="F101" s="9" t="s">
        <v>1305</v>
      </c>
      <c r="G101" s="9" t="s">
        <v>1311</v>
      </c>
    </row>
    <row r="102" spans="1:7">
      <c r="A102" s="6">
        <v>25</v>
      </c>
      <c r="B102" s="6" t="s">
        <v>430</v>
      </c>
      <c r="C102" s="6" t="s">
        <v>992</v>
      </c>
      <c r="D102" s="6">
        <v>2450</v>
      </c>
      <c r="E102" s="7" t="s">
        <v>1310</v>
      </c>
      <c r="F102" s="9" t="s">
        <v>1305</v>
      </c>
      <c r="G102" s="9" t="s">
        <v>1311</v>
      </c>
    </row>
    <row r="103" spans="1:7">
      <c r="A103" s="6">
        <v>26</v>
      </c>
      <c r="B103" s="6" t="s">
        <v>453</v>
      </c>
      <c r="C103" s="6" t="s">
        <v>1012</v>
      </c>
      <c r="D103" s="6">
        <v>3700</v>
      </c>
      <c r="E103" s="7" t="s">
        <v>1310</v>
      </c>
      <c r="F103" s="9" t="s">
        <v>1305</v>
      </c>
      <c r="G103" s="9" t="s">
        <v>1311</v>
      </c>
    </row>
    <row r="104" spans="1:7">
      <c r="A104" s="6">
        <v>27</v>
      </c>
      <c r="B104" s="6" t="s">
        <v>498</v>
      </c>
      <c r="C104" s="6" t="s">
        <v>1042</v>
      </c>
      <c r="D104" s="6">
        <v>2200</v>
      </c>
      <c r="E104" s="7" t="s">
        <v>1310</v>
      </c>
      <c r="F104" s="9" t="s">
        <v>1305</v>
      </c>
      <c r="G104" s="9" t="s">
        <v>1311</v>
      </c>
    </row>
    <row r="105" spans="1:7">
      <c r="A105" s="6">
        <v>28</v>
      </c>
      <c r="B105" s="6" t="s">
        <v>518</v>
      </c>
      <c r="C105" s="6" t="s">
        <v>1057</v>
      </c>
      <c r="D105" s="6">
        <v>1800</v>
      </c>
      <c r="E105" s="7" t="s">
        <v>1310</v>
      </c>
      <c r="F105" s="9" t="s">
        <v>1305</v>
      </c>
      <c r="G105" s="9" t="s">
        <v>1311</v>
      </c>
    </row>
    <row r="106" spans="1:7">
      <c r="A106" s="6">
        <v>29</v>
      </c>
      <c r="B106" s="6" t="s">
        <v>547</v>
      </c>
      <c r="C106" s="6" t="s">
        <v>1079</v>
      </c>
      <c r="D106" s="6">
        <v>1600</v>
      </c>
      <c r="E106" s="7" t="s">
        <v>1310</v>
      </c>
      <c r="F106" s="9" t="s">
        <v>1305</v>
      </c>
      <c r="G106" s="9" t="s">
        <v>1311</v>
      </c>
    </row>
    <row r="107" spans="1:7">
      <c r="A107" s="6">
        <v>30</v>
      </c>
      <c r="B107" s="6" t="s">
        <v>601</v>
      </c>
      <c r="C107" s="6" t="s">
        <v>1120</v>
      </c>
      <c r="D107" s="6">
        <v>2600</v>
      </c>
      <c r="E107" s="7" t="s">
        <v>1310</v>
      </c>
      <c r="F107" s="9" t="s">
        <v>1305</v>
      </c>
      <c r="G107" s="9" t="s">
        <v>1311</v>
      </c>
    </row>
    <row r="108" spans="1:7">
      <c r="A108" s="6">
        <v>31</v>
      </c>
      <c r="B108" s="6" t="s">
        <v>645</v>
      </c>
      <c r="C108" s="6" t="s">
        <v>1144</v>
      </c>
      <c r="D108" s="6">
        <v>2800</v>
      </c>
      <c r="E108" s="7" t="s">
        <v>1310</v>
      </c>
      <c r="F108" s="9" t="s">
        <v>1305</v>
      </c>
      <c r="G108" s="9" t="s">
        <v>1311</v>
      </c>
    </row>
    <row r="109" spans="1:7">
      <c r="A109" s="6">
        <v>32</v>
      </c>
      <c r="B109" s="6" t="s">
        <v>650</v>
      </c>
      <c r="C109" s="6" t="s">
        <v>1146</v>
      </c>
      <c r="D109" s="6">
        <v>2300</v>
      </c>
      <c r="E109" s="7" t="s">
        <v>1310</v>
      </c>
      <c r="F109" s="9" t="s">
        <v>1305</v>
      </c>
      <c r="G109" s="9" t="s">
        <v>1311</v>
      </c>
    </row>
    <row r="110" spans="1:7">
      <c r="A110" s="6">
        <v>33</v>
      </c>
      <c r="B110" s="6" t="s">
        <v>683</v>
      </c>
      <c r="C110" s="6" t="s">
        <v>1159</v>
      </c>
      <c r="D110" s="6">
        <v>1600</v>
      </c>
      <c r="E110" s="7" t="s">
        <v>1310</v>
      </c>
      <c r="F110" s="9" t="s">
        <v>1305</v>
      </c>
      <c r="G110" s="9" t="s">
        <v>1311</v>
      </c>
    </row>
    <row r="111" spans="1:7">
      <c r="A111" s="6">
        <v>34</v>
      </c>
      <c r="B111" s="6" t="s">
        <v>672</v>
      </c>
      <c r="C111" s="6" t="s">
        <v>1161</v>
      </c>
      <c r="D111" s="6">
        <v>1310</v>
      </c>
      <c r="E111" s="7" t="s">
        <v>1310</v>
      </c>
      <c r="F111" s="9" t="s">
        <v>1305</v>
      </c>
      <c r="G111" s="9" t="s">
        <v>1311</v>
      </c>
    </row>
    <row r="112" spans="1:7">
      <c r="A112" s="6">
        <v>35</v>
      </c>
      <c r="B112" s="6" t="s">
        <v>627</v>
      </c>
      <c r="C112" s="6" t="s">
        <v>1164</v>
      </c>
      <c r="D112" s="6">
        <v>1300</v>
      </c>
      <c r="E112" s="7" t="s">
        <v>1310</v>
      </c>
      <c r="F112" s="9" t="s">
        <v>1305</v>
      </c>
      <c r="G112" s="9" t="s">
        <v>1311</v>
      </c>
    </row>
    <row r="113" spans="1:7">
      <c r="A113" s="6">
        <v>36</v>
      </c>
      <c r="B113" s="6" t="s">
        <v>677</v>
      </c>
      <c r="C113" s="6" t="s">
        <v>1166</v>
      </c>
      <c r="D113" s="6">
        <v>1800</v>
      </c>
      <c r="E113" s="7" t="s">
        <v>1310</v>
      </c>
      <c r="F113" s="9" t="s">
        <v>1305</v>
      </c>
      <c r="G113" s="9" t="s">
        <v>1311</v>
      </c>
    </row>
    <row r="114" spans="1:7">
      <c r="A114" s="6">
        <v>37</v>
      </c>
      <c r="B114" s="6" t="s">
        <v>697</v>
      </c>
      <c r="C114" s="6" t="s">
        <v>1172</v>
      </c>
      <c r="D114" s="6">
        <v>1500</v>
      </c>
      <c r="E114" s="7" t="s">
        <v>1310</v>
      </c>
      <c r="F114" s="9" t="s">
        <v>1305</v>
      </c>
      <c r="G114" s="9" t="s">
        <v>1311</v>
      </c>
    </row>
    <row r="115" spans="1:7">
      <c r="A115" s="6">
        <v>38</v>
      </c>
      <c r="B115" s="6" t="s">
        <v>690</v>
      </c>
      <c r="C115" s="6" t="s">
        <v>1191</v>
      </c>
      <c r="D115" s="6">
        <v>1550</v>
      </c>
      <c r="E115" s="7" t="s">
        <v>1310</v>
      </c>
      <c r="F115" s="9" t="s">
        <v>1305</v>
      </c>
      <c r="G115" s="9" t="s">
        <v>1311</v>
      </c>
    </row>
    <row r="116" spans="1:7">
      <c r="A116" s="6">
        <v>39</v>
      </c>
      <c r="B116" s="6" t="s">
        <v>693</v>
      </c>
      <c r="C116" s="6" t="s">
        <v>1194</v>
      </c>
      <c r="D116" s="6">
        <v>1500</v>
      </c>
      <c r="E116" s="7" t="s">
        <v>1310</v>
      </c>
      <c r="F116" s="9" t="s">
        <v>1305</v>
      </c>
      <c r="G116" s="9" t="s">
        <v>1311</v>
      </c>
    </row>
    <row r="117" spans="1:7">
      <c r="A117" s="6">
        <v>40</v>
      </c>
      <c r="B117" s="6" t="s">
        <v>704</v>
      </c>
      <c r="C117" s="6" t="s">
        <v>1200</v>
      </c>
      <c r="D117" s="6">
        <v>1300</v>
      </c>
      <c r="E117" s="7" t="s">
        <v>1310</v>
      </c>
      <c r="F117" s="9" t="s">
        <v>1305</v>
      </c>
      <c r="G117" s="9" t="s">
        <v>1311</v>
      </c>
    </row>
    <row r="118" spans="1:7">
      <c r="A118" s="6" t="s">
        <v>22</v>
      </c>
      <c r="B118" s="6"/>
      <c r="C118" s="6"/>
      <c r="D118" s="6" t="s">
        <v>1312</v>
      </c>
      <c r="E118" s="6"/>
      <c r="F118" s="6"/>
      <c r="G118" s="6"/>
    </row>
    <row r="119" spans="1:7">
      <c r="A119" s="6">
        <v>1</v>
      </c>
      <c r="B119" s="6" t="s">
        <v>85</v>
      </c>
      <c r="C119" s="6" t="s">
        <v>88</v>
      </c>
      <c r="D119" s="6">
        <v>800</v>
      </c>
      <c r="E119" s="7" t="s">
        <v>1304</v>
      </c>
      <c r="F119" s="13" t="s">
        <v>1313</v>
      </c>
      <c r="G119" s="14" t="s">
        <v>1314</v>
      </c>
    </row>
    <row r="120" spans="1:7">
      <c r="A120" s="6">
        <v>2</v>
      </c>
      <c r="B120" s="6" t="s">
        <v>98</v>
      </c>
      <c r="C120" s="6" t="s">
        <v>99</v>
      </c>
      <c r="D120" s="6">
        <v>2000</v>
      </c>
      <c r="E120" s="7" t="s">
        <v>1304</v>
      </c>
      <c r="F120" s="13" t="s">
        <v>1313</v>
      </c>
      <c r="G120" s="14" t="s">
        <v>1314</v>
      </c>
    </row>
    <row r="121" spans="1:7">
      <c r="A121" s="6">
        <v>3</v>
      </c>
      <c r="B121" s="6" t="s">
        <v>115</v>
      </c>
      <c r="C121" s="6" t="s">
        <v>116</v>
      </c>
      <c r="D121" s="6">
        <v>2500</v>
      </c>
      <c r="E121" s="7" t="s">
        <v>1304</v>
      </c>
      <c r="F121" s="13" t="s">
        <v>1313</v>
      </c>
      <c r="G121" s="14" t="s">
        <v>1314</v>
      </c>
    </row>
    <row r="122" spans="1:7">
      <c r="A122" s="6">
        <v>4</v>
      </c>
      <c r="B122" s="8" t="s">
        <v>117</v>
      </c>
      <c r="C122" s="6" t="s">
        <v>118</v>
      </c>
      <c r="D122" s="6">
        <v>1800</v>
      </c>
      <c r="E122" s="7" t="s">
        <v>1304</v>
      </c>
      <c r="F122" s="13" t="s">
        <v>1313</v>
      </c>
      <c r="G122" s="14" t="s">
        <v>1314</v>
      </c>
    </row>
    <row r="123" spans="1:7">
      <c r="A123" s="6">
        <v>5</v>
      </c>
      <c r="B123" s="6" t="s">
        <v>215</v>
      </c>
      <c r="C123" s="6" t="s">
        <v>216</v>
      </c>
      <c r="D123" s="6">
        <v>1500</v>
      </c>
      <c r="E123" s="7" t="s">
        <v>1304</v>
      </c>
      <c r="F123" s="13" t="s">
        <v>1313</v>
      </c>
      <c r="G123" s="14" t="s">
        <v>1314</v>
      </c>
    </row>
    <row r="124" spans="1:7">
      <c r="A124" s="6">
        <v>6</v>
      </c>
      <c r="B124" s="6" t="s">
        <v>217</v>
      </c>
      <c r="C124" s="6" t="s">
        <v>218</v>
      </c>
      <c r="D124" s="6">
        <v>2000</v>
      </c>
      <c r="E124" s="7" t="s">
        <v>1304</v>
      </c>
      <c r="F124" s="13" t="s">
        <v>1313</v>
      </c>
      <c r="G124" s="14" t="s">
        <v>1314</v>
      </c>
    </row>
    <row r="125" spans="1:7">
      <c r="A125" s="6">
        <v>7</v>
      </c>
      <c r="B125" s="6" t="s">
        <v>221</v>
      </c>
      <c r="C125" s="6" t="s">
        <v>222</v>
      </c>
      <c r="D125" s="6">
        <v>2000</v>
      </c>
      <c r="E125" s="7" t="s">
        <v>1304</v>
      </c>
      <c r="F125" s="13" t="s">
        <v>1313</v>
      </c>
      <c r="G125" s="14" t="s">
        <v>1314</v>
      </c>
    </row>
    <row r="126" spans="1:7">
      <c r="A126" s="6">
        <v>8</v>
      </c>
      <c r="B126" s="6" t="s">
        <v>223</v>
      </c>
      <c r="C126" s="6" t="s">
        <v>224</v>
      </c>
      <c r="D126" s="6">
        <v>1500</v>
      </c>
      <c r="E126" s="7" t="s">
        <v>1304</v>
      </c>
      <c r="F126" s="13" t="s">
        <v>1313</v>
      </c>
      <c r="G126" s="14" t="s">
        <v>1314</v>
      </c>
    </row>
    <row r="127" spans="1:7">
      <c r="A127" s="6">
        <v>9</v>
      </c>
      <c r="B127" s="6" t="s">
        <v>288</v>
      </c>
      <c r="C127" s="6" t="s">
        <v>293</v>
      </c>
      <c r="D127" s="6">
        <v>2600</v>
      </c>
      <c r="E127" s="7" t="s">
        <v>1304</v>
      </c>
      <c r="F127" s="13" t="s">
        <v>1315</v>
      </c>
      <c r="G127" s="14" t="s">
        <v>1314</v>
      </c>
    </row>
    <row r="128" spans="1:7">
      <c r="A128" s="6">
        <v>10</v>
      </c>
      <c r="B128" s="6" t="s">
        <v>299</v>
      </c>
      <c r="C128" s="6" t="s">
        <v>300</v>
      </c>
      <c r="D128" s="6">
        <v>2000</v>
      </c>
      <c r="E128" s="7" t="s">
        <v>1304</v>
      </c>
      <c r="F128" s="13" t="s">
        <v>1313</v>
      </c>
      <c r="G128" s="14" t="s">
        <v>1314</v>
      </c>
    </row>
    <row r="129" spans="1:7">
      <c r="A129" s="6">
        <v>11</v>
      </c>
      <c r="B129" s="6" t="s">
        <v>323</v>
      </c>
      <c r="C129" s="6" t="s">
        <v>324</v>
      </c>
      <c r="D129" s="6">
        <v>2500</v>
      </c>
      <c r="E129" s="7" t="s">
        <v>1304</v>
      </c>
      <c r="F129" s="13" t="s">
        <v>1313</v>
      </c>
      <c r="G129" s="14" t="s">
        <v>1314</v>
      </c>
    </row>
    <row r="130" spans="1:7">
      <c r="A130" s="6">
        <v>12</v>
      </c>
      <c r="B130" s="6" t="s">
        <v>338</v>
      </c>
      <c r="C130" s="6" t="s">
        <v>341</v>
      </c>
      <c r="D130" s="6">
        <v>2450</v>
      </c>
      <c r="E130" s="7" t="s">
        <v>1304</v>
      </c>
      <c r="F130" s="13" t="s">
        <v>1313</v>
      </c>
      <c r="G130" s="14" t="s">
        <v>1314</v>
      </c>
    </row>
    <row r="131" spans="1:7">
      <c r="A131" s="7" t="s">
        <v>22</v>
      </c>
      <c r="B131" s="7"/>
      <c r="C131" s="7"/>
      <c r="D131" s="7" t="s">
        <v>1316</v>
      </c>
      <c r="E131" s="7"/>
      <c r="F131" s="7"/>
      <c r="G131" s="7"/>
    </row>
    <row r="132" spans="1:7">
      <c r="A132" s="13">
        <v>1</v>
      </c>
      <c r="B132" s="13" t="s">
        <v>98</v>
      </c>
      <c r="C132" s="6" t="s">
        <v>782</v>
      </c>
      <c r="D132" s="6">
        <v>2000</v>
      </c>
      <c r="E132" s="15" t="s">
        <v>1310</v>
      </c>
      <c r="F132" s="13" t="s">
        <v>1313</v>
      </c>
      <c r="G132" s="14" t="s">
        <v>1314</v>
      </c>
    </row>
    <row r="133" spans="1:7">
      <c r="A133" s="13">
        <v>2</v>
      </c>
      <c r="B133" s="16" t="s">
        <v>108</v>
      </c>
      <c r="C133" s="6" t="s">
        <v>786</v>
      </c>
      <c r="D133" s="6">
        <v>2500</v>
      </c>
      <c r="E133" s="15" t="s">
        <v>1310</v>
      </c>
      <c r="F133" s="13" t="s">
        <v>1313</v>
      </c>
      <c r="G133" s="14" t="s">
        <v>1314</v>
      </c>
    </row>
    <row r="134" spans="1:7">
      <c r="A134" s="13">
        <v>3</v>
      </c>
      <c r="B134" s="16" t="s">
        <v>117</v>
      </c>
      <c r="C134" s="6" t="s">
        <v>795</v>
      </c>
      <c r="D134" s="6">
        <v>1800</v>
      </c>
      <c r="E134" s="15" t="s">
        <v>1310</v>
      </c>
      <c r="F134" s="13" t="s">
        <v>1313</v>
      </c>
      <c r="G134" s="14" t="s">
        <v>1314</v>
      </c>
    </row>
    <row r="135" spans="1:7">
      <c r="A135" s="13">
        <v>4</v>
      </c>
      <c r="B135" s="13" t="s">
        <v>115</v>
      </c>
      <c r="C135" s="6" t="s">
        <v>796</v>
      </c>
      <c r="D135" s="6">
        <v>2500</v>
      </c>
      <c r="E135" s="15" t="s">
        <v>1310</v>
      </c>
      <c r="F135" s="13" t="s">
        <v>1313</v>
      </c>
      <c r="G135" s="14" t="s">
        <v>1314</v>
      </c>
    </row>
    <row r="136" spans="1:7">
      <c r="A136" s="13">
        <v>5</v>
      </c>
      <c r="B136" s="13" t="s">
        <v>215</v>
      </c>
      <c r="C136" s="6" t="s">
        <v>854</v>
      </c>
      <c r="D136" s="6">
        <v>1500</v>
      </c>
      <c r="E136" s="15" t="s">
        <v>1310</v>
      </c>
      <c r="F136" s="13" t="s">
        <v>1313</v>
      </c>
      <c r="G136" s="14" t="s">
        <v>1314</v>
      </c>
    </row>
    <row r="137" spans="1:7">
      <c r="A137" s="13">
        <v>6</v>
      </c>
      <c r="B137" s="13" t="s">
        <v>217</v>
      </c>
      <c r="C137" s="6" t="s">
        <v>855</v>
      </c>
      <c r="D137" s="6">
        <v>2000</v>
      </c>
      <c r="E137" s="15" t="s">
        <v>1310</v>
      </c>
      <c r="F137" s="13" t="s">
        <v>1313</v>
      </c>
      <c r="G137" s="14" t="s">
        <v>1314</v>
      </c>
    </row>
    <row r="138" spans="1:7">
      <c r="A138" s="13">
        <v>7</v>
      </c>
      <c r="B138" s="13" t="s">
        <v>221</v>
      </c>
      <c r="C138" s="6" t="s">
        <v>857</v>
      </c>
      <c r="D138" s="6">
        <v>2000</v>
      </c>
      <c r="E138" s="15" t="s">
        <v>1310</v>
      </c>
      <c r="F138" s="13" t="s">
        <v>1313</v>
      </c>
      <c r="G138" s="14" t="s">
        <v>1314</v>
      </c>
    </row>
    <row r="139" spans="1:7">
      <c r="A139" s="13">
        <v>8</v>
      </c>
      <c r="B139" s="13" t="s">
        <v>223</v>
      </c>
      <c r="C139" s="6" t="s">
        <v>858</v>
      </c>
      <c r="D139" s="6">
        <v>1500</v>
      </c>
      <c r="E139" s="15" t="s">
        <v>1310</v>
      </c>
      <c r="F139" s="13" t="s">
        <v>1313</v>
      </c>
      <c r="G139" s="14" t="s">
        <v>1314</v>
      </c>
    </row>
    <row r="140" spans="1:7">
      <c r="A140" s="13">
        <v>9</v>
      </c>
      <c r="B140" s="13" t="s">
        <v>288</v>
      </c>
      <c r="C140" s="6" t="s">
        <v>896</v>
      </c>
      <c r="D140" s="6">
        <v>2600</v>
      </c>
      <c r="E140" s="15" t="s">
        <v>1310</v>
      </c>
      <c r="F140" s="13" t="s">
        <v>1313</v>
      </c>
      <c r="G140" s="14" t="s">
        <v>1314</v>
      </c>
    </row>
    <row r="141" spans="1:7">
      <c r="A141" s="13">
        <v>10</v>
      </c>
      <c r="B141" s="13" t="s">
        <v>323</v>
      </c>
      <c r="C141" s="6" t="s">
        <v>915</v>
      </c>
      <c r="D141" s="6">
        <v>2500</v>
      </c>
      <c r="E141" s="15" t="s">
        <v>1310</v>
      </c>
      <c r="F141" s="13" t="s">
        <v>1317</v>
      </c>
      <c r="G141" s="14" t="s">
        <v>1314</v>
      </c>
    </row>
    <row r="142" spans="1:7">
      <c r="A142" s="13">
        <v>11</v>
      </c>
      <c r="B142" s="13" t="s">
        <v>338</v>
      </c>
      <c r="C142" s="6" t="s">
        <v>922</v>
      </c>
      <c r="D142" s="6">
        <v>2450</v>
      </c>
      <c r="E142" s="15" t="s">
        <v>1310</v>
      </c>
      <c r="F142" s="13" t="s">
        <v>1313</v>
      </c>
      <c r="G142" s="14" t="s">
        <v>1314</v>
      </c>
    </row>
    <row r="143" spans="1:7">
      <c r="A143" s="13">
        <v>12</v>
      </c>
      <c r="B143" s="13" t="s">
        <v>360</v>
      </c>
      <c r="C143" s="6" t="s">
        <v>939</v>
      </c>
      <c r="D143" s="6">
        <v>2000</v>
      </c>
      <c r="E143" s="15" t="s">
        <v>1310</v>
      </c>
      <c r="F143" s="13" t="s">
        <v>1313</v>
      </c>
      <c r="G143" s="14" t="s">
        <v>1314</v>
      </c>
    </row>
    <row r="144" spans="1:7">
      <c r="A144" s="7" t="s">
        <v>22</v>
      </c>
      <c r="B144" s="7"/>
      <c r="C144" s="7"/>
      <c r="D144" s="7" t="s">
        <v>1316</v>
      </c>
      <c r="E144" s="7"/>
      <c r="F144" s="7"/>
      <c r="G144" s="7"/>
    </row>
  </sheetData>
  <mergeCells count="20">
    <mergeCell ref="A2:G2"/>
    <mergeCell ref="A75:C75"/>
    <mergeCell ref="D75:G75"/>
    <mergeCell ref="A118:C118"/>
    <mergeCell ref="D118:G118"/>
    <mergeCell ref="A131:C131"/>
    <mergeCell ref="D131:G131"/>
    <mergeCell ref="A144:C144"/>
    <mergeCell ref="D144:G144"/>
    <mergeCell ref="A4:A5"/>
    <mergeCell ref="A76:A77"/>
    <mergeCell ref="B4:B5"/>
    <mergeCell ref="B76:B77"/>
    <mergeCell ref="C4:C5"/>
    <mergeCell ref="C76:C77"/>
    <mergeCell ref="D4:D5"/>
    <mergeCell ref="D76:D77"/>
    <mergeCell ref="E4:E5"/>
    <mergeCell ref="F4:F5"/>
    <mergeCell ref="G4:G5"/>
  </mergeCells>
  <conditionalFormatting sqref="C70">
    <cfRule type="duplicateValues" dxfId="0" priority="12"/>
  </conditionalFormatting>
  <conditionalFormatting sqref="C78">
    <cfRule type="duplicateValues" dxfId="0" priority="11"/>
  </conditionalFormatting>
  <conditionalFormatting sqref="C86">
    <cfRule type="duplicateValues" dxfId="0" priority="9"/>
  </conditionalFormatting>
  <conditionalFormatting sqref="C116">
    <cfRule type="duplicateValues" dxfId="0" priority="7"/>
  </conditionalFormatting>
  <conditionalFormatting sqref="C128">
    <cfRule type="duplicateValues" dxfId="0" priority="4"/>
  </conditionalFormatting>
  <conditionalFormatting sqref="C6:C9">
    <cfRule type="duplicateValues" dxfId="0" priority="15"/>
  </conditionalFormatting>
  <conditionalFormatting sqref="C15:C20">
    <cfRule type="duplicateValues" dxfId="0" priority="14"/>
  </conditionalFormatting>
  <conditionalFormatting sqref="C119:C122">
    <cfRule type="duplicateValues" dxfId="0" priority="6"/>
  </conditionalFormatting>
  <conditionalFormatting sqref="C125:C127">
    <cfRule type="duplicateValues" dxfId="0" priority="5"/>
  </conditionalFormatting>
  <conditionalFormatting sqref="C132:C135">
    <cfRule type="duplicateValues" dxfId="0" priority="3"/>
  </conditionalFormatting>
  <conditionalFormatting sqref="C138:C140">
    <cfRule type="duplicateValues" dxfId="0" priority="2"/>
  </conditionalFormatting>
  <conditionalFormatting sqref="C71:C73 C67:C69 C62:C65 C57:C59 C53 C43:C50 C33:C39">
    <cfRule type="duplicateValues" dxfId="0" priority="13"/>
  </conditionalFormatting>
  <conditionalFormatting sqref="C87 C81:C85">
    <cfRule type="duplicateValues" dxfId="0" priority="10"/>
  </conditionalFormatting>
  <conditionalFormatting sqref="C117 C115 C112:C113 C108:C109 C105 C98:C102">
    <cfRule type="duplicateValues" dxfId="0" priority="8"/>
  </conditionalFormatting>
  <pageMargins left="0.7" right="0.7" top="0.75" bottom="0.75" header="0.3" footer="0.3"/>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2021年1-3月份投保汇总表（附表1）</vt:lpstr>
      <vt:lpstr>2021年1-3月份大灾及附加投保汇总表（附表2）</vt:lpstr>
      <vt:lpstr>2021年1-3月份大灾及附加投保明细表</vt:lpstr>
      <vt:lpstr>2021年1-3月份产量及附加投保汇总表（附表4）</vt:lpstr>
      <vt:lpstr>2021年1-3月份产量及附加投保明细表</vt:lpstr>
      <vt:lpstr>2021年1-3月贫困户投保汇总表（附表6）</vt:lpstr>
      <vt:lpstr>2021年1-3月贫困户投保明细表（附表7）</vt:lpstr>
      <vt:lpstr>核保人不一致以及密度过大明细表（附表8）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CPIC</dc:creator>
  <cp:lastModifiedBy>@forever@</cp:lastModifiedBy>
  <dcterms:created xsi:type="dcterms:W3CDTF">2021-04-13T08:17:00Z</dcterms:created>
  <cp:lastPrinted>2021-11-20T02:46:00Z</cp:lastPrinted>
  <dcterms:modified xsi:type="dcterms:W3CDTF">2021-11-24T02:21:28Z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KSOReadingLayout">
    <vt:bool>true</vt:bool>
  </property>
  <property fmtid="{D5CDD505-2E9C-101B-9397-08002B2CF9AE}" pid="4" name="ICV">
    <vt:lpwstr>4E09E61DECD14C77B49A4C54E2A36D88</vt:lpwstr>
  </property>
</Properties>
</file>